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CB32038-2CE8-4AAC-889C-52866D00936F}" xr6:coauthVersionLast="47" xr6:coauthVersionMax="47" xr10:uidLastSave="{00000000-0000-0000-0000-000000000000}"/>
  <bookViews>
    <workbookView xWindow="21480" yWindow="-120" windowWidth="29040" windowHeight="15840" tabRatio="869" firstSheet="2" activeTab="3" xr2:uid="{00000000-000D-0000-FFFF-FFFF00000000}"/>
  </bookViews>
  <sheets>
    <sheet name="PROGRAMA" sheetId="24" state="hidden" r:id="rId1"/>
    <sheet name="PLAN LEVANTAMENTO" sheetId="11" state="hidden" r:id="rId2"/>
    <sheet name="PLAN RESUMO" sheetId="7" r:id="rId3"/>
    <sheet name="PLAN SINTÉTICA" sheetId="5" r:id="rId4"/>
    <sheet name="CRONOGRAMA FF" sheetId="6" r:id="rId5"/>
    <sheet name="CURVA ABC" sheetId="8" r:id="rId6"/>
    <sheet name="PRÓPRIAS" sheetId="28" r:id="rId7"/>
    <sheet name="COTAÇÕES DE MERCADO" sheetId="33" r:id="rId8"/>
    <sheet name="ORSE" sheetId="17" r:id="rId9"/>
    <sheet name="SUDECAP" sheetId="25" r:id="rId10"/>
    <sheet name="BDI" sheetId="15" r:id="rId11"/>
    <sheet name="COMPOSIÇÕES AUXILIARES" sheetId="27" r:id="rId12"/>
    <sheet name="SERVIÇOS - SINAPI - 03.25" sheetId="26" r:id="rId13"/>
  </sheets>
  <externalReferences>
    <externalReference r:id="rId14"/>
    <externalReference r:id="rId15"/>
    <externalReference r:id="rId16"/>
    <externalReference r:id="rId17"/>
  </externalReferences>
  <definedNames>
    <definedName name="_xlnm._FilterDatabase" localSheetId="11" hidden="1">'COMPOSIÇÕES AUXILIARES'!$B$10:$M$58</definedName>
    <definedName name="_xlnm._FilterDatabase" localSheetId="4" hidden="1">'CRONOGRAMA FF'!$B$10:$U$68</definedName>
    <definedName name="_xlnm._FilterDatabase" localSheetId="5" hidden="1">'CURVA ABC'!$B$10:$F$53</definedName>
    <definedName name="_xlnm._FilterDatabase" localSheetId="2" hidden="1">'PLAN RESUMO'!$B$10:$E$19</definedName>
    <definedName name="_xlnm._FilterDatabase" localSheetId="3" hidden="1">'PLAN SINTÉTICA'!$B$10:$M$67</definedName>
    <definedName name="_xlnm._FilterDatabase" localSheetId="6" hidden="1">PRÓPRIAS!$B$10:$K$47</definedName>
    <definedName name="_xlnm._FilterDatabase" localSheetId="12" hidden="1">'SERVIÇOS - SINAPI - 03.25'!$B$9:$E$599</definedName>
    <definedName name="_xlnm._FilterDatabase" localSheetId="9" hidden="1">SUDECAP!$B$10:$F$12</definedName>
    <definedName name="_Order1" hidden="1">0</definedName>
    <definedName name="_Order2" hidden="1">255</definedName>
    <definedName name="_xlnm.Print_Area" localSheetId="10">BDI!$B$2:$E$27</definedName>
    <definedName name="_xlnm.Print_Area" localSheetId="11">'COMPOSIÇÕES AUXILIARES'!$B$2:$M$56</definedName>
    <definedName name="_xlnm.Print_Area" localSheetId="7">'COTAÇÕES DE MERCADO'!$B$2:$G$33</definedName>
    <definedName name="_xlnm.Print_Area" localSheetId="4">'CRONOGRAMA FF'!$B$2:$U$68</definedName>
    <definedName name="_xlnm.Print_Area" localSheetId="5">'CURVA ABC'!$B$2:$H$53</definedName>
    <definedName name="_xlnm.Print_Area" localSheetId="8">ORSE!$B$2:$E$29</definedName>
    <definedName name="_xlnm.Print_Area" localSheetId="1">'PLAN LEVANTAMENTO'!$B$2:$F$68</definedName>
    <definedName name="_xlnm.Print_Area" localSheetId="2">'PLAN RESUMO'!$B$2:$E$19</definedName>
    <definedName name="_xlnm.Print_Area" localSheetId="3">'PLAN SINTÉTICA'!$B$2:$M$67</definedName>
    <definedName name="_xlnm.Print_Area" localSheetId="0">PROGRAMA!$B$2:$F$47</definedName>
    <definedName name="_xlnm.Print_Area" localSheetId="6">PRÓPRIAS!$B$2:$K$52</definedName>
    <definedName name="_xlnm.Print_Area" localSheetId="12">'SERVIÇOS - SINAPI - 03.25'!$B$2:$E$1208</definedName>
    <definedName name="_xlnm.Print_Area" localSheetId="9">SUDECAP!$B$2:$F$12</definedName>
    <definedName name="_xlnm.Database">[1]ORDPLAN!$A$1:$P$500</definedName>
    <definedName name="BDI_LIG_E_COT">#REF!</definedName>
    <definedName name="BDI_SERVICO">[2]ORCAMENTO!$O$3</definedName>
    <definedName name="BDI_SERVICOS">#REF!</definedName>
    <definedName name="Equip_COM">#REF!</definedName>
    <definedName name="Equip_SEM">'[3]Equip - SEM'!$A:$D</definedName>
    <definedName name="ITEM_1">#REF!</definedName>
    <definedName name="ITEM_10">#REF!</definedName>
    <definedName name="ITEM_12">#REF!</definedName>
    <definedName name="ITEM_2">#REF!</definedName>
    <definedName name="ITEM_3">#REF!</definedName>
    <definedName name="ITEM_4">#REF!</definedName>
    <definedName name="ITEM_5">#REF!</definedName>
    <definedName name="ITEM_6">#REF!</definedName>
    <definedName name="ITEM_7">#REF!</definedName>
    <definedName name="ITEM_8">#REF!</definedName>
    <definedName name="ITEM_9">#REF!</definedName>
    <definedName name="MO_COM">#REF!</definedName>
    <definedName name="RER">'[4]2. PLANILHA SINTÉTICA'!#REF!</definedName>
    <definedName name="SINAPI">'[4]2. PLANILHA SINTÉTICA'!#REF!</definedName>
    <definedName name="_xlnm.Print_Titles" localSheetId="11">'COMPOSIÇÕES AUXILIARES'!$9:$9</definedName>
    <definedName name="_xlnm.Print_Titles" localSheetId="6">PRÓPRIAS!$9:$9</definedName>
    <definedName name="_xlnm.Print_Titles" localSheetId="12">'SERVIÇOS - SINAPI - 03.25'!$9:$10</definedName>
    <definedName name="TOTAL_ITEM_1">#REF!</definedName>
  </definedNames>
  <calcPr calcId="191029"/>
</workbook>
</file>

<file path=xl/calcChain.xml><?xml version="1.0" encoding="utf-8"?>
<calcChain xmlns="http://schemas.openxmlformats.org/spreadsheetml/2006/main">
  <c r="M20" i="6" l="1"/>
  <c r="K20" i="6"/>
  <c r="D25" i="15"/>
  <c r="G27" i="33"/>
  <c r="G22" i="33" s="1"/>
  <c r="E39" i="5" l="1"/>
  <c r="D22" i="15"/>
  <c r="D17" i="15"/>
  <c r="D19" i="15" l="1"/>
  <c r="D18" i="15"/>
  <c r="K12" i="27" l="1"/>
  <c r="E64" i="5"/>
  <c r="C17" i="8" s="1"/>
  <c r="F64" i="5"/>
  <c r="D17" i="8" s="1"/>
  <c r="J50" i="28"/>
  <c r="J51" i="28"/>
  <c r="J52" i="28"/>
  <c r="H35" i="5"/>
  <c r="H34" i="5"/>
  <c r="H33" i="5"/>
  <c r="H31" i="5"/>
  <c r="H30" i="5"/>
  <c r="H29" i="5"/>
  <c r="H27" i="5"/>
  <c r="H26" i="5"/>
  <c r="H25" i="5"/>
  <c r="H24" i="5"/>
  <c r="H22" i="5"/>
  <c r="H21" i="5"/>
  <c r="H15" i="5"/>
  <c r="H14" i="5"/>
  <c r="E31" i="11"/>
  <c r="H40" i="28"/>
  <c r="J40" i="28" s="1"/>
  <c r="H39" i="28"/>
  <c r="I39" i="28"/>
  <c r="H35" i="28"/>
  <c r="J35" i="28" s="1"/>
  <c r="H34" i="28"/>
  <c r="H46" i="28"/>
  <c r="F46" i="28"/>
  <c r="H45" i="28"/>
  <c r="F45" i="28"/>
  <c r="H44" i="28"/>
  <c r="F44" i="28"/>
  <c r="U58" i="6"/>
  <c r="U59" i="6"/>
  <c r="U60" i="6"/>
  <c r="U61" i="6"/>
  <c r="U62" i="6"/>
  <c r="U55" i="6"/>
  <c r="C41" i="6"/>
  <c r="C65" i="6"/>
  <c r="C63" i="6"/>
  <c r="C11" i="6"/>
  <c r="E19" i="5"/>
  <c r="C19" i="6" s="1"/>
  <c r="E68" i="11"/>
  <c r="E27" i="5"/>
  <c r="C27" i="6" s="1"/>
  <c r="F27" i="5"/>
  <c r="D32" i="8" s="1"/>
  <c r="E22" i="5"/>
  <c r="C22" i="6" s="1"/>
  <c r="J48" i="28" l="1"/>
  <c r="H64" i="5"/>
  <c r="I64" i="5" s="1"/>
  <c r="J39" i="28"/>
  <c r="C32" i="8"/>
  <c r="C26" i="8"/>
  <c r="J34" i="28"/>
  <c r="F30" i="28"/>
  <c r="F26" i="28"/>
  <c r="F22" i="28"/>
  <c r="F12" i="28"/>
  <c r="E57" i="24"/>
  <c r="E66" i="11"/>
  <c r="E62" i="5"/>
  <c r="F62" i="5"/>
  <c r="D37" i="8" s="1"/>
  <c r="E62" i="11"/>
  <c r="G62" i="5" s="1"/>
  <c r="I62" i="5" s="1"/>
  <c r="H50" i="5"/>
  <c r="J37" i="28" l="1"/>
  <c r="H48" i="5" s="1"/>
  <c r="J32" i="28"/>
  <c r="H42" i="5" s="1"/>
  <c r="C37" i="8"/>
  <c r="C62" i="6"/>
  <c r="E51" i="5"/>
  <c r="F51" i="5"/>
  <c r="D48" i="8" s="1"/>
  <c r="E52" i="5"/>
  <c r="F52" i="5"/>
  <c r="D38" i="8" s="1"/>
  <c r="E53" i="5"/>
  <c r="F53" i="5"/>
  <c r="D46" i="8" s="1"/>
  <c r="E54" i="5"/>
  <c r="F54" i="5"/>
  <c r="D45" i="8" s="1"/>
  <c r="E55" i="5"/>
  <c r="F55" i="5"/>
  <c r="D51" i="8" s="1"/>
  <c r="F50" i="5"/>
  <c r="D29" i="8" s="1"/>
  <c r="E50" i="5"/>
  <c r="E49" i="5"/>
  <c r="C49" i="6" s="1"/>
  <c r="E48" i="5"/>
  <c r="C17" i="7"/>
  <c r="C18" i="7"/>
  <c r="C11" i="7"/>
  <c r="C48" i="6" l="1"/>
  <c r="C13" i="8"/>
  <c r="C53" i="6"/>
  <c r="C46" i="8"/>
  <c r="C50" i="6"/>
  <c r="C29" i="8"/>
  <c r="C55" i="6"/>
  <c r="C51" i="8"/>
  <c r="C51" i="6"/>
  <c r="C48" i="8"/>
  <c r="C54" i="6"/>
  <c r="C45" i="8"/>
  <c r="C52" i="6"/>
  <c r="C38" i="8"/>
  <c r="U12" i="6"/>
  <c r="U66" i="6"/>
  <c r="U64" i="6"/>
  <c r="U57" i="6"/>
  <c r="U54" i="6"/>
  <c r="U53" i="6"/>
  <c r="U52" i="6"/>
  <c r="U51" i="6"/>
  <c r="U50" i="6"/>
  <c r="U48" i="6"/>
  <c r="U47" i="6"/>
  <c r="U46" i="6"/>
  <c r="U45" i="6"/>
  <c r="U44" i="6"/>
  <c r="U43" i="6"/>
  <c r="U42" i="6"/>
  <c r="U35" i="6"/>
  <c r="U34" i="6"/>
  <c r="U33" i="6"/>
  <c r="U31" i="6"/>
  <c r="U30" i="6"/>
  <c r="U29" i="6"/>
  <c r="U27" i="6"/>
  <c r="U26" i="6"/>
  <c r="U25" i="6"/>
  <c r="U24" i="6"/>
  <c r="U23" i="6"/>
  <c r="U22" i="6"/>
  <c r="U21" i="6"/>
  <c r="U20" i="6"/>
  <c r="U39" i="6"/>
  <c r="U38" i="6"/>
  <c r="U37" i="6"/>
  <c r="U17" i="6"/>
  <c r="U15" i="6"/>
  <c r="U14" i="6"/>
  <c r="G21" i="33"/>
  <c r="G15" i="33"/>
  <c r="G10" i="33" l="1"/>
  <c r="I12" i="28" s="1"/>
  <c r="G16" i="33"/>
  <c r="I22" i="28" s="1"/>
  <c r="J22" i="28" s="1"/>
  <c r="G33" i="33"/>
  <c r="I26" i="28"/>
  <c r="J26" i="28" s="1"/>
  <c r="G28" i="33" l="1"/>
  <c r="I30" i="28" s="1"/>
  <c r="J30" i="28" s="1"/>
  <c r="H18" i="28"/>
  <c r="H17" i="28"/>
  <c r="H16" i="28"/>
  <c r="E61" i="24" l="1"/>
  <c r="E62" i="24" s="1"/>
  <c r="F15" i="5"/>
  <c r="D15" i="8" s="1"/>
  <c r="E15" i="5"/>
  <c r="E15" i="11"/>
  <c r="G15" i="5" s="1"/>
  <c r="I15" i="5" s="1"/>
  <c r="E14" i="11"/>
  <c r="C15" i="6" l="1"/>
  <c r="C15" i="8"/>
  <c r="E57" i="11" l="1"/>
  <c r="E61" i="11"/>
  <c r="E60" i="11"/>
  <c r="E58" i="11"/>
  <c r="E59" i="11"/>
  <c r="E48" i="11" l="1"/>
  <c r="E64" i="11" s="1"/>
  <c r="E45" i="11"/>
  <c r="G18" i="28" l="1"/>
  <c r="F18" i="28"/>
  <c r="G17" i="28"/>
  <c r="F17" i="28"/>
  <c r="G16" i="28"/>
  <c r="F16" i="28"/>
  <c r="E34" i="11"/>
  <c r="E27" i="11" l="1"/>
  <c r="G27" i="5" s="1"/>
  <c r="I27" i="5" s="1"/>
  <c r="E35" i="11"/>
  <c r="E20" i="11"/>
  <c r="E30" i="11"/>
  <c r="E26" i="11" l="1"/>
  <c r="E23" i="11"/>
  <c r="E21" i="11"/>
  <c r="E25" i="11"/>
  <c r="E22" i="11"/>
  <c r="E24" i="11"/>
  <c r="K56" i="27" l="1"/>
  <c r="K52" i="27"/>
  <c r="K48" i="27"/>
  <c r="K44" i="27"/>
  <c r="K40" i="27"/>
  <c r="K36" i="27"/>
  <c r="K32" i="27"/>
  <c r="K28" i="27"/>
  <c r="K24" i="27"/>
  <c r="K20" i="27"/>
  <c r="K16" i="27"/>
  <c r="G56" i="27"/>
  <c r="G52" i="27"/>
  <c r="G48" i="27"/>
  <c r="G44" i="27"/>
  <c r="G40" i="27"/>
  <c r="G36" i="27"/>
  <c r="G32" i="27"/>
  <c r="G28" i="27"/>
  <c r="G24" i="27"/>
  <c r="G20" i="27"/>
  <c r="G16" i="27"/>
  <c r="G12" i="27"/>
  <c r="J56" i="27"/>
  <c r="J52" i="27"/>
  <c r="J48" i="27"/>
  <c r="J44" i="27"/>
  <c r="J40" i="27"/>
  <c r="J36" i="27"/>
  <c r="J32" i="27"/>
  <c r="J28" i="27"/>
  <c r="J24" i="27"/>
  <c r="J20" i="27"/>
  <c r="J16" i="27"/>
  <c r="J12" i="27"/>
  <c r="L56" i="27" l="1"/>
  <c r="L54" i="27" s="1"/>
  <c r="L40" i="27"/>
  <c r="L38" i="27" s="1"/>
  <c r="L16" i="27"/>
  <c r="L14" i="27" s="1"/>
  <c r="L20" i="27"/>
  <c r="L18" i="27" s="1"/>
  <c r="L52" i="27"/>
  <c r="L50" i="27" s="1"/>
  <c r="L48" i="27"/>
  <c r="L46" i="27" s="1"/>
  <c r="I46" i="28" s="1"/>
  <c r="J46" i="28" s="1"/>
  <c r="L44" i="27"/>
  <c r="L42" i="27" s="1"/>
  <c r="I45" i="28" s="1"/>
  <c r="J45" i="28" s="1"/>
  <c r="L36" i="27"/>
  <c r="L34" i="27" s="1"/>
  <c r="L32" i="27"/>
  <c r="L30" i="27" s="1"/>
  <c r="L28" i="27"/>
  <c r="L26" i="27" s="1"/>
  <c r="L24" i="27"/>
  <c r="L22" i="27" s="1"/>
  <c r="L12" i="27"/>
  <c r="L10" i="27" s="1"/>
  <c r="I44" i="28" s="1"/>
  <c r="J44" i="28" s="1"/>
  <c r="J42" i="28" l="1"/>
  <c r="H66" i="5"/>
  <c r="I16" i="28"/>
  <c r="J16" i="28" s="1"/>
  <c r="J12" i="28"/>
  <c r="I18" i="28"/>
  <c r="J18" i="28" s="1"/>
  <c r="I17" i="28"/>
  <c r="J17" i="28" s="1"/>
  <c r="J24" i="28" l="1"/>
  <c r="H38" i="5" s="1"/>
  <c r="J20" i="28"/>
  <c r="H37" i="5" s="1"/>
  <c r="J28" i="28"/>
  <c r="H39" i="5" s="1"/>
  <c r="J10" i="28"/>
  <c r="H12" i="5" s="1"/>
  <c r="J14" i="28"/>
  <c r="H17" i="5" s="1"/>
  <c r="E42" i="5"/>
  <c r="F42" i="5"/>
  <c r="D11" i="8" s="1"/>
  <c r="E44" i="5"/>
  <c r="F44" i="5"/>
  <c r="D24" i="8" s="1"/>
  <c r="E45" i="5"/>
  <c r="F45" i="5"/>
  <c r="D21" i="8" s="1"/>
  <c r="E46" i="5"/>
  <c r="F46" i="5"/>
  <c r="D23" i="8" s="1"/>
  <c r="E47" i="5"/>
  <c r="F47" i="5"/>
  <c r="D16" i="8" s="1"/>
  <c r="F48" i="5"/>
  <c r="D13" i="8" s="1"/>
  <c r="C45" i="6" l="1"/>
  <c r="C21" i="8"/>
  <c r="C42" i="6"/>
  <c r="C11" i="8"/>
  <c r="C47" i="6"/>
  <c r="C16" i="8"/>
  <c r="C46" i="6"/>
  <c r="C23" i="8"/>
  <c r="C44" i="6"/>
  <c r="C24" i="8"/>
  <c r="J27" i="5" l="1"/>
  <c r="K27" i="5" s="1"/>
  <c r="L27" i="5" s="1"/>
  <c r="J62" i="5"/>
  <c r="K62" i="5" s="1"/>
  <c r="L62" i="5" s="1"/>
  <c r="J55" i="5"/>
  <c r="K55" i="5" s="1"/>
  <c r="J51" i="5"/>
  <c r="K51" i="5" s="1"/>
  <c r="J52" i="5"/>
  <c r="K52" i="5" s="1"/>
  <c r="J50" i="5"/>
  <c r="K50" i="5" s="1"/>
  <c r="J54" i="5"/>
  <c r="K54" i="5" s="1"/>
  <c r="J53" i="5"/>
  <c r="K53" i="5" s="1"/>
  <c r="J60" i="5"/>
  <c r="J45" i="5"/>
  <c r="K45" i="5" s="1"/>
  <c r="J25" i="5"/>
  <c r="J15" i="5"/>
  <c r="K15" i="5" s="1"/>
  <c r="L15" i="5" s="1"/>
  <c r="J42" i="5"/>
  <c r="K42" i="5" s="1"/>
  <c r="J43" i="5"/>
  <c r="J35" i="5"/>
  <c r="J34" i="5"/>
  <c r="J48" i="5"/>
  <c r="K48" i="5" s="1"/>
  <c r="J46" i="5"/>
  <c r="K46" i="5" s="1"/>
  <c r="J59" i="5"/>
  <c r="J44" i="5"/>
  <c r="K44" i="5" s="1"/>
  <c r="J24" i="5"/>
  <c r="J14" i="5"/>
  <c r="J58" i="5"/>
  <c r="J23" i="5"/>
  <c r="J12" i="5"/>
  <c r="J57" i="5"/>
  <c r="J22" i="5"/>
  <c r="J21" i="5"/>
  <c r="J38" i="5"/>
  <c r="J29" i="5"/>
  <c r="J64" i="5"/>
  <c r="J37" i="5"/>
  <c r="J17" i="5"/>
  <c r="J33" i="5"/>
  <c r="J20" i="5"/>
  <c r="J31" i="5"/>
  <c r="J39" i="5"/>
  <c r="J30" i="5"/>
  <c r="J66" i="5"/>
  <c r="J47" i="5"/>
  <c r="K47" i="5" s="1"/>
  <c r="J61" i="5"/>
  <c r="J26" i="5"/>
  <c r="G66" i="5" l="1"/>
  <c r="I66" i="5" s="1"/>
  <c r="F66" i="5"/>
  <c r="D25" i="8" s="1"/>
  <c r="E66" i="5"/>
  <c r="G61" i="5"/>
  <c r="I61" i="5" s="1"/>
  <c r="F61" i="5"/>
  <c r="D35" i="8" s="1"/>
  <c r="E61" i="5"/>
  <c r="G60" i="5"/>
  <c r="I60" i="5" s="1"/>
  <c r="F60" i="5"/>
  <c r="D28" i="8" s="1"/>
  <c r="E60" i="5"/>
  <c r="G59" i="5"/>
  <c r="I59" i="5" s="1"/>
  <c r="F59" i="5"/>
  <c r="D31" i="8" s="1"/>
  <c r="E59" i="5"/>
  <c r="G58" i="5"/>
  <c r="I58" i="5" s="1"/>
  <c r="F58" i="5"/>
  <c r="D49" i="8" s="1"/>
  <c r="E58" i="5"/>
  <c r="G57" i="5"/>
  <c r="I57" i="5" s="1"/>
  <c r="F57" i="5"/>
  <c r="D34" i="8" s="1"/>
  <c r="E57" i="5"/>
  <c r="F43" i="5"/>
  <c r="D12" i="8" s="1"/>
  <c r="E43" i="5"/>
  <c r="F35" i="5"/>
  <c r="D43" i="8" s="1"/>
  <c r="E35" i="5"/>
  <c r="F34" i="5"/>
  <c r="D36" i="8" s="1"/>
  <c r="E34" i="5"/>
  <c r="G33" i="5"/>
  <c r="I33" i="5" s="1"/>
  <c r="F33" i="5"/>
  <c r="D47" i="8" s="1"/>
  <c r="E33" i="5"/>
  <c r="F31" i="5"/>
  <c r="D30" i="8" s="1"/>
  <c r="E31" i="5"/>
  <c r="F30" i="5"/>
  <c r="D50" i="8" s="1"/>
  <c r="E30" i="5"/>
  <c r="G29" i="5"/>
  <c r="I29" i="5" s="1"/>
  <c r="F29" i="5"/>
  <c r="D41" i="8" s="1"/>
  <c r="E29" i="5"/>
  <c r="F26" i="5"/>
  <c r="D33" i="8" s="1"/>
  <c r="E26" i="5"/>
  <c r="F25" i="5"/>
  <c r="D40" i="8" s="1"/>
  <c r="E25" i="5"/>
  <c r="F24" i="5"/>
  <c r="D39" i="8" s="1"/>
  <c r="E24" i="5"/>
  <c r="F23" i="5"/>
  <c r="D42" i="8" s="1"/>
  <c r="E23" i="5"/>
  <c r="F22" i="5"/>
  <c r="D26" i="8" s="1"/>
  <c r="F21" i="5"/>
  <c r="D44" i="8" s="1"/>
  <c r="E21" i="5"/>
  <c r="F20" i="5"/>
  <c r="D52" i="8" s="1"/>
  <c r="E20" i="5"/>
  <c r="G39" i="5"/>
  <c r="I39" i="5" s="1"/>
  <c r="F39" i="5"/>
  <c r="G38" i="5"/>
  <c r="I38" i="5" s="1"/>
  <c r="F38" i="5"/>
  <c r="E38" i="5"/>
  <c r="C27" i="8" s="1"/>
  <c r="G37" i="5"/>
  <c r="I37" i="5" s="1"/>
  <c r="F37" i="5"/>
  <c r="D22" i="8" s="1"/>
  <c r="E37" i="5"/>
  <c r="G12" i="5"/>
  <c r="I12" i="5" s="1"/>
  <c r="F12" i="5"/>
  <c r="D18" i="8" s="1"/>
  <c r="E12" i="5"/>
  <c r="C18" i="8" s="1"/>
  <c r="G30" i="5"/>
  <c r="I30" i="5" s="1"/>
  <c r="D19" i="8" l="1"/>
  <c r="D27" i="8"/>
  <c r="C21" i="6"/>
  <c r="C44" i="8"/>
  <c r="C31" i="6"/>
  <c r="C30" i="8"/>
  <c r="C60" i="6"/>
  <c r="C28" i="8"/>
  <c r="C66" i="6"/>
  <c r="C25" i="8"/>
  <c r="C39" i="6"/>
  <c r="C19" i="8"/>
  <c r="C38" i="6"/>
  <c r="C24" i="6"/>
  <c r="C39" i="8"/>
  <c r="C26" i="6"/>
  <c r="C33" i="8"/>
  <c r="C34" i="6"/>
  <c r="C36" i="8"/>
  <c r="C43" i="6"/>
  <c r="C12" i="8"/>
  <c r="C59" i="6"/>
  <c r="C31" i="8"/>
  <c r="C37" i="6"/>
  <c r="C22" i="8"/>
  <c r="C20" i="6"/>
  <c r="C52" i="8"/>
  <c r="C30" i="6"/>
  <c r="C50" i="8"/>
  <c r="C33" i="6"/>
  <c r="C47" i="8"/>
  <c r="C58" i="6"/>
  <c r="C49" i="8"/>
  <c r="C64" i="6"/>
  <c r="C23" i="6"/>
  <c r="C42" i="8"/>
  <c r="C25" i="6"/>
  <c r="C40" i="8"/>
  <c r="C29" i="6"/>
  <c r="C41" i="8"/>
  <c r="C35" i="6"/>
  <c r="C43" i="8"/>
  <c r="C57" i="6"/>
  <c r="C34" i="8"/>
  <c r="C61" i="6"/>
  <c r="C35" i="8"/>
  <c r="K12" i="5"/>
  <c r="L12" i="5" s="1"/>
  <c r="C12" i="6"/>
  <c r="K35" i="5"/>
  <c r="K31" i="5"/>
  <c r="K37" i="5"/>
  <c r="L37" i="5" s="1"/>
  <c r="K58" i="5"/>
  <c r="L58" i="5" s="1"/>
  <c r="K21" i="5"/>
  <c r="K20" i="5"/>
  <c r="K33" i="5"/>
  <c r="L33" i="5" s="1"/>
  <c r="K22" i="5"/>
  <c r="K34" i="5"/>
  <c r="K59" i="5"/>
  <c r="L59" i="5" s="1"/>
  <c r="K66" i="5"/>
  <c r="L66" i="5" s="1"/>
  <c r="K25" i="5"/>
  <c r="K64" i="5"/>
  <c r="K26" i="5"/>
  <c r="K29" i="5"/>
  <c r="L29" i="5" s="1"/>
  <c r="K23" i="5"/>
  <c r="K39" i="5"/>
  <c r="L39" i="5" s="1"/>
  <c r="K30" i="5"/>
  <c r="L30" i="5" s="1"/>
  <c r="K38" i="5"/>
  <c r="L38" i="5" s="1"/>
  <c r="K60" i="5"/>
  <c r="L60" i="5" s="1"/>
  <c r="K43" i="5"/>
  <c r="K24" i="5"/>
  <c r="K57" i="5"/>
  <c r="L57" i="5" s="1"/>
  <c r="K61" i="5"/>
  <c r="L61" i="5" s="1"/>
  <c r="G35" i="5"/>
  <c r="I35" i="5" s="1"/>
  <c r="G31" i="5"/>
  <c r="I31" i="5" s="1"/>
  <c r="G34" i="5"/>
  <c r="I34" i="5" s="1"/>
  <c r="L56" i="5" l="1"/>
  <c r="L65" i="5"/>
  <c r="L36" i="5"/>
  <c r="L34" i="5"/>
  <c r="L31" i="5"/>
  <c r="L35" i="5"/>
  <c r="G14" i="5"/>
  <c r="I14" i="5" s="1"/>
  <c r="E29" i="24" l="1"/>
  <c r="E24" i="24"/>
  <c r="E55" i="11" l="1"/>
  <c r="E50" i="11"/>
  <c r="E47" i="11" s="1"/>
  <c r="E53" i="11"/>
  <c r="G53" i="5" s="1"/>
  <c r="I53" i="5" s="1"/>
  <c r="E54" i="11"/>
  <c r="G54" i="5" s="1"/>
  <c r="I54" i="5" s="1"/>
  <c r="E51" i="11"/>
  <c r="G51" i="5" s="1"/>
  <c r="I51" i="5" s="1"/>
  <c r="E52" i="11"/>
  <c r="G52" i="5" s="1"/>
  <c r="I52" i="5" s="1"/>
  <c r="L52" i="5" l="1"/>
  <c r="L54" i="5"/>
  <c r="L51" i="5"/>
  <c r="L53" i="5"/>
  <c r="E46" i="11"/>
  <c r="G46" i="5" s="1"/>
  <c r="I46" i="5" s="1"/>
  <c r="E44" i="11"/>
  <c r="G44" i="5" s="1"/>
  <c r="I44" i="5" s="1"/>
  <c r="G47" i="5"/>
  <c r="I47" i="5" s="1"/>
  <c r="G55" i="5"/>
  <c r="I55" i="5" s="1"/>
  <c r="E65" i="11"/>
  <c r="G42" i="5"/>
  <c r="I42" i="5" s="1"/>
  <c r="G50" i="5"/>
  <c r="I50" i="5" s="1"/>
  <c r="G48" i="5"/>
  <c r="I48" i="5" s="1"/>
  <c r="G43" i="5"/>
  <c r="I43" i="5" s="1"/>
  <c r="G45" i="5"/>
  <c r="I45" i="5" s="1"/>
  <c r="L55" i="5" l="1"/>
  <c r="L42" i="5"/>
  <c r="L44" i="5"/>
  <c r="L50" i="5"/>
  <c r="L47" i="5"/>
  <c r="L45" i="5"/>
  <c r="L48" i="5"/>
  <c r="L43" i="5"/>
  <c r="L46" i="5"/>
  <c r="L64" i="5"/>
  <c r="L41" i="5" l="1"/>
  <c r="L49" i="5"/>
  <c r="L63" i="5"/>
  <c r="L40" i="5" l="1"/>
  <c r="L11" i="5"/>
  <c r="G24" i="5"/>
  <c r="I24" i="5" s="1"/>
  <c r="G21" i="5"/>
  <c r="I21" i="5" s="1"/>
  <c r="G25" i="5"/>
  <c r="I25" i="5" s="1"/>
  <c r="G26" i="5"/>
  <c r="I26" i="5" s="1"/>
  <c r="G22" i="5"/>
  <c r="I22" i="5" s="1"/>
  <c r="G20" i="5"/>
  <c r="I20" i="5" s="1"/>
  <c r="G23" i="5"/>
  <c r="I23" i="5" s="1"/>
  <c r="L23" i="5" l="1"/>
  <c r="L20" i="5"/>
  <c r="L25" i="5"/>
  <c r="L22" i="5"/>
  <c r="L21" i="5"/>
  <c r="L26" i="5"/>
  <c r="L24" i="5"/>
  <c r="L18" i="5" l="1"/>
  <c r="E36" i="5" l="1"/>
  <c r="C36" i="6" s="1"/>
  <c r="E56" i="5" l="1"/>
  <c r="C56" i="6" s="1"/>
  <c r="G17" i="5"/>
  <c r="F17" i="5"/>
  <c r="D20" i="8" s="1"/>
  <c r="E17" i="5"/>
  <c r="C20" i="8" s="1"/>
  <c r="E32" i="5"/>
  <c r="C32" i="6" s="1"/>
  <c r="E28" i="5"/>
  <c r="C28" i="6" s="1"/>
  <c r="F14" i="5"/>
  <c r="D14" i="8" s="1"/>
  <c r="E14" i="5"/>
  <c r="E40" i="5"/>
  <c r="E16" i="5"/>
  <c r="E18" i="5"/>
  <c r="E13" i="5"/>
  <c r="I17" i="5" l="1"/>
  <c r="I67" i="5" s="1"/>
  <c r="C14" i="6"/>
  <c r="C14" i="8"/>
  <c r="C17" i="6"/>
  <c r="C12" i="7"/>
  <c r="C13" i="6"/>
  <c r="C15" i="7"/>
  <c r="C18" i="6"/>
  <c r="C13" i="7"/>
  <c r="C16" i="6"/>
  <c r="C16" i="7"/>
  <c r="C40" i="6"/>
  <c r="C14" i="7"/>
  <c r="K17" i="5"/>
  <c r="L17" i="5" s="1"/>
  <c r="K14" i="5"/>
  <c r="L14" i="5" s="1"/>
  <c r="L16" i="5" l="1"/>
  <c r="L13" i="5"/>
  <c r="L67" i="5" l="1"/>
  <c r="M49" i="5" l="1"/>
  <c r="M56" i="5"/>
  <c r="M27" i="5"/>
  <c r="M41" i="5"/>
  <c r="M62" i="5"/>
  <c r="M50" i="5"/>
  <c r="M54" i="5"/>
  <c r="M51" i="5"/>
  <c r="M52" i="5"/>
  <c r="M55" i="5"/>
  <c r="M53" i="5"/>
  <c r="M66" i="5"/>
  <c r="M15" i="5"/>
  <c r="M48" i="5"/>
  <c r="M33" i="5"/>
  <c r="M12" i="5"/>
  <c r="M20" i="5"/>
  <c r="M36" i="5"/>
  <c r="D15" i="7" s="1"/>
  <c r="M11" i="5"/>
  <c r="M64" i="5"/>
  <c r="M13" i="5"/>
  <c r="D12" i="7" s="1"/>
  <c r="M43" i="5"/>
  <c r="M37" i="5"/>
  <c r="M31" i="5"/>
  <c r="M29" i="5"/>
  <c r="M18" i="5"/>
  <c r="D14" i="7" s="1"/>
  <c r="M24" i="5"/>
  <c r="M34" i="5"/>
  <c r="M30" i="5"/>
  <c r="M45" i="5"/>
  <c r="M59" i="5"/>
  <c r="M39" i="5"/>
  <c r="M21" i="5"/>
  <c r="M35" i="5"/>
  <c r="M61" i="5"/>
  <c r="M58" i="5"/>
  <c r="M25" i="5"/>
  <c r="M17" i="5"/>
  <c r="M40" i="5"/>
  <c r="D16" i="7" s="1"/>
  <c r="M23" i="5"/>
  <c r="M14" i="5"/>
  <c r="M65" i="5"/>
  <c r="D18" i="7" s="1"/>
  <c r="M63" i="5"/>
  <c r="D17" i="7" s="1"/>
  <c r="M57" i="5"/>
  <c r="M47" i="5"/>
  <c r="M42" i="5"/>
  <c r="M38" i="5"/>
  <c r="M22" i="5"/>
  <c r="M46" i="5"/>
  <c r="M26" i="5"/>
  <c r="M44" i="5"/>
  <c r="M60" i="5"/>
  <c r="M16" i="5"/>
  <c r="D13" i="7" s="1"/>
  <c r="D11" i="7" l="1"/>
  <c r="D19" i="7" s="1"/>
  <c r="E11" i="7" s="1"/>
  <c r="N11" i="5"/>
  <c r="E43" i="8"/>
  <c r="D35" i="6"/>
  <c r="E11" i="8"/>
  <c r="D42" i="6"/>
  <c r="E12" i="8"/>
  <c r="D43" i="6"/>
  <c r="E16" i="8"/>
  <c r="D47" i="6"/>
  <c r="D21" i="6"/>
  <c r="E44" i="8"/>
  <c r="E17" i="8"/>
  <c r="D64" i="6"/>
  <c r="D51" i="6"/>
  <c r="E48" i="8"/>
  <c r="E45" i="8"/>
  <c r="D54" i="6"/>
  <c r="E28" i="8"/>
  <c r="D60" i="6"/>
  <c r="D30" i="6"/>
  <c r="E50" i="8"/>
  <c r="E29" i="8"/>
  <c r="D50" i="6"/>
  <c r="E42" i="8"/>
  <c r="D23" i="6"/>
  <c r="E18" i="8"/>
  <c r="D12" i="6"/>
  <c r="D17" i="6"/>
  <c r="E20" i="8"/>
  <c r="E46" i="8"/>
  <c r="D53" i="6"/>
  <c r="E31" i="8"/>
  <c r="D59" i="6"/>
  <c r="D33" i="6"/>
  <c r="E47" i="8"/>
  <c r="E23" i="8"/>
  <c r="D46" i="6"/>
  <c r="D25" i="6"/>
  <c r="E40" i="8"/>
  <c r="E15" i="8"/>
  <c r="D15" i="6"/>
  <c r="E32" i="8"/>
  <c r="D27" i="6"/>
  <c r="E21" i="8"/>
  <c r="D45" i="6"/>
  <c r="E14" i="8"/>
  <c r="D14" i="6"/>
  <c r="E52" i="8"/>
  <c r="D20" i="6"/>
  <c r="D44" i="6"/>
  <c r="E24" i="8"/>
  <c r="D34" i="6"/>
  <c r="E36" i="8"/>
  <c r="E37" i="8"/>
  <c r="E33" i="8"/>
  <c r="D26" i="6"/>
  <c r="E39" i="8"/>
  <c r="D24" i="6"/>
  <c r="D62" i="6"/>
  <c r="D48" i="6"/>
  <c r="E13" i="8"/>
  <c r="E27" i="8"/>
  <c r="D38" i="6"/>
  <c r="E30" i="8"/>
  <c r="D31" i="6"/>
  <c r="E25" i="8"/>
  <c r="D66" i="6"/>
  <c r="S66" i="6" s="1"/>
  <c r="E51" i="8"/>
  <c r="D55" i="6"/>
  <c r="E34" i="8"/>
  <c r="D57" i="6"/>
  <c r="E38" i="8"/>
  <c r="D52" i="6"/>
  <c r="E26" i="8"/>
  <c r="D22" i="6"/>
  <c r="E41" i="8"/>
  <c r="D29" i="6"/>
  <c r="E49" i="8"/>
  <c r="D58" i="6"/>
  <c r="D39" i="6"/>
  <c r="E19" i="8"/>
  <c r="E35" i="8"/>
  <c r="D61" i="6"/>
  <c r="E22" i="8"/>
  <c r="D37" i="6"/>
  <c r="E14" i="7" l="1"/>
  <c r="E17" i="7"/>
  <c r="E13" i="7"/>
  <c r="E16" i="7"/>
  <c r="E12" i="7"/>
  <c r="E18" i="7"/>
  <c r="E15" i="7"/>
  <c r="M66" i="6"/>
  <c r="K66" i="6"/>
  <c r="Q66" i="6"/>
  <c r="D65" i="6"/>
  <c r="G66" i="6"/>
  <c r="I58" i="6"/>
  <c r="O58" i="6"/>
  <c r="Q58" i="6"/>
  <c r="S58" i="6"/>
  <c r="K58" i="6"/>
  <c r="M58" i="6"/>
  <c r="G58" i="6"/>
  <c r="M55" i="6"/>
  <c r="Q55" i="6"/>
  <c r="G55" i="6"/>
  <c r="I55" i="6"/>
  <c r="S55" i="6"/>
  <c r="O55" i="6"/>
  <c r="K55" i="6"/>
  <c r="K24" i="6"/>
  <c r="I24" i="6"/>
  <c r="S24" i="6"/>
  <c r="O24" i="6"/>
  <c r="M24" i="6"/>
  <c r="Q24" i="6"/>
  <c r="G24" i="6"/>
  <c r="I14" i="6"/>
  <c r="S14" i="6"/>
  <c r="O14" i="6"/>
  <c r="D13" i="6"/>
  <c r="G14" i="6"/>
  <c r="M14" i="6"/>
  <c r="K14" i="6"/>
  <c r="Q14" i="6"/>
  <c r="S50" i="6"/>
  <c r="K50" i="6"/>
  <c r="G50" i="6"/>
  <c r="Q50" i="6"/>
  <c r="I50" i="6"/>
  <c r="O50" i="6"/>
  <c r="M50" i="6"/>
  <c r="K33" i="6"/>
  <c r="I33" i="6"/>
  <c r="S33" i="6"/>
  <c r="O33" i="6"/>
  <c r="Q33" i="6"/>
  <c r="G33" i="6"/>
  <c r="M33" i="6"/>
  <c r="I21" i="6"/>
  <c r="K21" i="6"/>
  <c r="S21" i="6"/>
  <c r="Q21" i="6"/>
  <c r="G21" i="6"/>
  <c r="O21" i="6"/>
  <c r="M21" i="6"/>
  <c r="S39" i="6"/>
  <c r="Q39" i="6"/>
  <c r="O39" i="6"/>
  <c r="M39" i="6"/>
  <c r="I39" i="6"/>
  <c r="K39" i="6"/>
  <c r="G39" i="6"/>
  <c r="K26" i="6"/>
  <c r="I26" i="6"/>
  <c r="S26" i="6"/>
  <c r="O26" i="6"/>
  <c r="M26" i="6"/>
  <c r="Q26" i="6"/>
  <c r="G26" i="6"/>
  <c r="Q45" i="6"/>
  <c r="S45" i="6"/>
  <c r="O45" i="6"/>
  <c r="K45" i="6"/>
  <c r="M45" i="6"/>
  <c r="G45" i="6"/>
  <c r="I45" i="6"/>
  <c r="I59" i="6"/>
  <c r="O59" i="6"/>
  <c r="K59" i="6"/>
  <c r="M59" i="6"/>
  <c r="S59" i="6"/>
  <c r="G59" i="6"/>
  <c r="Q59" i="6"/>
  <c r="Q47" i="6"/>
  <c r="S47" i="6"/>
  <c r="I47" i="6"/>
  <c r="K47" i="6"/>
  <c r="M47" i="6"/>
  <c r="G47" i="6"/>
  <c r="O47" i="6"/>
  <c r="S57" i="6"/>
  <c r="O57" i="6"/>
  <c r="K57" i="6"/>
  <c r="I57" i="6"/>
  <c r="M57" i="6"/>
  <c r="G57" i="6"/>
  <c r="Q57" i="6"/>
  <c r="I66" i="6"/>
  <c r="K30" i="6"/>
  <c r="I30" i="6"/>
  <c r="S30" i="6"/>
  <c r="O30" i="6"/>
  <c r="M30" i="6"/>
  <c r="G30" i="6"/>
  <c r="Q30" i="6"/>
  <c r="I20" i="6"/>
  <c r="G20" i="6"/>
  <c r="S20" i="6"/>
  <c r="Q20" i="6"/>
  <c r="O20" i="6"/>
  <c r="D18" i="6"/>
  <c r="K31" i="6"/>
  <c r="I31" i="6"/>
  <c r="G31" i="6"/>
  <c r="M31" i="6"/>
  <c r="O31" i="6"/>
  <c r="Q31" i="6"/>
  <c r="S31" i="6"/>
  <c r="I27" i="6"/>
  <c r="K27" i="6"/>
  <c r="S27" i="6"/>
  <c r="M27" i="6"/>
  <c r="O27" i="6"/>
  <c r="G27" i="6"/>
  <c r="Q27" i="6"/>
  <c r="S53" i="6"/>
  <c r="I53" i="6"/>
  <c r="O53" i="6"/>
  <c r="Q53" i="6"/>
  <c r="M53" i="6"/>
  <c r="K53" i="6"/>
  <c r="G53" i="6"/>
  <c r="K60" i="6"/>
  <c r="G60" i="6"/>
  <c r="O60" i="6"/>
  <c r="Q60" i="6"/>
  <c r="M60" i="6"/>
  <c r="S60" i="6"/>
  <c r="I60" i="6"/>
  <c r="S43" i="6"/>
  <c r="M43" i="6"/>
  <c r="O43" i="6"/>
  <c r="Q43" i="6"/>
  <c r="G43" i="6"/>
  <c r="I43" i="6"/>
  <c r="K43" i="6"/>
  <c r="S46" i="6"/>
  <c r="G46" i="6"/>
  <c r="O46" i="6"/>
  <c r="Q46" i="6"/>
  <c r="M46" i="6"/>
  <c r="I46" i="6"/>
  <c r="K46" i="6"/>
  <c r="I23" i="6"/>
  <c r="K23" i="6"/>
  <c r="O23" i="6"/>
  <c r="Q23" i="6"/>
  <c r="G23" i="6"/>
  <c r="S23" i="6"/>
  <c r="M23" i="6"/>
  <c r="S37" i="6"/>
  <c r="K37" i="6"/>
  <c r="M37" i="6"/>
  <c r="G37" i="6"/>
  <c r="I37" i="6"/>
  <c r="D36" i="6"/>
  <c r="Q37" i="6"/>
  <c r="O37" i="6"/>
  <c r="S52" i="6"/>
  <c r="K52" i="6"/>
  <c r="Q52" i="6"/>
  <c r="G52" i="6"/>
  <c r="O52" i="6"/>
  <c r="M52" i="6"/>
  <c r="I52" i="6"/>
  <c r="S38" i="6"/>
  <c r="O38" i="6"/>
  <c r="I38" i="6"/>
  <c r="K38" i="6"/>
  <c r="G38" i="6"/>
  <c r="Q38" i="6"/>
  <c r="M38" i="6"/>
  <c r="M15" i="6"/>
  <c r="G15" i="6"/>
  <c r="I15" i="6"/>
  <c r="Q15" i="6"/>
  <c r="O15" i="6"/>
  <c r="K15" i="6"/>
  <c r="S15" i="6"/>
  <c r="S54" i="6"/>
  <c r="O54" i="6"/>
  <c r="K54" i="6"/>
  <c r="Q54" i="6"/>
  <c r="M54" i="6"/>
  <c r="I54" i="6"/>
  <c r="G54" i="6"/>
  <c r="S42" i="6"/>
  <c r="K42" i="6"/>
  <c r="M42" i="6"/>
  <c r="Q42" i="6"/>
  <c r="I42" i="6"/>
  <c r="G42" i="6"/>
  <c r="O42" i="6"/>
  <c r="D40" i="6"/>
  <c r="I29" i="6"/>
  <c r="K29" i="6"/>
  <c r="S29" i="6"/>
  <c r="G29" i="6"/>
  <c r="Q29" i="6"/>
  <c r="O29" i="6"/>
  <c r="M29" i="6"/>
  <c r="O66" i="6"/>
  <c r="K34" i="6"/>
  <c r="I34" i="6"/>
  <c r="S34" i="6"/>
  <c r="Q34" i="6"/>
  <c r="M34" i="6"/>
  <c r="O34" i="6"/>
  <c r="G34" i="6"/>
  <c r="I17" i="6"/>
  <c r="S17" i="6"/>
  <c r="D16" i="6"/>
  <c r="K17" i="6"/>
  <c r="M17" i="6"/>
  <c r="G17" i="6"/>
  <c r="Q17" i="6"/>
  <c r="O17" i="6"/>
  <c r="E53" i="8"/>
  <c r="F34" i="8" s="1"/>
  <c r="M62" i="6"/>
  <c r="K62" i="6"/>
  <c r="O62" i="6"/>
  <c r="S62" i="6"/>
  <c r="G62" i="6"/>
  <c r="Q62" i="6"/>
  <c r="I62" i="6"/>
  <c r="K22" i="6"/>
  <c r="I22" i="6"/>
  <c r="M22" i="6"/>
  <c r="S22" i="6"/>
  <c r="O22" i="6"/>
  <c r="Q22" i="6"/>
  <c r="G22" i="6"/>
  <c r="O61" i="6"/>
  <c r="G61" i="6"/>
  <c r="I61" i="6"/>
  <c r="S61" i="6"/>
  <c r="Q61" i="6"/>
  <c r="M61" i="6"/>
  <c r="K61" i="6"/>
  <c r="Q12" i="6"/>
  <c r="G12" i="6"/>
  <c r="O12" i="6"/>
  <c r="K12" i="6"/>
  <c r="S12" i="6"/>
  <c r="M12" i="6"/>
  <c r="I12" i="6"/>
  <c r="D11" i="6"/>
  <c r="I35" i="6"/>
  <c r="K35" i="6"/>
  <c r="S35" i="6"/>
  <c r="M35" i="6"/>
  <c r="O35" i="6"/>
  <c r="Q35" i="6"/>
  <c r="G35" i="6"/>
  <c r="S64" i="6"/>
  <c r="D63" i="6"/>
  <c r="O64" i="6"/>
  <c r="M64" i="6"/>
  <c r="I64" i="6"/>
  <c r="Q64" i="6"/>
  <c r="G64" i="6"/>
  <c r="K64" i="6"/>
  <c r="S48" i="6"/>
  <c r="K48" i="6"/>
  <c r="I48" i="6"/>
  <c r="O48" i="6"/>
  <c r="M48" i="6"/>
  <c r="Q48" i="6"/>
  <c r="G48" i="6"/>
  <c r="S44" i="6"/>
  <c r="I44" i="6"/>
  <c r="Q44" i="6"/>
  <c r="O44" i="6"/>
  <c r="G44" i="6"/>
  <c r="K44" i="6"/>
  <c r="M44" i="6"/>
  <c r="I25" i="6"/>
  <c r="K25" i="6"/>
  <c r="S25" i="6"/>
  <c r="Q25" i="6"/>
  <c r="G25" i="6"/>
  <c r="M25" i="6"/>
  <c r="O25" i="6"/>
  <c r="S51" i="6"/>
  <c r="O51" i="6"/>
  <c r="Q51" i="6"/>
  <c r="G51" i="6"/>
  <c r="K51" i="6"/>
  <c r="I51" i="6"/>
  <c r="M51" i="6"/>
  <c r="E19" i="7" l="1"/>
  <c r="F47" i="8"/>
  <c r="F24" i="8"/>
  <c r="F26" i="8"/>
  <c r="F20" i="8"/>
  <c r="F22" i="8"/>
  <c r="F35" i="8"/>
  <c r="F40" i="8"/>
  <c r="F15" i="8"/>
  <c r="S67" i="6"/>
  <c r="K67" i="6"/>
  <c r="F39" i="8"/>
  <c r="D67" i="6"/>
  <c r="E36" i="6" s="1"/>
  <c r="M67" i="6"/>
  <c r="G67" i="6"/>
  <c r="G68" i="6" s="1"/>
  <c r="Q67" i="6"/>
  <c r="F11" i="8"/>
  <c r="G11" i="8" s="1"/>
  <c r="F13" i="8"/>
  <c r="O67" i="6"/>
  <c r="F51" i="8"/>
  <c r="F50" i="8"/>
  <c r="F49" i="8"/>
  <c r="F12" i="8"/>
  <c r="F29" i="8"/>
  <c r="F19" i="8"/>
  <c r="F28" i="8"/>
  <c r="F31" i="8"/>
  <c r="F44" i="8"/>
  <c r="F48" i="8"/>
  <c r="F45" i="8"/>
  <c r="F46" i="8"/>
  <c r="F21" i="8"/>
  <c r="F32" i="8"/>
  <c r="F33" i="8"/>
  <c r="F17" i="8"/>
  <c r="F18" i="8"/>
  <c r="F37" i="8"/>
  <c r="F25" i="8"/>
  <c r="F42" i="8"/>
  <c r="F36" i="8"/>
  <c r="F30" i="8"/>
  <c r="F16" i="8"/>
  <c r="F41" i="8"/>
  <c r="F23" i="8"/>
  <c r="I67" i="6"/>
  <c r="F52" i="8"/>
  <c r="F27" i="8"/>
  <c r="F43" i="8"/>
  <c r="F38" i="8"/>
  <c r="F14" i="8"/>
  <c r="E34" i="6" l="1"/>
  <c r="E29" i="6"/>
  <c r="E37" i="6"/>
  <c r="R67" i="6"/>
  <c r="E48" i="6"/>
  <c r="E47" i="6"/>
  <c r="E42" i="6"/>
  <c r="H67" i="6"/>
  <c r="E35" i="6"/>
  <c r="E51" i="6"/>
  <c r="N67" i="6"/>
  <c r="E15" i="6"/>
  <c r="E66" i="6"/>
  <c r="E43" i="6"/>
  <c r="E20" i="6"/>
  <c r="E22" i="6"/>
  <c r="E12" i="6"/>
  <c r="E39" i="6"/>
  <c r="E58" i="6"/>
  <c r="E59" i="6"/>
  <c r="E27" i="6"/>
  <c r="E23" i="6"/>
  <c r="E57" i="6"/>
  <c r="E55" i="6"/>
  <c r="E65" i="6"/>
  <c r="E38" i="6"/>
  <c r="P67" i="6"/>
  <c r="E31" i="6"/>
  <c r="E13" i="6"/>
  <c r="G12" i="8"/>
  <c r="G13" i="8" s="1"/>
  <c r="G14" i="8" s="1"/>
  <c r="E11" i="6"/>
  <c r="E46" i="6"/>
  <c r="E33" i="6"/>
  <c r="E30" i="6"/>
  <c r="E17" i="6"/>
  <c r="E54" i="6"/>
  <c r="E21" i="6"/>
  <c r="E25" i="6"/>
  <c r="E52" i="6"/>
  <c r="E18" i="6"/>
  <c r="E16" i="6"/>
  <c r="E62" i="6"/>
  <c r="E64" i="6"/>
  <c r="E40" i="6"/>
  <c r="E45" i="6"/>
  <c r="L67" i="6"/>
  <c r="E63" i="6"/>
  <c r="E44" i="6"/>
  <c r="E50" i="6"/>
  <c r="E60" i="6"/>
  <c r="E26" i="6"/>
  <c r="T67" i="6"/>
  <c r="E24" i="6"/>
  <c r="E14" i="6"/>
  <c r="D68" i="6"/>
  <c r="H68" i="6" s="1"/>
  <c r="E61" i="6"/>
  <c r="E53" i="6"/>
  <c r="J67" i="6"/>
  <c r="I68" i="6"/>
  <c r="K68" i="6" s="1"/>
  <c r="M68" i="6" s="1"/>
  <c r="J68" i="6" l="1"/>
  <c r="L68" i="6" s="1"/>
  <c r="N68" i="6" s="1"/>
  <c r="P68" i="6" s="1"/>
  <c r="R68" i="6" s="1"/>
  <c r="T68" i="6" s="1"/>
  <c r="E67" i="6"/>
  <c r="E68" i="6" s="1"/>
  <c r="O68" i="6"/>
  <c r="Q68" i="6" l="1"/>
  <c r="S68" i="6" l="1"/>
  <c r="G15" i="8"/>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alcChain>
</file>

<file path=xl/sharedStrings.xml><?xml version="1.0" encoding="utf-8"?>
<sst xmlns="http://schemas.openxmlformats.org/spreadsheetml/2006/main" count="20514" uniqueCount="10051">
  <si>
    <t>2.1</t>
  </si>
  <si>
    <t>TOTAL</t>
  </si>
  <si>
    <t>ITEM</t>
  </si>
  <si>
    <t>PREÇO UNITÁRIO</t>
  </si>
  <si>
    <t>PREÇO TOTAL</t>
  </si>
  <si>
    <t>3.1</t>
  </si>
  <si>
    <t>4.1</t>
  </si>
  <si>
    <t>5.1</t>
  </si>
  <si>
    <t>ESTUDOS GEOTÉCNICOS</t>
  </si>
  <si>
    <t>Sondagem a percussão (SPT)</t>
  </si>
  <si>
    <t>Sondagem a trado (ST)</t>
  </si>
  <si>
    <t>Ensaio de umidade "in situ"</t>
  </si>
  <si>
    <t>Ensaio de massa específica "in situ"</t>
  </si>
  <si>
    <t>Ensaio de massa específica dos grãos</t>
  </si>
  <si>
    <t>Ensaio de limite de liquidez (LL)</t>
  </si>
  <si>
    <t>Ensaio de limite de plasticidade (LP)</t>
  </si>
  <si>
    <t>Estudos hidrológicos</t>
  </si>
  <si>
    <t>ESTUDOS TOPOGRÁFICOS</t>
  </si>
  <si>
    <t>ESTUDOS HIDROLÓGICOS</t>
  </si>
  <si>
    <t>UN</t>
  </si>
  <si>
    <t>UNI.</t>
  </si>
  <si>
    <t>DESCRIÇÃO DO SERVIÇO</t>
  </si>
  <si>
    <t>QUANT.</t>
  </si>
  <si>
    <t>M²</t>
  </si>
  <si>
    <t>%</t>
  </si>
  <si>
    <t>DESCRIÇÃO</t>
  </si>
  <si>
    <t>% Valor Total</t>
  </si>
  <si>
    <t>MÊS 01</t>
  </si>
  <si>
    <t>MÊS 02</t>
  </si>
  <si>
    <t>MÊS 03</t>
  </si>
  <si>
    <t>MÊS 04</t>
  </si>
  <si>
    <t>MÊS 05</t>
  </si>
  <si>
    <t>MÊS 06</t>
  </si>
  <si>
    <t>MÊS 07</t>
  </si>
  <si>
    <t>TOTAL ACUMULADO</t>
  </si>
  <si>
    <t>% ACUMULADO</t>
  </si>
  <si>
    <t>A</t>
  </si>
  <si>
    <t>CLASSIFICAÇÃO</t>
  </si>
  <si>
    <t>B</t>
  </si>
  <si>
    <t>C</t>
  </si>
  <si>
    <t>TAXA (%)</t>
  </si>
  <si>
    <t>AC - ADMINISTRAÇÃO CENTRAL</t>
  </si>
  <si>
    <t>SG - SEGUROS + GARANTIA</t>
  </si>
  <si>
    <t>R - RISCOS</t>
  </si>
  <si>
    <t>DF - DESPESAS FINANCEIRAS</t>
  </si>
  <si>
    <t>L - LUCRO BRUTO</t>
  </si>
  <si>
    <t>I - IMPOSTOS</t>
  </si>
  <si>
    <t>Equação Acordão TCU 2.622/2013 - Plenário</t>
  </si>
  <si>
    <t>6.1</t>
  </si>
  <si>
    <t>6.2</t>
  </si>
  <si>
    <t>6.3</t>
  </si>
  <si>
    <t>6.4</t>
  </si>
  <si>
    <t>BDI (%)</t>
  </si>
  <si>
    <t>Parâmetros da fórmula utilizada:</t>
  </si>
  <si>
    <t>Projeto arquitetônico</t>
  </si>
  <si>
    <t>Projeto de terraplenagem</t>
  </si>
  <si>
    <t>Projeto de instalações sanitárias e hidráulicas</t>
  </si>
  <si>
    <t>Projeto de combate a incêndio</t>
  </si>
  <si>
    <t>Projeto de acesso ao parque</t>
  </si>
  <si>
    <t>Projeto de pavimentação de acesso ao parque</t>
  </si>
  <si>
    <t>Projeto geométrico de acesso ao parque</t>
  </si>
  <si>
    <t xml:space="preserve">Projeto de sinalização de acesso ao parque </t>
  </si>
  <si>
    <t>Projeto de drenagem de acesso ao parque</t>
  </si>
  <si>
    <t>Projeto de terraplanagem de acesso ao parque</t>
  </si>
  <si>
    <t>COMPOSIÇÃO DA TAXA DE BENEFÍCIOS E DESPESAS INDIRETAS - BDI - ACÓRDÃO 2.622/2013 - TCU - PLENÁRIO</t>
  </si>
  <si>
    <t>Projeto de instalações elétrica e de lógica</t>
  </si>
  <si>
    <t>ORÇAMENTO</t>
  </si>
  <si>
    <t>5.2</t>
  </si>
  <si>
    <t>5.3</t>
  </si>
  <si>
    <t>ESTUDOS PRELIMINARES</t>
  </si>
  <si>
    <t>Estudo de Impacto de Vizinhança (EIV)</t>
  </si>
  <si>
    <t>4.2</t>
  </si>
  <si>
    <t>4.3</t>
  </si>
  <si>
    <t>Projeto de infraestrutura</t>
  </si>
  <si>
    <t>Projeto de supraestrutura</t>
  </si>
  <si>
    <t>PLANO DE EXECUÇÃO</t>
  </si>
  <si>
    <t>Plano de execução</t>
  </si>
  <si>
    <t>7.1</t>
  </si>
  <si>
    <t>8.1</t>
  </si>
  <si>
    <t>Programa de Necessidades Parque</t>
  </si>
  <si>
    <t>QUANTIDADE MÍNIMA</t>
  </si>
  <si>
    <t>OBSERVAÇÕES / REFERÊNCIA NORMATIVA</t>
  </si>
  <si>
    <t xml:space="preserve">Estacionamento </t>
  </si>
  <si>
    <t>Bicicletário</t>
  </si>
  <si>
    <t>Deve ser respeitado o mínimo exigido por legislação municipal. Caso não haja regulamentação específica, prever, no mínimo, 1 vaga a cada 100,00 m² de área construída, com o mínimo de 10 vagas. As vagas para as bicicletas deverão possuir comprimento de 1,80 m e largura de 0,80 m, caso os suportes das bicicletas sejam fixados um ao lado do outro, e 0,55 m, caso os suportes sejam fixados em posições alternadas.</t>
  </si>
  <si>
    <t>Central de Resíduos</t>
  </si>
  <si>
    <t>-</t>
  </si>
  <si>
    <t>a ser definido conforme plano de gerenciamento de resíduos sólidos do parque</t>
  </si>
  <si>
    <t>ADMINISTRAÇÃO</t>
  </si>
  <si>
    <t>NR-24</t>
  </si>
  <si>
    <t>PNE Feminino</t>
  </si>
  <si>
    <t>NBR 9050</t>
  </si>
  <si>
    <t>PNE Masculino</t>
  </si>
  <si>
    <t>Copa</t>
  </si>
  <si>
    <t xml:space="preserve">APOIO </t>
  </si>
  <si>
    <t>NBR 9050 NBR 15097-1 E 15097-2</t>
  </si>
  <si>
    <t>ÁREA DE LAZER</t>
  </si>
  <si>
    <t>Playground</t>
  </si>
  <si>
    <t>Espaço pet</t>
  </si>
  <si>
    <t>ÁREA ESPORTIVA</t>
  </si>
  <si>
    <t>Quadra de volei de areia</t>
  </si>
  <si>
    <t>conforme medida oficial: 11x21m</t>
  </si>
  <si>
    <t>Quadra de futebol de areia</t>
  </si>
  <si>
    <t>conforme medida oficial: 28x37m</t>
  </si>
  <si>
    <t>Quadra poliesportiva</t>
  </si>
  <si>
    <t>conforme medida oficial: 21x42x7m</t>
  </si>
  <si>
    <t>Academia convencional</t>
  </si>
  <si>
    <t xml:space="preserve">Prever 02 unidades para cada tipo de equipamento,
com espaço mínimo de 1,50m entre equipamentos.
Observar Lei 13.443/2017 (mínimo 5% p/ pessoas com deficiência)
Observar NBR 9050 para acessibilidade </t>
  </si>
  <si>
    <t>Equipamentos de calistenia</t>
  </si>
  <si>
    <t>Dimensão mínima de 1,50m entre equipamentos
alocar próximo à área da academia convencional</t>
  </si>
  <si>
    <t>Pista de ciclismo</t>
  </si>
  <si>
    <t>ÁREA DE CONTEMPLAÇÃO</t>
  </si>
  <si>
    <t>Praça de descanso/ contemplação</t>
  </si>
  <si>
    <t>Comportar previsão de bancos, lixeiras, bebedouros
e demais mobiliários que se façam necessários</t>
  </si>
  <si>
    <t>Arboreto com espécies nativas</t>
  </si>
  <si>
    <t xml:space="preserve">Área destinada ao Poliniza Paraná </t>
  </si>
  <si>
    <t>Previsão para 6 meliponários próximos a área arborizada e de menor fluxo 
Observar resolução SEDEST Nº 15/2024</t>
  </si>
  <si>
    <t xml:space="preserve">área a ser definida de acordo estudos de hidrologia e geotecnia, e considerando a cota inundável presente na área de intervenção </t>
  </si>
  <si>
    <t>* prever acessibilidade inclusive nos equipamentos</t>
  </si>
  <si>
    <t>* prever conexão com ciclorrota nascentes do Iguaçu</t>
  </si>
  <si>
    <t>OBSERVAÇÕES</t>
  </si>
  <si>
    <t>M2</t>
  </si>
  <si>
    <t>Deslocamento entre furos, em mesma área</t>
  </si>
  <si>
    <t>M</t>
  </si>
  <si>
    <t>CÓDIGO</t>
  </si>
  <si>
    <t>AGÊNCIA DE ASSUNTOS METROPOLITANOS DO PARANÁ - AMEP</t>
  </si>
  <si>
    <t>UNIDADE</t>
  </si>
  <si>
    <t>CUSTO</t>
  </si>
  <si>
    <t>Ensaio - Índice de Suporte Califórnia - CBR</t>
  </si>
  <si>
    <t>Ensaio - Limite de liquidez</t>
  </si>
  <si>
    <t>Ensaio - Limite de plasticidade</t>
  </si>
  <si>
    <t>Sondagem a trado para Estudo de Jazida</t>
  </si>
  <si>
    <t>Sondagem a percussão</t>
  </si>
  <si>
    <t>Deslocamento de equipamento de sondagem a percussão, entre furos, em mesma área (distância de 30 até 100m)</t>
  </si>
  <si>
    <t>Deslocamento de equipamento de sondagem a trado e/ou poço de visita, entre furos na mesma área (Distância de 30 a 100 m)</t>
  </si>
  <si>
    <t>Ensaio - Granulometria combinada (peneiramento + sedimentação)</t>
  </si>
  <si>
    <t>Projeto de iluminação de áreas externas (praças, calçadões, orlas, complexo com várias edificações, etc) até 100.000m².</t>
  </si>
  <si>
    <t>KM</t>
  </si>
  <si>
    <t>97.01.01</t>
  </si>
  <si>
    <t>97.02.06</t>
  </si>
  <si>
    <t>OBJETO/AMBIENTE</t>
  </si>
  <si>
    <t>ÁREA MÍNIMA (m²) / EXTENSÃO MÍNIMA (m)</t>
  </si>
  <si>
    <t>PREMISSSAS GERAIS</t>
  </si>
  <si>
    <t>Recuperação Ambiental</t>
  </si>
  <si>
    <t>Redução de intervenções para implantação de equipamentos e areas de lazer do parque</t>
  </si>
  <si>
    <t>ACESSOSS</t>
  </si>
  <si>
    <t>Sanitário coletivo feminino</t>
  </si>
  <si>
    <t>Sanitário coletivo masculino</t>
  </si>
  <si>
    <t>DML/Depóstio geral</t>
  </si>
  <si>
    <t>Sala gerência geral/Posto policial</t>
  </si>
  <si>
    <t>Subtotal</t>
  </si>
  <si>
    <t>Poderá haver alteração das dimensões dos espaços conforme detatalhamentos posteriores do TR e em função de soluções justificadas durante a execução do projeto</t>
  </si>
  <si>
    <t xml:space="preserve">Vestiário + Sanitário Feminino </t>
  </si>
  <si>
    <t xml:space="preserve">Vestiário + Sanitário Masculino </t>
  </si>
  <si>
    <t xml:space="preserve">Além do banheiro, deverá ser previsto também um espaço para chuveiro, seguindo as normas de acessibilidade
NBR 9050 NBR 15097-1 E 15097-2 </t>
  </si>
  <si>
    <t>NBR 16071 / Lei 13.443/2017 (mínimo 5% p/ pessoas com deficiência) - Deverão ser previstos mobiliários de lixeiras, placas informativas e de sinalização, bancos, mesas e bebedouros, a serem definidos conforme perímetro total do espaço</t>
  </si>
  <si>
    <t>Área foodtruck/Espaço para eventos</t>
  </si>
  <si>
    <t>Pista de corrida + caminhada</t>
  </si>
  <si>
    <t xml:space="preserve">Pista bidirecional com dimensão mínima de 2,50 m (conforme orientações do Programa Paraná Mais Verde do IAT)
</t>
  </si>
  <si>
    <t>Lago ornamentais e de detenção de cheias</t>
  </si>
  <si>
    <t>Mobilização e desmobilização de pessoal e equipamentos</t>
  </si>
  <si>
    <t>Projeto de pavimentação</t>
  </si>
  <si>
    <t>ISS (CONFORME LEGISLAÇÃO MUNICIPAL)</t>
  </si>
  <si>
    <t>Projeto de comunicação visual</t>
  </si>
  <si>
    <t>ORIGEM</t>
  </si>
  <si>
    <t>DESCRICAO</t>
  </si>
  <si>
    <t>UND</t>
  </si>
  <si>
    <t>VALOR</t>
  </si>
  <si>
    <t>SUDECAP</t>
  </si>
  <si>
    <t>H</t>
  </si>
  <si>
    <t>MES</t>
  </si>
  <si>
    <t>KG</t>
  </si>
  <si>
    <t>L</t>
  </si>
  <si>
    <t>M3</t>
  </si>
  <si>
    <t>T</t>
  </si>
  <si>
    <t>DETERMINAÇÃO DO TEOR DE UMIDADE DE SOLOS EM LABORATORIO (NBR 6457:2016 ANEXO A)</t>
  </si>
  <si>
    <t>DETERMINAÇÃO DA MASSA ESPECÍFICA DE AGREGADOS MIUDOS POR MEIO DO FRASCO CHAPMAN (DNER-ME 194/98)</t>
  </si>
  <si>
    <t>CSE CONSULTORIA AMBIENTAL</t>
  </si>
  <si>
    <t>EBL AMBIENTAL</t>
  </si>
  <si>
    <t>IDEAL AMBIENTAL</t>
  </si>
  <si>
    <t>NACIONAL AMBIENTAL</t>
  </si>
  <si>
    <t>CODIGO  DA COMPOSICAO</t>
  </si>
  <si>
    <t>DESCRICAO DA COMPOSICAO</t>
  </si>
  <si>
    <t>CUSTO TOTAL</t>
  </si>
  <si>
    <t>ASSENTAMENTO DE TUBO DE FERRO FUNDIDO PARA REDE DE ÁGUA, DN 80 MM, JUNTA ELÁSTICA, INSTALADO EM LOCAL COM NÍVEL ALTO DE INTERFERÊNCIAS (NÃO INCLUI FORNECIMENTO). AF_05/2024</t>
  </si>
  <si>
    <t>ASSENTAMENTO DE TUBO DE FERRO FUNDIDO PARA REDE DE ÁGUA, DN 100 MM, JUNTA ELÁSTICA, INSTALADO EM LOCAL COM NÍVEL ALTO DE INTERFERÊNCIAS (NÃO INCLUI FORNECIMENTO). AF_05/2024</t>
  </si>
  <si>
    <t>ASSENTAMENTO DE TUBO DE FERRO FUNDIDO PARA REDE DE ÁGUA, DN 150 MM, JUNTA ELÁSTICA, INSTALADO EM LOCAL COM NÍVEL ALTO DE INTERFERÊNCIAS (NÃO INCLUI FORNECIMENTO). AF_05/2024</t>
  </si>
  <si>
    <t>ASSENTAMENTO DE TUBO DE FERRO FUNDIDO PARA REDE DE ÁGUA, DN 200 MM, JUNTA ELÁSTICA, INSTALADO EM LOCAL COM NÍVEL ALTO DE INTERFERÊNCIAS (NÃO INCLUI FORNECIMENTO). AF_05/2024</t>
  </si>
  <si>
    <t>ASSENTAMENTO DE TUBO DE FERRO FUNDIDO PARA REDE DE ÁGUA, DN 250 MM, JUNTA ELÁSTICA, INSTALADO EM LOCAL COM NÍVEL ALTO DE INTERFERÊNCIAS (NÃO INCLUI FORNECIMENTO). AF_05/2024</t>
  </si>
  <si>
    <t>ASSENTAMENTO DE TUBO DE FERRO FUNDIDO PARA REDE DE ÁGUA, DN 300 MM, JUNTA ELÁSTICA, INSTALADO EM LOCAL COM NÍVEL ALTO DE INTERFERÊNCIAS (NÃO INCLUI FORNECIMENTO). AF_05/2024</t>
  </si>
  <si>
    <t>ASSENTAMENTO DE TUBO DE FERRO FUNDIDO PARA REDE DE ÁGUA, DN 350 MM, JUNTA ELÁSTICA, INSTALADO EM LOCAL COM NÍVEL ALTO DE INTERFERÊNCIAS (NÃO INCLUI FORNECIMENTO). AF_05/2024</t>
  </si>
  <si>
    <t>ASSENTAMENTO DE TUBO DE FERRO FUNDIDO PARA REDE DE ÁGUA, DN 400 MM, JUNTA ELÁSTICA, INSTALADO EM LOCAL COM NÍVEL ALTO DE INTERFERÊNCIAS (NÃO INCLUI FORNECIMENTO). AF_05/2024</t>
  </si>
  <si>
    <t>ASSENTAMENTO DE TUBO DE FERRO FUNDIDO PARA REDE DE ÁGUA, DN 450 MM, JUNTA ELÁSTICA, INSTALADO EM LOCAL COM NÍVEL ALTO DE INTERFERÊNCIAS (NÃO INCLUI FORNECIMENTO). AF_05/2024</t>
  </si>
  <si>
    <t>ASSENTAMENTO DE TUBO DE FERRO FUNDIDO PARA REDE DE ÁGUA, DN 500 MM, JUNTA ELÁSTICA, INSTALADO EM LOCAL COM NÍVEL ALTO DE INTERFERÊNCIAS (NÃO INCLUI FORNECIMENTO). AF_05/2024</t>
  </si>
  <si>
    <t>ASSENTAMENTO DE TUBO DE FERRO FUNDIDO PARA REDE DE ÁGUA, DN 600 MM, JUNTA ELÁSTICA, INSTALADO EM LOCAL COM NÍVEL ALTO DE INTERFERÊNCIAS (NÃO INCLUI FORNECIMENTO). AF_05/2024</t>
  </si>
  <si>
    <t>ASSENTAMENTO DE TUBO DE FERRO FUNDIDO PARA REDE DE ÁGUA, DN 700 MM, JUNTA ELÁSTICA, INSTALADO EM LOCAL COM NÍVEL ALTO DE INTERFERÊNCIAS (NÃO INCLUI FORNECIMENTO). AF_05/2024</t>
  </si>
  <si>
    <t>ASSENTAMENTO DE TUBO DE FERRO FUNDIDO PARA REDE DE ÁGUA, DN 800 MM, JUNTA ELÁSTICA, INSTALADO EM LOCAL COM NÍVEL ALTO DE INTERFERÊNCIAS (NÃO INCLUI FORNECIMENTO). AF_05/2024</t>
  </si>
  <si>
    <t>ASSENTAMENTO DE TUBO DE FERRO FUNDIDO PARA REDE DE ÁGUA, DN 900 MM, JUNTA ELÁSTICA, INSTALADO EM LOCAL COM NÍVEL ALTO DE INTERFERÊNCIAS (NÃO INCLUI FORNECIMENTO). AF_05/2024</t>
  </si>
  <si>
    <t>ASSENTAMENTO DE TUBO DE FERRO FUNDIDO PARA REDE DE ÁGUA, DN 1000 MM, JUNTA ELÁSTICA, INSTALADO EM LOCAL COM NÍVEL ALTO DE INTERFERÊNCIAS (NÃO INCLUI FORNECIMENTO). AF_05/2024</t>
  </si>
  <si>
    <t>ASSENTAMENTO DE TUBO DE FERRO FUNDIDO PARA REDE DE ÁGUA, DN 1200 MM, JUNTA ELÁSTICA, INSTALADO EM LOCAL COM NÍVEL ALTO DE INTERFERÊNCIAS (NÃO INCLUI FORNECIMENTO). AF_05/2024</t>
  </si>
  <si>
    <t>ASSENTAMENTO DE TUBO DE FERRO FUNDIDO PARA REDE DE ÁGUA, DN 80 MM, JUNTA ELÁSTICA, INSTALADO EM LOCAL COM NÍVEL BAIXO DE INTERFERÊNCIAS (NÃO INCLUI FORNECIMENTO). AF_05/2024</t>
  </si>
  <si>
    <t>ASSENTAMENTO DE TUBO DE FERRO FUNDIDO PARA REDE DE ÁGUA, DN 100 MM, JUNTA ELÁSTICA, INSTALADO EM LOCAL COM NÍVEL BAIXO DE INTERFERÊNCIAS (NÃO INCLUI FORNECIMENTO). AF_05/2024</t>
  </si>
  <si>
    <t>ASSENTAMENTO DE TUBO DE FERRO FUNDIDO PARA REDE DE ÁGUA, DN 150 MM, JUNTA ELÁSTICA, INSTALADO EM LOCAL COM NÍVEL BAIXO DE INTERFERÊNCIAS (NÃO INCLUI FORNECIMENTO). AF_05/2024</t>
  </si>
  <si>
    <t>ASSENTAMENTO DE TUBO DE FERRO FUNDIDO PARA REDE DE ÁGUA, DN 200 MM, JUNTA ELÁSTICA, INSTALADO EM LOCAL COM NÍVEL BAIXO DE INTERFERÊNCIAS (NÃO INCLUI FORNECIMENTO). AF_05/2024</t>
  </si>
  <si>
    <t>ASSENTAMENTO DE TUBO DE FERRO FUNDIDO PARA REDE DE ÁGUA, DN 250 MM, JUNTA ELÁSTICA, INSTALADO EM LOCAL COM NÍVEL BAIXO DE INTERFERÊNCIAS (NÃO INCLUI FORNECIMENTO). AF_05/2024</t>
  </si>
  <si>
    <t>ASSENTAMENTO DE TUBO DE FERRO FUNDIDO PARA REDE DE ÁGUA, DN 300 MM, JUNTA ELÁSTICA, INSTALADO EM LOCAL COM NÍVEL BAIXO DE INTERFERÊNCIAS (NÃO INCLUI FORNECIMENTO). AF_05/2024</t>
  </si>
  <si>
    <t>ASSENTAMENTO DE TUBO DE FERRO FUNDIDO PARA REDE DE ÁGUA, DN 350 MM, JUNTA ELÁSTICA, INSTALADO EM LOCAL COM NÍVEL BAIXO DE INTERFERÊNCIAS (NÃO INCLUI FORNECIMENTO). AF_05/2024</t>
  </si>
  <si>
    <t>ASSENTAMENTO DE TUBO DE FERRO FUNDIDO PARA REDE DE ÁGUA, DN 400 MM, JUNTA ELÁSTICA, INSTALADO EM LOCAL COM NÍVEL BAIXO DE INTERFERÊNCIAS (NÃO INCLUI FORNECIMENTO). AF_05/2024</t>
  </si>
  <si>
    <t>ASSENTAMENTO DE TUBO DE FERRO FUNDIDO PARA REDE DE ÁGUA, DN 450 MM, JUNTA ELÁSTICA, INSTALADO EM LOCAL COM NÍVEL BAIXO DE INTERFERÊNCIAS (NÃO INCLUI FORNECIMENTO). AF_05/2024</t>
  </si>
  <si>
    <t>ASSENTAMENTO DE TUBO DE FERRO FUNDIDO PARA REDE DE ÁGUA, DN 500 MM, JUNTA ELÁSTICA, INSTALADO EM LOCAL COM NÍVEL BAIXO DE INTERFERÊNCIAS (NÃO INCLUI FORNECIMENTO). AF_05/2024</t>
  </si>
  <si>
    <t>ASSENTAMENTO DE TUBO DE FERRO FUNDIDO PARA REDE DE ÁGUA, DN 600 MM, JUNTA ELÁSTICA, INSTALADO EM LOCAL COM NÍVEL BAIXO DE INTERFERÊNCIAS (NÃO INCLUI FORNECIMENTO). AF_05/2024</t>
  </si>
  <si>
    <t>ASSENTAMENTO DE TUBO DE FERRO FUNDIDO PARA REDE DE ÁGUA, DN 700 MM, JUNTA ELÁSTICA, INSTALADO EM LOCAL COM NÍVEL BAIXO DE INTERFERÊNCIAS (NÃO INCLUI FORNECIMENTO). AF_05/2024</t>
  </si>
  <si>
    <t>ASSENTAMENTO DE TUBO DE FERRO FUNDIDO PARA REDE DE ÁGUA, DN 800 MM, JUNTA ELÁSTICA, INSTALADO EM LOCAL COM NÍVEL BAIXO DE INTERFERÊNCIAS (NÃO INCLUI FORNECIMENTO). AF_05/2024</t>
  </si>
  <si>
    <t>ASSENTAMENTO DE TUBO DE FERRO FUNDIDO PARA REDE DE ÁGUA, DN 900 MM, JUNTA ELÁSTICA, INSTALADO EM LOCAL COM NÍVEL BAIXO DE INTERFERÊNCIAS (NÃO INCLUI FORNECIMENTO). AF_05/2024</t>
  </si>
  <si>
    <t>ASSENTAMENTO DE TUBO DE FERRO FUNDIDO PARA REDE DE ÁGUA, DN 1000 MM, JUNTA ELÁSTICA, INSTALADO EM LOCAL COM NÍVEL BAIXO DE INTERFERÊNCIAS (NÃO INCLUI FORNECIMENTO). AF_05/2024</t>
  </si>
  <si>
    <t>ASSENTAMENTO DE TUBO DE FERRO FUNDIDO PARA REDE DE ÁGUA, DN 1200 MM, JUNTA ELÁSTICA, INSTALADO EM LOCAL COM NÍVEL BAIXO DE INTERFERÊNCIAS (NÃO INCLUI FORNECIMENTO). AF_05/2024</t>
  </si>
  <si>
    <t>ASSENTAMENTO DE CONEXÃO 2 ACESSOS ALINHADOS DE FERRO FUNDIDO PARA REDE DE ÁGUA, DN 1200, JUNTA ELÁSTICA, INSTALADO EM LOCAL COM NÍVEL ALTO DE INTERFERÊNCIAS (NÃO INCLUI FORNECIMENTO). AF_05/2024</t>
  </si>
  <si>
    <t>ASSENTAMENTO DE CONEXÃO 2 ACESSOS INCLINADOS DE FERRO FUNDIDO PARA REDE DE ÁGUA, DN 80, JUNTA ELÁSTICA, INSTALADO EM LOCAL COM NÍVEL ALTO DE INTERFERÊNCIAS (NÃO INCLUI FORNECIMENTO). AF_05/2024</t>
  </si>
  <si>
    <t>ASSENTAMENTO DE CONEXÃO 2 ACESSOS INCLINADOS DE FERRO FUNDIDO PARA REDE DE ÁGUA, DN 100, JUNTA ELÁSTICA, INSTALADO EM LOCAL COM NÍVEL ALTO DE INTERFERÊNCIAS (NÃO INCLUI FORNECIMENTO). AF_05/2024</t>
  </si>
  <si>
    <t>ASSENTAMENTO DE CONEXÃO 2 ACESSOS INCLINADOS DE FERRO FUNDIDO PARA REDE DE ÁGUA, DN 150, JUNTA ELÁSTICA, INSTALADO EM LOCAL COM NÍVEL ALTO DE INTERFERÊNCIAS (NÃO INCLUI FORNECIMENTO). AF_05/2024</t>
  </si>
  <si>
    <t>ASSENTAMENTO DE CONEXÃO 2 ACESSOS INCLINADOS DE FERRO FUNDIDO PARA REDE DE ÁGUA, DN 200, JUNTA ELÁSTICA, INSTALADO EM LOCAL COM NÍVEL ALTO DE INTERFERÊNCIAS (NÃO INCLUI FORNECIMENTO). AF_05/2024</t>
  </si>
  <si>
    <t>ASSENTAMENTO DE CONEXÃO 2 ACESSOS INCLINADOS DE FERRO FUNDIDO PARA REDE DE ÁGUA, DN 250, JUNTA ELÁSTICA, INSTALADO EM LOCAL COM NÍVEL ALTO DE INTERFERÊNCIAS (NÃO INCLUI FORNECIMENTO). AF_05/2024</t>
  </si>
  <si>
    <t>ASSENTAMENTO DE CONEXÃO 2 ACESSOS INCLINADOS DE FERRO FUNDIDO PARA REDE DE ÁGUA, DN 300, JUNTA ELÁSTICA, INSTALADO EM LOCAL COM NÍVEL ALTO DE INTERFERÊNCIAS (NÃO INCLUI FORNECIMENTO). AF_05/2024</t>
  </si>
  <si>
    <t>ASSENTAMENTO DE CONEXÃO 2 ACESSOS INCLINADOS DE FERRO FUNDIDO PARA REDE DE ÁGUA, DN 350, JUNTA ELÁSTICA, INSTALADO EM LOCAL COM NÍVEL ALTO DE INTERFERÊNCIAS (NÃO INCLUI FORNECIMENTO). AF_05/2024</t>
  </si>
  <si>
    <t>ASSENTAMENTO DE CONEXÃO 2 ACESSOS INCLINADOS DE FERRO FUNDIDO PARA REDE DE ÁGUA, DN 400, JUNTA ELÁSTICA, INSTALADO EM LOCAL COM NÍVEL ALTO DE INTERFERÊNCIAS (NÃO INCLUI FORNECIMENTO). AF_05/2024</t>
  </si>
  <si>
    <t>ASSENTAMENTO DE CONEXÃO 2 ACESSOS ALINHADOS DE FERRO FUNDIDO PARA REDE DE ÁGUA, DN 400, JUNTA ELÁSTICA, INSTALADO EM LOCAL COM NÍVEL BAIXO DE INTERFERÊNCIAS (NÃO INCLUI FORNECIMENTO). AF_05/2024</t>
  </si>
  <si>
    <t>ASSENTAMENTO DE CONEXÃO 3 ACESSOS DE FERRO FUNDIDO PARA REDE DE ÁGUA, DN 100, JUNTA ELÁSTICA, INSTALADO EM LOCAL COM NÍVEL BAIXO DE INTERFERÊNCIAS (NÃO INCLUI FORNECIMENTO). AF_05/2024</t>
  </si>
  <si>
    <t>ASSENTAMENTO DE CONEXÃO 2 ACESSOS ALINHADOS DE FERRO FUNDIDO PARA REDE DE ÁGUA, DN 450, JUNTA ELÁSTICA, INSTALADO EM LOCAL COM NÍVEL BAIXO DE INTERFERÊNCIAS (NÃO INCLUI FORNECIMENTO). AF_05/2024</t>
  </si>
  <si>
    <t>ASSENTAMENTO DE CONEXÃO 2 ACESSOS ALINHADOS DE FERRO FUNDIDO PARA REDE DE ÁGUA, DN 500, JUNTA ELÁSTICA, INSTALADO EM LOCAL COM NÍVEL BAIXO DE INTERFERÊNCIAS (NÃO INCLUI FORNECIMENTO). AF_05/2024</t>
  </si>
  <si>
    <t>ASSENTAMENTO DE CONEXÃO 2 ACESSOS ALINHADOS DE FERRO FUNDIDO PARA REDE DE ÁGUA, DN 600, JUNTA ELÁSTICA, INSTALADO EM LOCAL COM NÍVEL BAIXO DE INTERFERÊNCIAS (NÃO INCLUI FORNECIMENTO). AF_05/2024</t>
  </si>
  <si>
    <t>ASSENTAMENTO DE CONEXÃO 2 ACESSOS ALINHADOS DE FERRO FUNDIDO PARA REDE DE ÁGUA, DN 700, JUNTA ELÁSTICA, INSTALADO EM LOCAL COM NÍVEL BAIXO DE INTERFERÊNCIAS (NÃO INCLUI FORNECIMENTO). AF_05/2024</t>
  </si>
  <si>
    <t>ASSENTAMENTO DE CONEXÃO 2 ACESSOS ALINHADOS DE FERRO FUNDIDO PARA REDE DE ÁGUA, DN 800, JUNTA ELÁSTICA, INSTALADO EM LOCAL COM NÍVEL BAIXO DE INTERFERÊNCIAS (NÃO INCLUI FORNECIMENTO). AF_05/2024</t>
  </si>
  <si>
    <t>ASSENTAMENTO DE CONEXÃO 2 ACESSOS ALINHADOS DE FERRO FUNDIDO PARA REDE DE ÁGUA, DN 900, JUNTA ELÁSTICA, INSTALADO EM LOCAL COM NÍVEL BAIXO DE INTERFERÊNCIAS (NÃO INCLUI FORNECIMENTO). AF_05/2024</t>
  </si>
  <si>
    <t>ASSENTAMENTO DE CONEXÃO 2 ACESSOS ALINHADOS DE FERRO FUNDIDO PARA REDE DE ÁGUA, DN 1000, JUNTA ELÁSTICA, INSTALADO EM LOCAL COM NÍVEL BAIXO DE INTERFERÊNCIAS (NÃO INCLUI FORNECIMENTO). AF_05/2024</t>
  </si>
  <si>
    <t>ASSENTAMENTO DE CONEXÃO 2 ACESSOS ALINHADOS DE FERRO FUNDIDO PARA REDE DE ÁGUA, DN 1200, JUNTA ELÁSTICA, INSTALADO EM LOCAL COM NÍVEL BAIXO DE INTERFERÊNCIAS (NÃO INCLUI FORNECIMENTO). AF_05/2024</t>
  </si>
  <si>
    <t>ASSENTAMENTO DE CONEXÃO 2 ACESSOS INCLINADOS DE FERRO FUNDIDO PARA REDE DE ÁGUA, DN 80, JUNTA ELÁSTICA, INSTALADO EM LOCAL COM NÍVEL BAIXO DE INTERFERÊNCIAS (NÃO INCLUI FORNECIMENTO). AF_05/2024</t>
  </si>
  <si>
    <t>ASSENTAMENTO DE CONEXÃO 2 ACESSOS INCLINADOS DE FERRO FUNDIDO PARA REDE DE ÁGUA, DN 450, JUNTA ELÁSTICA, INSTALADO EM LOCAL COM NÍVEL ALTO DE INTERFERÊNCIAS (NÃO INCLUI FORNECIMENTO). AF_05/2024</t>
  </si>
  <si>
    <t>ASSENTAMENTO DE CONEXÃO 2 ACESSOS INCLINADOS DE FERRO FUNDIDO PARA REDE DE ÁGUA, DN 500, JUNTA ELÁSTICA, INSTALADO EM LOCAL COM NÍVEL ALTO DE INTERFERÊNCIAS (NÃO INCLUI FORNECIMENTO). AF_05/2024</t>
  </si>
  <si>
    <t>ASSENTAMENTO DE CONEXÃO 2 ACESSOS INCLINADOS DE FERRO FUNDIDO PARA REDE DE ÁGUA, DN 600, JUNTA ELÁSTICA, INSTALADO EM LOCAL COM NÍVEL ALTO DE INTERFERÊNCIAS (NÃO INCLUI FORNECIMENTO). AF_05/2024</t>
  </si>
  <si>
    <t>ASSENTAMENTO DE CONEXÃO 2 ACESSOS INCLINADOS DE FERRO FUNDIDO PARA REDE DE ÁGUA, DN 700, JUNTA ELÁSTICA, INSTALADO EM LOCAL COM NÍVEL ALTO DE INTERFERÊNCIAS (NÃO INCLUI FORNECIMENTO). AF_05/2024</t>
  </si>
  <si>
    <t>ASSENTAMENTO DE CONEXÃO 2 ACESSOS INCLINADOS DE FERRO FUNDIDO PARA REDE DE ÁGUA, DN 800, JUNTA ELÁSTICA, INSTALADO EM LOCAL COM NÍVEL ALTO DE INTERFERÊNCIAS (NÃO INCLUI FORNECIMENTO). AF_05/2024</t>
  </si>
  <si>
    <t>ASSENTAMENTO DE CONEXÃO 2 ACESSOS INCLINADOS DE FERRO FUNDIDO PARA REDE DE ÁGUA, DN 900, JUNTA ELÁSTICA, INSTALADO EM LOCAL COM NÍVEL ALTO DE INTERFERÊNCIAS (NÃO INCLUI FORNECIMENTO). AF_05/2024</t>
  </si>
  <si>
    <t>ASSENTAMENTO DE CONEXÃO 2 ACESSOS INCLINADOS DE FERRO FUNDIDO PARA REDE DE ÁGUA, DN 1000, JUNTA ELÁSTICA, INSTALADO EM LOCAL COM NÍVEL ALTO DE INTERFERÊNCIAS (NÃO INCLUI FORNECIMENTO). AF_05/2024</t>
  </si>
  <si>
    <t>ASSENTAMENTO DE CONEXÃO 2 ACESSOS INCLINADOS DE FERRO FUNDIDO PARA REDE DE ÁGUA, DN 1200, JUNTA ELÁSTICA, INSTALADO EM LOCAL COM NÍVEL ALTO DE INTERFERÊNCIAS (NÃO INCLUI FORNECIMENTO). AF_05/2024</t>
  </si>
  <si>
    <t>ASSENTAMENTO DE CONEXÃO 3 ACESSOS DE FERRO FUNDIDO PARA REDE DE ÁGUA, DN 80, JUNTA ELÁSTICA, INSTALADO EM LOCAL COM NÍVEL ALTO DE INTERFERÊNCIAS (NÃO INCLUI FORNECIMENTO). AF_05/2024</t>
  </si>
  <si>
    <t>ASSENTAMENTO DE CONEXÃO 3 ACESSOS DE FERRO FUNDIDO PARA REDE DE ÁGUA, DN 100, JUNTA ELÁSTICA, INSTALADO EM LOCAL COM NÍVEL ALTO DE INTERFERÊNCIAS (NÃO INCLUI FORNECIMENTO). AF_05/2024</t>
  </si>
  <si>
    <t>ASSENTAMENTO DE CONEXÃO 3 ACESSOS DE FERRO FUNDIDO PARA REDE DE ÁGUA, DN 150, JUNTA ELÁSTICA, INSTALADO EM LOCAL COM NÍVEL ALTO DE INTERFERÊNCIAS (NÃO INCLUI FORNECIMENTO). AF_05/2024</t>
  </si>
  <si>
    <t>ASSENTAMENTO DE CONEXÃO 3 ACESSOS DE FERRO FUNDIDO PARA REDE DE ÁGUA, DN 200, JUNTA ELÁSTICA, INSTALADO EM LOCAL COM NÍVEL ALTO DE INTERFERÊNCIAS (NÃO INCLUI FORNECIMENTO). AF_05/2024</t>
  </si>
  <si>
    <t>ASSENTAMENTO DE CONEXÃO 2 ACESSOS INCLINADOS DE FERRO FUNDIDO PARA REDE DE ÁGUA, DN 100, JUNTA ELÁSTICA, INSTALADO EM LOCAL COM NÍVEL BAIXO DE INTERFERÊNCIAS (NÃO INCLUI FORNECIMENTO). AF_05/2024</t>
  </si>
  <si>
    <t>ASSENTAMENTO DE CONEXÃO 3 ACESSOS DE FERRO FUNDIDO PARA REDE DE ÁGUA, DN 150, JUNTA ELÁSTICA, INSTALADO EM LOCAL COM NÍVEL BAIXO DE INTERFERÊNCIAS (NÃO INCLUI FORNECIMENTO). AF_05/2024</t>
  </si>
  <si>
    <t>ASSENTAMENTO DE CONEXÃO 3 ACESSOS DE FERRO FUNDIDO PARA REDE DE ÁGUA, DN 250, JUNTA ELÁSTICA, INSTALADO EM LOCAL COM NÍVEL ALTO DE INTERFERÊNCIAS (NÃO INCLUI FORNECIMENTO). AF_05/2024</t>
  </si>
  <si>
    <t>ASSENTAMENTO DE CONEXÃO 2 ACESSOS ALINHADOS DE FERRO FUNDIDO PARA REDE DE ÁGUA, DN 80, JUNTA ELÁSTICA, INSTALADO EM LOCAL COM NÍVEL ALTO DE INTERFERÊNCIAS (NÃO INCLUI FORNECIMENTO). AF_05/2024</t>
  </si>
  <si>
    <t>ASSENTAMENTO DE CONEXÃO 2 ACESSOS INCLINADOS DE FERRO FUNDIDO PARA REDE DE ÁGUA, DN 150, JUNTA ELÁSTICA, INSTALADO EM LOCAL COM NÍVEL BAIXO DE INTERFERÊNCIAS (NÃO INCLUI FORNECIMENTO). AF_05/2024</t>
  </si>
  <si>
    <t>ASSENTAMENTO DE CONEXÃO 2 ACESSOS INCLINADOS DE FERRO FUNDIDO PARA REDE DE ÁGUA, DN 200, JUNTA ELÁSTICA, INSTALADO EM LOCAL COM NÍVEL BAIXO DE INTERFERÊNCIAS (NÃO INCLUI FORNECIMENTO). AF_05/2024</t>
  </si>
  <si>
    <t>ASSENTAMENTO DE CONEXÃO 2 ACESSOS INCLINADOS DE FERRO FUNDIDO PARA REDE DE ÁGUA, DN 250, JUNTA ELÁSTICA, INSTALADO EM LOCAL COM NÍVEL BAIXO DE INTERFERÊNCIAS (NÃO INCLUI FORNECIMENTO). AF_05/2024</t>
  </si>
  <si>
    <t>ASSENTAMENTO DE CONEXÃO 2 ACESSOS INCLINADOS DE FERRO FUNDIDO PARA REDE DE ÁGUA, DN 300, JUNTA ELÁSTICA, INSTALADO EM LOCAL COM NÍVEL BAIXO DE INTERFERÊNCIAS (NÃO INCLUI FORNECIMENTO). AF_05/2024</t>
  </si>
  <si>
    <t>ASSENTAMENTO DE CONEXÃO 2 ACESSOS INCLINADOS DE FERRO FUNDIDO PARA REDE DE ÁGUA, DN 350, JUNTA ELÁSTICA, INSTALADO EM LOCAL COM NÍVEL BAIXO DE INTERFERÊNCIAS (NÃO INCLUI FORNECIMENTO). AF_05/2024</t>
  </si>
  <si>
    <t>ASSENTAMENTO DE CONEXÃO 2 ACESSOS INCLINADOS DE FERRO FUNDIDO PARA REDE DE ÁGUA, DN 400, JUNTA ELÁSTICA, INSTALADO EM LOCAL COM NÍVEL BAIXO DE INTERFERÊNCIAS (NÃO INCLUI FORNECIMENTO). AF_05/2024</t>
  </si>
  <si>
    <t>ASSENTAMENTO DE CONEXÃO 2 ACESSOS INCLINADOS DE FERRO FUNDIDO PARA REDE DE ÁGUA, DN 450, JUNTA ELÁSTICA, INSTALADO EM LOCAL COM NÍVEL BAIXO DE INTERFERÊNCIAS (NÃO INCLUI FORNECIMENTO). AF_05/2024</t>
  </si>
  <si>
    <t>ASSENTAMENTO DE CONEXÃO 2 ACESSOS INCLINADOS DE FERRO FUNDIDO PARA REDE DE ÁGUA, DN 500, JUNTA ELÁSTICA, INSTALADO EM LOCAL COM NÍVEL BAIXO DE INTERFERÊNCIAS (NÃO INCLUI FORNECIMENTO). AF_05/2024</t>
  </si>
  <si>
    <t>ASSENTAMENTO DE CONEXÃO 2 ACESSOS INCLINADOS DE FERRO FUNDIDO PARA REDE DE ÁGUA, DN 600, JUNTA ELÁSTICA, INSTALADO EM LOCAL COM NÍVEL BAIXO DE INTERFERÊNCIAS (NÃO INCLUI FORNECIMENTO). AF_05/2024</t>
  </si>
  <si>
    <t>ASSENTAMENTO DE CONEXÃO 2 ACESSOS INCLINADOS DE FERRO FUNDIDO PARA REDE DE ÁGUA, DN 700, JUNTA ELÁSTICA, INSTALADO EM LOCAL COM NÍVEL BAIXO DE INTERFERÊNCIAS (NÃO INCLUI FORNECIMENTO). AF_05/2024</t>
  </si>
  <si>
    <t>ASSENTAMENTO DE CONEXÃO 2 ACESSOS ALINHADOS DE FERRO FUNDIDO PARA REDE DE ÁGUA, DN 300, JUNTA ELÁSTICA, INSTALADO EM LOCAL COM NÍVEL BAIXO DE INTERFERÊNCIAS (NÃO INCLUI FORNECIMENTO). AF_05/2024</t>
  </si>
  <si>
    <t>ASSENTAMENTO DE CONEXÃO 2 ACESSOS ALINHADOS DE FERRO FUNDIDO PARA REDE DE ÁGUA, DN 350, JUNTA ELÁSTICA, INSTALADO EM LOCAL COM NÍVEL BAIXO DE INTERFERÊNCIAS (NÃO INCLUI FORNECIMENTO). AF_05/2024</t>
  </si>
  <si>
    <t>ASSENTAMENTO DE CONEXÃO 3 ACESSOS DE FERRO FUNDIDO PARA REDE DE ÁGUA, DN 200, JUNTA ELÁSTICA, INSTALADO EM LOCAL COM NÍVEL BAIXO DE INTERFERÊNCIAS (NÃO INCLUI FORNECIMENTO). AF_05/2024</t>
  </si>
  <si>
    <t>ASSENTAMENTO DE CONEXÃO 3 ACESSOS DE FERRO FUNDIDO PARA REDE DE ÁGUA, DN 250, JUNTA ELÁSTICA, INSTALADO EM LOCAL COM NÍVEL BAIXO DE INTERFERÊNCIAS (NÃO INCLUI FORNECIMENTO). AF_05/2024</t>
  </si>
  <si>
    <t>ASSENTAMENTO DE CONEXÃO 3 ACESSOS DE FERRO FUNDIDO PARA REDE DE ÁGUA, DN 300, JUNTA ELÁSTICA, INSTALADO EM LOCAL COM NÍVEL BAIXO DE INTERFERÊNCIAS (NÃO INCLUI FORNECIMENTO). AF_05/2024</t>
  </si>
  <si>
    <t>ASSENTAMENTO DE CONEXÃO 3 ACESSOS DE FERRO FUNDIDO PARA REDE DE ÁGUA, DN 350, JUNTA ELÁSTICA, INSTALADO EM LOCAL COM NÍVEL BAIXO DE INTERFERÊNCIAS (NÃO INCLUI FORNECIMENTO). AF_05/2024</t>
  </si>
  <si>
    <t>ASSENTAMENTO DE CONEXÃO 3 ACESSOS DE FERRO FUNDIDO PARA REDE DE ÁGUA, DN 400, JUNTA ELÁSTICA, INSTALADO EM LOCAL COM NÍVEL BAIXO DE INTERFERÊNCIAS (NÃO INCLUI FORNECIMENTO). AF_05/2024</t>
  </si>
  <si>
    <t>ASSENTAMENTO DE CONEXÃO 3 ACESSOS DE FERRO FUNDIDO PARA REDE DE ÁGUA, DN 450, JUNTA ELÁSTICA, INSTALADO EM LOCAL COM NÍVEL BAIXO DE INTERFERÊNCIAS (NÃO INCLUI FORNECIMENTO). AF_05/2024</t>
  </si>
  <si>
    <t>ASSENTAMENTO DE CONEXÃO 3 ACESSOS DE FERRO FUNDIDO PARA REDE DE ÁGUA, DN 500, JUNTA ELÁSTICA, INSTALADO EM LOCAL COM NÍVEL BAIXO DE INTERFERÊNCIAS (NÃO INCLUI FORNECIMENTO). AF_05/2024</t>
  </si>
  <si>
    <t>ASSENTAMENTO DE CONEXÃO 3 ACESSOS DE FERRO FUNDIDO PARA REDE DE ÁGUA, DN 600, JUNTA ELÁSTICA, INSTALADO EM LOCAL COM NÍVEL BAIXO DE INTERFERÊNCIAS (NÃO INCLUI FORNECIMENTO). AF_05/2024</t>
  </si>
  <si>
    <t>ASSENTAMENTO DE CONEXÃO 2 ACESSOS INCLINADOS DE FERRO FUNDIDO PARA REDE DE ÁGUA, DN 800, JUNTA ELÁSTICA, INSTALADO EM LOCAL COM NÍVEL BAIXO DE INTERFERÊNCIAS (NÃO INCLUI FORNECIMENTO). AF_05/2024</t>
  </si>
  <si>
    <t>ASSENTAMENTO DE CONEXÃO 2 ACESSOS INCLINADOS DE FERRO FUNDIDO PARA REDE DE ÁGUA, DN 1000, JUNTA ELÁSTICA, INSTALADO EM LOCAL COM NÍVEL BAIXO DE INTERFERÊNCIAS (NÃO INCLUI FORNECIMENTO). AF_05/2024</t>
  </si>
  <si>
    <t>ASSENTAMENTO DE CONEXÃO 2 ACESSOS INCLINADOS DE FERRO FUNDIDO PARA REDE DE ÁGUA, DN 1200, JUNTA ELÁSTICA, INSTALADO EM LOCAL COM NÍVEL BAIXO DE INTERFERÊNCIAS (NÃO INCLUI FORNECIMENTO). AF_05/2024</t>
  </si>
  <si>
    <t>ASSENTAMENTO DE CONEXÃO 3 ACESSOS DE FERRO FUNDIDO PARA REDE DE ÁGUA, DN 80, JUNTA ELÁSTICA, INSTALADO EM LOCAL COM NÍVEL BAIXO DE INTERFERÊNCIAS (NÃO INCLUI FORNECIMENTO). AF_05/2024</t>
  </si>
  <si>
    <t>ASSENTAMENTO DE CONEXÃO 3 ACESSOS DE FERRO FUNDIDO PARA REDE DE ÁGUA, DN 700, JUNTA ELÁSTICA, INSTALADO EM LOCAL COM NÍVEL BAIXO DE INTERFERÊNCIAS (NÃO INCLUI FORNECIMENTO). AF_05/2024</t>
  </si>
  <si>
    <t>ASSENTAMENTO DE CONEXÃO 3 ACESSOS DE FERRO FUNDIDO PARA REDE DE ÁGUA, DN 900, JUNTA ELÁSTICA, INSTALADO EM LOCAL COM NÍVEL BAIXO DE INTERFERÊNCIAS (NÃO INCLUI FORNECIMENTO). AF_05/2024</t>
  </si>
  <si>
    <t>ASSENTAMENTO DE CONEXÃO 3 ACESSOS DE FERRO FUNDIDO PARA REDE DE ÁGUA, DN 1000, JUNTA ELÁSTICA, INSTALADO EM LOCAL COM NÍVEL BAIXO DE INTERFERÊNCIAS (NÃO INCLUI FORNECIMENTO). AF_05/2024</t>
  </si>
  <si>
    <t>ASSENTAMENTO DE CONEXÃO 3 ACESSOS DE FERRO FUNDIDO PARA REDE DE ÁGUA, DN 1200, JUNTA ELÁSTICA, INSTALADO EM LOCAL COM NÍVEL BAIXO DE INTERFERÊNCIAS (NÃO INCLUI FORNECIMENTO). AF_05/2024</t>
  </si>
  <si>
    <t>ASSENTAMENTO DE CONEXÃO 3 ACESSOS DE FERRO FUNDIDO PARA REDE DE ÁGUA, DN 300, JUNTA ELÁSTICA, INSTALADO EM LOCAL COM NÍVEL ALTO DE INTERFERÊNCIAS (NÃO INCLUI FORNECIMENTO). AF_05/2024</t>
  </si>
  <si>
    <t>ASSENTAMENTO DE CONEXÃO 3 ACESSOS DE FERRO FUNDIDO PARA REDE DE ÁGUA, DN 350, JUNTA ELÁSTICA, INSTALADO EM LOCAL COM NÍVEL ALTO DE INTERFERÊNCIAS (NÃO INCLUI FORNECIMENTO). AF_05/2024</t>
  </si>
  <si>
    <t>ASSENTAMENTO DE CONEXÃO 3 ACESSOS DE FERRO FUNDIDO PARA REDE DE ÁGUA, DN 400, JUNTA ELÁSTICA, INSTALADO EM LOCAL COM NÍVEL ALTO DE INTERFERÊNCIAS (NÃO INCLUI FORNECIMENTO). AF_05/2024</t>
  </si>
  <si>
    <t>ASSENTAMENTO DE CONEXÃO 3 ACESSOS DE FERRO FUNDIDO PARA REDE DE ÁGUA, DN 450, JUNTA ELÁSTICA, INSTALADO EM LOCAL COM NÍVEL ALTO DE INTERFERÊNCIAS (NÃO INCLUI FORNECIMENTO). AF_05/2024</t>
  </si>
  <si>
    <t>ASSENTAMENTO DE CONEXÃO 3 ACESSOS DE FERRO FUNDIDO PARA REDE DE ÁGUA, DN 500, JUNTA ELÁSTICA, INSTALADO EM LOCAL COM NÍVEL ALTO DE INTERFERÊNCIAS (NÃO INCLUI FORNECIMENTO). AF_05/2024</t>
  </si>
  <si>
    <t>ASSENTAMENTO DE CONEXÃO 3 ACESSOS DE FERRO FUNDIDO PARA REDE DE ÁGUA, DN 600, JUNTA ELÁSTICA, INSTALADO EM LOCAL COM NÍVEL ALTO DE INTERFERÊNCIAS (NÃO INCLUI FORNECIMENTO). AF_05/2024</t>
  </si>
  <si>
    <t>ASSENTAMENTO DE CONEXÃO 3 ACESSOS DE FERRO FUNDIDO PARA REDE DE ÁGUA, DN 700, JUNTA ELÁSTICA, INSTALADO EM LOCAL COM NÍVEL ALTO DE INTERFERÊNCIAS (NÃO INCLUI FORNECIMENTO). AF_05/2024</t>
  </si>
  <si>
    <t>ASSENTAMENTO DE CONEXÃO 3 ACESSOS DE FERRO FUNDIDO PARA REDE DE ÁGUA, DN 800, JUNTA ELÁSTICA, INSTALADO EM LOCAL COM NÍVEL ALTO DE INTERFERÊNCIAS (NÃO INCLUI FORNECIMENTO). AF_05/2024</t>
  </si>
  <si>
    <t>ASSENTAMENTO DE CONEXÃO 3 ACESSOS DE FERRO FUNDIDO PARA REDE DE ÁGUA, DN 900, JUNTA ELÁSTICA, INSTALADO EM LOCAL COM NÍVEL ALTO DE INTERFERÊNCIAS (NÃO INCLUI FORNECIMENTO). AF_05/2024</t>
  </si>
  <si>
    <t>ASSENTAMENTO DE CONEXÃO 3 ACESSOS DE FERRO FUNDIDO PARA REDE DE ÁGUA, DN 1000, JUNTA ELÁSTICA, INSTALADO EM LOCAL COM NÍVEL ALTO DE INTERFERÊNCIAS (NÃO INCLUI FORNECIMENTO). AF_05/2024</t>
  </si>
  <si>
    <t>ASSENTAMENTO DE CONEXÃO 3 ACESSOS DE FERRO FUNDIDO PARA REDE DE ÁGUA, DN 1200, JUNTA ELÁSTICA, INSTALADO EM LOCAL COM NÍVEL ALTO DE INTERFERÊNCIAS (NÃO INCLUI FORNECIMENTO). AF_05/2024</t>
  </si>
  <si>
    <t>FORNECIMENTO E ASSENTAMENTO DE TE RANHURADO EM FERRO FUNDIDO, DN 80 (3") PARA REDE DE ÁGUA, INSTALADO EM LOCAL COM NÍVEL ALTO DE INTERFERÊNCIAS (INCLUI FORNECIMENTO). AF_05/2024</t>
  </si>
  <si>
    <t>FORNECIMENTO E ASSENTAMENTO DE CURVA 45 GRAUS RANHURADA EM FERRO FUNDIDO, DN 80 MM (3") PARA REDE DE ÁGUA, INSTALADO EM LOCAL COM NÍVEL ALTO DE INTERFERÊNCIAS (INCLUI FORNECIMENTO). AF_05/2024</t>
  </si>
  <si>
    <t>ASSENTAMENTO DE CONEXÃO 2 ACESSOS ALINHADOS DE FERRO FUNDIDO PARA REDE DE ÁGUA, DN 100, JUNTA ELÁSTICA, INSTALADO EM LOCAL COM NÍVEL ALTO DE INTERFERÊNCIAS (NÃO INCLUI FORNECIMENTO). AF_05/2024</t>
  </si>
  <si>
    <t>ASSENTAMENTO DE CONEXÃO 2 ACESSOS ALINHADOS DE FERRO FUNDIDO PARA REDE DE ÁGUA, DN 150, JUNTA ELÁSTICA, INSTALADO EM LOCAL COM NÍVEL ALTO DE INTERFERÊNCIAS (NÃO INCLUI FORNECIMENTO). AF_05/2024</t>
  </si>
  <si>
    <t>ASSENTAMENTO DE CONEXÃO 2 ACESSOS ALINHADOS DE FERRO FUNDIDO PARA REDE DE ÁGUA, DN 1000, JUNTA ELÁSTICA, INSTALADO EM LOCAL COM NÍVEL ALTO DE INTERFERÊNCIAS (NÃO INCLUI FORNECIMENTO). AF_05/2024</t>
  </si>
  <si>
    <t>ASSENTAMENTO DE CONEXÃO 2 ACESSOS ALINHADOS DE FERRO FUNDIDO PARA REDE DE ÁGUA, DN 150, JUNTA ELÁSTICA, INSTALADO EM LOCAL COM NÍVEL BAIXO DE INTERFERÊNCIAS (NÃO INCLUI FORNECIMENTO). AF_05/2024</t>
  </si>
  <si>
    <t>ASSENTAMENTO DE CONEXÃO 2 ACESSOS ALINHADOS DE FERRO FUNDIDO PARA REDE DE ÁGUA, DN 200, JUNTA ELÁSTICA, INSTALADO EM LOCAL COM NÍVEL BAIXO DE INTERFERÊNCIAS (NÃO INCLUI FORNECIMENTO). AF_05/2024</t>
  </si>
  <si>
    <t>ASSENTAMENTO DE CONEXÃO 2 ACESSOS INCLINADOS DE FERRO FUNDIDO PARA REDE DE ÁGUA, DN 900, JUNTA ELÁSTICA, INSTALADO EM LOCAL COM NÍVEL BAIXO DE INTERFERÊNCIAS (NÃO INCLUI FORNECIMENTO). AF_05/2024</t>
  </si>
  <si>
    <t>ASSENTAMENTO DE CONEXÃO 3 ACESSOS DE FERRO FUNDIDO PARA REDE DE ÁGUA, DN 800, JUNTA ELÁSTICA, INSTALADO EM LOCAL COM NÍVEL BAIXO DE INTERFERÊNCIAS (NÃO INCLUI FORNECIMENTO). AF_05/2024</t>
  </si>
  <si>
    <t>ASSENTAMENTO DE CONEXÃO 2 ACESSOS ALINHADOS DE FERRO FUNDIDO PARA REDE DE ÁGUA, DN 200, JUNTA ELÁSTICA, INSTALADO EM LOCAL COM NÍVEL ALTO DE INTERFERÊNCIAS (NÃO INCLUI FORNECIMENTO). AF_05/2024</t>
  </si>
  <si>
    <t>ASSENTAMENTO DE CONEXÃO 2 ACESSOS ALINHADOS DE FERRO FUNDIDO PARA REDE DE ÁGUA, DN 250, JUNTA ELÁSTICA, INSTALADO EM LOCAL COM NÍVEL ALTO DE INTERFERÊNCIAS (NÃO INCLUI FORNECIMENTO). AF_05/2024</t>
  </si>
  <si>
    <t>ASSENTAMENTO DE CONEXÃO 2 ACESSOS ALINHADOS DE FERRO FUNDIDO PARA REDE DE ÁGUA, DN 300, JUNTA ELÁSTICA, INSTALADO EM LOCAL COM NÍVEL ALTO DE INTERFERÊNCIAS (NÃO INCLUI FORNECIMENTO). AF_05/2024</t>
  </si>
  <si>
    <t>ASSENTAMENTO DE CONEXÃO 2 ACESSOS ALINHADOS DE FERRO FUNDIDO PARA REDE DE ÁGUA, DN 350, JUNTA ELÁSTICA, INSTALADO EM LOCAL COM NÍVEL ALTO DE INTERFERÊNCIAS (NÃO INCLUI FORNECIMENTO). AF_05/2024</t>
  </si>
  <si>
    <t>ASSENTAMENTO DE CONEXÃO 2 ACESSOS ALINHADOS DE FERRO FUNDIDO PARA REDE DE ÁGUA, DN 400, JUNTA ELÁSTICA, INSTALADO EM LOCAL COM NÍVEL ALTO DE INTERFERÊNCIAS (NÃO INCLUI FORNECIMENTO). AF_05/2024</t>
  </si>
  <si>
    <t>ASSENTAMENTO DE CONEXÃO 2 ACESSOS ALINHADOS DE FERRO FUNDIDO PARA REDE DE ÁGUA, DN 450, JUNTA ELÁSTICA, INSTALADO EM LOCAL COM NÍVEL ALTO DE INTERFERÊNCIAS (NÃO INCLUI FORNECIMENTO). AF_05/2024</t>
  </si>
  <si>
    <t>ASSENTAMENTO DE CONEXÃO 2 ACESSOS ALINHADOS DE FERRO FUNDIDO PARA REDE DE ÁGUA, DN 500, JUNTA ELÁSTICA, INSTALADO EM LOCAL COM NÍVEL ALTO DE INTERFERÊNCIAS (NÃO INCLUI FORNECIMENTO). AF_05/2024</t>
  </si>
  <si>
    <t>ASSENTAMENTO DE CONEXÃO 2 ACESSOS ALINHADOS DE FERRO FUNDIDO PARA REDE DE ÁGUA, DN 600, JUNTA ELÁSTICA, INSTALADO EM LOCAL COM NÍVEL ALTO DE INTERFERÊNCIAS (NÃO INCLUI FORNECIMENTO). AF_05/2024</t>
  </si>
  <si>
    <t>ASSENTAMENTO DE CONEXÃO 2 ACESSOS ALINHADOS DE FERRO FUNDIDO PARA REDE DE ÁGUA, DN 700, JUNTA ELÁSTICA, INSTALADO EM LOCAL COM NÍVEL ALTO DE INTERFERÊNCIAS (NÃO INCLUI FORNECIMENTO). AF_05/2024</t>
  </si>
  <si>
    <t>ASSENTAMENTO DE CONEXÃO 2 ACESSOS ALINHADOS DE FERRO FUNDIDO PARA REDE DE ÁGUA, DN 800, JUNTA ELÁSTICA, INSTALADO EM LOCAL COM NÍVEL ALTO DE INTERFERÊNCIAS (NÃO INCLUI FORNECIMENTO). AF_05/2024</t>
  </si>
  <si>
    <t>ASSENTAMENTO DE CONEXÃO 2 ACESSOS ALINHADOS DE FERRO FUNDIDO PARA REDE DE ÁGUA, DN 900, JUNTA ELÁSTICA, INSTALADO EM LOCAL COM NÍVEL ALTO DE INTERFERÊNCIAS (NÃO INCLUI FORNECIMENTO). AF_05/2024</t>
  </si>
  <si>
    <t>ASSENTAMENTO DE TUBO DE AÇO CARBONO PARA REDE DE ÁGUA, DN 600 MM (24"), JUNTA SOLDADA, INSTALADO EM LOCAL COM NÍVEL ALTO DE INTERFERÊNCIAS (NÃO INCLUI FORNECIMENTO). AF_05/2024</t>
  </si>
  <si>
    <t>ASSENTAMENTO DE TUBO DE AÇO CARBONO PARA REDE DE ÁGUA, DN 700 MM (28"), JUNTA SOLDADA, INSTALADO EM LOCAL COM NÍVEL ALTO DE INTERFERÊNCIAS (NÃO INCLUI FORNECIMENTO). AF_05/2024</t>
  </si>
  <si>
    <t>ASSENTAMENTO DE TUBO DE AÇO CARBONO PARA REDE DE ÁGUA, DN 800 MM (32"), JUNTA SOLDADA, INSTALADO EM LOCAL COM NÍVEL ALTO DE INTERFERÊNCIAS (NÃO INCLUI FORNECIMENTO). AF_05/2024</t>
  </si>
  <si>
    <t>ASSENTAMENTO DE TUBO DE AÇO CARBONO PARA REDE DE ÁGUA, DN 900 MM (36"), JUNTA SOLDADA, INSTALADO EM LOCAL COM NÍVEL ALTO DE INTERFERÊNCIAS (NÃO INCLUI FORNECIMENTO). AF_05/2024</t>
  </si>
  <si>
    <t>ASSENTAMENTO DE TUBO DE AÇO CARBONO PARA REDE DE ÁGUA, DN 1000 MM (40") OU DN 1100 MM (44"), JUNTA SOLDADA, INSTALADO EM LOCAL COM NÍVEL ALTO DE INTERFERÊNCIAS (NÃO INCLUI FORNECIMENTO). AF_05/2024</t>
  </si>
  <si>
    <t>ASSENTAMENTO DE TUBO DE AÇO CARBONO PARA REDE DE ÁGUA, DN 1200 MM (48") OU DN 1300 MM (52"), JUNTA SOLDADA, INSTALADO EM LOCAL COM NÍVEL ALTO DE INTERFERÊNCIAS (NÃO INCLUI FORNECIMENTO). AF_05/2024</t>
  </si>
  <si>
    <t>ASSENTAMENTO DE TUBO DE AÇO CARBONO PARA REDE DE ÁGUA, DN 1400 MM (56'') OU DN 1500 MM (60"), JUNTA SOLDADA, INSTALADO EM LOCAL COM NÍVEL ALTO DE INTERFERÊNCIAS (NÃO INCLUI FORNECIMENTO). AF_05/2024</t>
  </si>
  <si>
    <t>ASSENTAMENTO DE TUBO DE AÇO CARBONO PARA REDE DE ÁGUA, DN 1600 MM (64") OU DN 1700 MM (68"), JUNTA SOLDADA, INSTALADO EM LOCAL COM NÍVEL ALTO DE INTERFERÊNCIAS (NÃO INCLUI FORNECIMENTO). AF_05/2024</t>
  </si>
  <si>
    <t>ASSENTAMENTO DE TUBO DE AÇO CARBONO PARA REDE DE ÁGUA, DN 1800 MM (72") OU DN 1900 MM (76"), JUNTA SOLDADA, INSTALADO EM LOCAL COM NÍVEL ALTO DE INTERFERÊNCIAS (NÃO INCLUI FORNECIMENTO). AF_05/2024</t>
  </si>
  <si>
    <t>ASSENTAMENTO DE TUBO DE AÇO CARBONO PARA REDE DE ÁGUA, DN 2000 MM (80") OU DN 2100 MM (84"), JUNTA SOLDADA, INSTALADO EM LOCAL COM NÍVEL ALTO DE INTERFERÊNCIAS (NÃO INCLUI FORNECIMENTO). AF_05/2024</t>
  </si>
  <si>
    <t>ASSENTAMENTO DE TUBO DE AÇO CARBONO PARA REDE DE ÁGUA, DN 600 MM (24"), JUNTA SOLDADA, INSTALADO EM LOCAL COM NÍVEL BAIXO DE INTERFERÊNCIAS (NÃO INCLUI FORNECIMENTO). AF_05/2024</t>
  </si>
  <si>
    <t>ASSENTAMENTO DE TUBO DE AÇO CARBONO PARA REDE DE ÁGUA, DN 700 MM (28"), JUNTA SOLDADA, INSTALADO EM LOCAL COM NÍVEL BAIXO DE INTERFERÊNCIAS (NÃO INCLUI FORNECIMENTO). AF_05/2024</t>
  </si>
  <si>
    <t>ASSENTAMENTO DE TUBO DE AÇO CARBONO PARA REDE DE ÁGUA, DN 800 MM (32"), JUNTA SOLDADA, INSTALADO EM LOCAL COM NÍVEL BAIXO DE INTERFERÊNCIAS (NÃO INCLUI FORNECIMENTO). AF_05/2024</t>
  </si>
  <si>
    <t>ASSENTAMENTO DE TUBO DE AÇO CARBONO PARA REDE DE ÁGUA, DN 900 MM (36"), JUNTA SOLDADA, INSTALADO EM LOCAL COM NÍVEL BAIXO DE INTERFERÊNCIAS (NÃO INCLUI FORNECIMENTO). AF_05/2024</t>
  </si>
  <si>
    <t>ASSENTAMENTO DE TUBO DE AÇO CARBONO PARA REDE DE ÁGUA, DN 1000 MM (40") OU DN 1100 MM (44"), JUNTA SOLDADA, INSTALADO EM LOCAL COM NÍVEL BAIXO DE INTERFERÊNCIAS (NÃO INCLUI FORNECIMENTO). AF_05/2024</t>
  </si>
  <si>
    <t>ASSENTAMENTO DE TUBO DE AÇO CARBONO PARA REDE DE ÁGUA, DN 1200 MM (48") OU DN 1300 MM (52"), JUNTA SOLDADA, INSTALADO EM LOCAL COM NÍVEL BAIXO DE INTERFERÊNCIAS (NÃO INCLUI FORNECIMENTO). AF_05/2024</t>
  </si>
  <si>
    <t>ASSENTAMENTO DE TUBO DE AÇO CARBONO PARA REDE DE ÁGUA, DN 1400 MM (56'') OU DN 1500 MM (60"), JUNTA SOLDADA, INSTALADO EM LOCAL COM NÍVEL BAIXO DE INTERFERÊNCIAS (NÃO INCLUI FORNECIMENTO). AF_05/2024</t>
  </si>
  <si>
    <t>ASSENTAMENTO DE TUBO DE AÇO CARBONO PARA REDE DE ÁGUA, DN 1600 MM (64") OU DN 1700 MM (68"), JUNTA SOLDADA, INSTALADO EM LOCAL COM NÍVEL BAIXO DE INTERFERÊNCIAS (NÃO INCLUI FORNECIMENTO). AF_05/2024</t>
  </si>
  <si>
    <t>ASSENTAMENTO DE TUBO DE AÇO CARBONO PARA REDE DE ÁGUA, DN 1800 MM (72") OU DN 1900 MM (76"), JUNTA SOLDADA, INSTALADO EM LOCAL COM NÍVEL BAIXO DE INTERFERÊNCIAS (NÃO INCLUI FORNECIMENTO). AF_05/2024</t>
  </si>
  <si>
    <t>ASSENTAMENTO DE TUBO DE AÇO CARBONO PARA REDE DE ÁGUA, DN 2000 MM (80") OU DN 2100 MM (84"), JUNTA SOLDADA, INSTALADO EM LOCAL COM NÍVEL BAIXO DE INTERFERÊNCIAS (NÃO INCLUI FORNECIMENTO). AF_05/2024</t>
  </si>
  <si>
    <t>TUBO DE PVC PARA REDE COLETORA DE ESGOTO DE PAREDE MACIÇA, DN 100 MM, JUNTA ELÁSTICA - FORNECIMENTO E ASSENTAMENTO. AF_01/2021</t>
  </si>
  <si>
    <t>TUBO DE PVC PARA REDE COLETORA DE ESGOTO DE PAREDE MACIÇA, DN 150 MM, JUNTA ELÁSTICA  - FORNECIMENTO E ASSENTAMENTO. AF_01/2021</t>
  </si>
  <si>
    <t>TUBO DE PVC PARA REDE COLETORA DE ESGOTO DE PAREDE MACIÇA, DN 200 MM, JUNTA ELÁSTICA - FORNECIMENTO E ASSENTAMENTO. AF_01/2021</t>
  </si>
  <si>
    <t>TUBO DE PVC PARA REDE COLETORA DE ESGOTO DE PAREDE MACIÇA, DN 250 MM, JUNTA ELÁSTICA  - FORNECIMENTO E ASSENTAMENTO. AF_01/2021</t>
  </si>
  <si>
    <t>TUBO DE PVC PARA REDE COLETORA DE ESGOTO DE PAREDE MACIÇA, DN 300 MM, JUNTA ELÁSTICA,  FORNECIMENTO E ASSENTAMENTO. AF_01/2021</t>
  </si>
  <si>
    <t>TUBO DE PVC PARA REDE COLETORA DE ESGOTO DE PAREDE MACIÇA, DN 350 MM, JUNTA ELÁSTICA  - FORNECIMENTO E ASSENTAMENTO. AF_01/2021</t>
  </si>
  <si>
    <t>TUBO DE PVC PARA REDE COLETORA DE ESGOTO DE PAREDE MACIÇA, DN 400 MM, JUNTA ELÁSTICA  FORNECIMENTO E ASSENTAMENTO. AF_01/2021</t>
  </si>
  <si>
    <t>TUBO DE PVC CORRUGADO DE DUPLA PAREDE PARA REDE COLETORA DE ESGOTO, DN 150 MM, JUNTA ELÁSTICA - FORNECIMENTO E ASSENTAMENTO. AF_01/2021</t>
  </si>
  <si>
    <t>TUBO DE PVC CORRUGADO DE DUPLA PAREDE PARA REDE COLETORA DE ESGOTO, DN 200 MM, JUNTA ELÁSTICA - FORNECIMENTO E ASSENTAMENTO. AF_01/2021</t>
  </si>
  <si>
    <t>TUBO DE PVC CORRUGADO DE DUPLA PAREDE PARA REDE COLETORA DE ESGOTO, DN 250 MM, JUNTA ELÁSTICA - FORNECIMENTO E ASSENTAMENTO. AF_01/2021</t>
  </si>
  <si>
    <t>TUBO DE PVC CORRUGADO DE DUPLA PAREDE PARA REDE COLETORA DE ESGOTO, DN 300 MM, JUNTA ELÁSTICA - FORNECIMENTO E ASSENTAMENTO. AF_01/2021</t>
  </si>
  <si>
    <t>TUBO DE PVC CORRUGADO DE DUPLA PAREDE PARA REDE COLETORA DE ESGOTO, DN 350 MM, JUNTA ELÁSTICA - FORNECIMENTO E ASSENTAMENTO. AF_01/2021</t>
  </si>
  <si>
    <t>TUBO DE PVC CORRUGADO DE DUPLA PAREDE PARA REDE COLETORA DE ESGOTO, DN 400 MM, JUNTA ELÁSTICA - FORNECIMENTO E ASSENTAMENTO. AF_01/2021</t>
  </si>
  <si>
    <t>TUBO DE PEAD CORRUGADO DE DUPLA PAREDE PARA REDE COLETORA DE ESGOTO, DN 600 MM, JUNTA ELÁSTICA INTEGRADA - FORNECIMENTO E ASSENTAMENTO. AF_01/2021</t>
  </si>
  <si>
    <t>JUNTA ARGAMASSADA ENTRE TUBO DN 100 MM E O POÇO DE VISITA/ CAIXA DE CONCRETO OU ALVENARIA EM REDES DE ESGOTO. AF_01/2021</t>
  </si>
  <si>
    <t>JUNTA ARGAMASSADA ENTRE TUBO DN 150 MM E O POÇO DE VISITA/ CAIXA DE CONCRETO OU ALVENARIA EM REDES DE ESGOTO. AF_01/2021</t>
  </si>
  <si>
    <t>JUNTA ARGAMASSADA ENTRE TUBO DN 200 MM E O POÇO/ CAIXA DE CONCRETO OU ALVENARIA EM REDES DE ESGOTO. AF_01/2021</t>
  </si>
  <si>
    <t>JUNTA ARGAMASSADA ENTRE TUBO DN 250 MM E O POÇO DE VISITA/ CAIXA DE CONCRETO OU ALVENARIA EM REDES DE ESGOTO. AF_01/2021</t>
  </si>
  <si>
    <t>JUNTA ARGAMASSADA ENTRE TUBO DN 300 MM E O POÇO DE VISITA/ CAIXA DE CONCRETO OU ALVENARIA EM REDES DE ESGOTO. AF_01/2021</t>
  </si>
  <si>
    <t>JUNTA ARGAMASSADA ENTRE TUBO DN 350 MM E O POÇO DE VISITA/ CAIXA DE CONCRETO OU ALVENARIA EM REDES DE ESGOTO. AF_01/2021</t>
  </si>
  <si>
    <t>JUNTA ARGAMASSADA ENTRE TUBO DN 400 MM E O POÇO DE VISITA/ CAIXA DE CONCRETO OU ALVENARIA EM REDES DE ESGOTO. AF_01/2021</t>
  </si>
  <si>
    <t>JUNTA ARGAMASSADA ENTRE TUBO DN 450 MM E O POÇO DE VISITA/ CAIXA DE CONCRETO OU ALVENARIA EM REDES DE ESGOTO. AF_01/2021</t>
  </si>
  <si>
    <t>JUNTA ARGAMASSADA ENTRE TUBO DN 600 MM E O POÇO DE VISITA/ CAIXA DE CONCRETO OU ALVENARIA EM REDES DE ESGOTO. AF_01/2021</t>
  </si>
  <si>
    <t>ASSENTAMENTO DE TUBO DE PVC PARA REDE COLETORA DE ESGOTO DE PAREDE MACIÇA, DN 100 MM, JUNTA ELÁSTICA (NÃO INCLUI FORNECIMENTO). AF_01/2021</t>
  </si>
  <si>
    <t>ASSENTAMENTO DE TUBO DE PVC PARA REDE COLETORA DE ESGOTO DE PAREDE MACIÇA, DN 150 MM, JUNTA ELÁSTICA,  (NÃO INCLUI FORNECIMENTO). AF_01/2021</t>
  </si>
  <si>
    <t>ASSENTAMENTO DE TUBO DE PVC PARA REDE COLETORA DE ESGOTO DE PAREDE MACIÇA, DN 200 MM, JUNTA ELÁSTICA (NÃO INCLUI FORNECIMENTO). AF_01/2021</t>
  </si>
  <si>
    <t>ASSENTAMENTO DE TUBO DE PVC PARA REDE COLETORA DE ESGOTO DE PAREDE MACIÇA, DN 250 MM, JUNTA ELÁSTICA (NÃO INCLUI FORNECIMENTO). AF_01/2021</t>
  </si>
  <si>
    <t>ASSENTAMENTO DE TUBO DE PVC PARA REDE COLETORA DE ESGOTO DE PAREDE MACIÇA, DN 300 MM, JUNTA ELÁSTICA  (NÃO INCLUI FORNECIMENTO). AF_01/2021</t>
  </si>
  <si>
    <t>ASSENTAMENTO DE TUBO DE PVC PARA REDE COLETORA DE ESGOTO DE PAREDE MACIÇA, DN 350 MM, JUNTA ELÁSTICA (NÃO INCLUI FORNECIMENTO). AF_01/2021</t>
  </si>
  <si>
    <t>ASSENTAMENTO DE TUBO DE PVC PARA REDE COLETORA DE ESGOTO DE PAREDE MACIÇA, DN 400 MM, JUNTA ELÁSTICA (NÃO INCLUI FORNECIMENTO). AF_01/2021</t>
  </si>
  <si>
    <t>ASSENTAMENTO DE TUBO DE PVC CORRUGADO DE DUPLA PAREDE PARA REDE COLETORA DE ESGOTO, DN 150 MM, JUNTA ELÁSTICA (NÃO INCLUI FORNECIMENTO). AF_01/2021</t>
  </si>
  <si>
    <t>ASSENTAMENTO DE TUBO DE PVC CORRUGADO DE DUPLA PAREDE PARA REDE COLETORA DE ESGOTO, DN 200 MM, JUNTA ELÁSTICA (NÃO INCLUI FORNECIMENTO). AF_01/2021</t>
  </si>
  <si>
    <t>ASSENTAMENTO DE TUBO DE PVC CORRUGADO DE DUPLA PAREDE PARA REDE COLETORA DE ESGOTO, DN 250 MM, JUNTA ELÁSTICA (NÃO INCLUI FORNECIMENTO). AF_01/2021</t>
  </si>
  <si>
    <t>ASSENTAMENTO DE TUBO DE PVC CORRUGADO DE DUPLA PAREDE PARA REDE COLETORA DE ESGOTO, DN 300 MM, JUNTA ELÁSTICA (NÃO INCLUI FORNECIMENTO). AF_01/2021</t>
  </si>
  <si>
    <t>ASSENTAMENTO DE TUBO DE PVC CORRUGADO DE DUPLA PAREDE PARA REDE COLETORA DE ESGOTO, DN 350 MM, JUNTA ELÁSTICA (NÃO INCLUI FORNECIMENTO). AF_01/2021</t>
  </si>
  <si>
    <t>ASSENTAMENTO DE TUBO DE PVC CORRUGADO DE DUPLA PAREDE PARA REDE COLETORA DE ESGOTO, DN 400 MM, JUNTA ELÁSTICA  (NÃO INCLUI FORNECIMENTO). AF_01/2021</t>
  </si>
  <si>
    <t>ASSENTAMENTO DE TUBO DE PEAD CORRUGADO DE DUPLA PAREDE PARA REDE COLETORA DE ESGOTO, DN 450 MM, JUNTA ELÁSTICA INTEGRADA (NÃO INCLUI FORNECIMENTO). AF_01/2021</t>
  </si>
  <si>
    <t>ASSENTAMENTO DE TUBO DE PEAD CORRUGADO DE DUPLA PAREDE PARA REDE COLETORA DE ESGOTO, DN 600 MM, JUNTA ELÁSTICA INTEGRADA (NÃO INCLUI FORNECIMENTO). AF_01/2021</t>
  </si>
  <si>
    <t>TUBO DE PEAD CORRUGADO DE DUPLA PAREDE PARA REDE COLETORA DE ESGOTO, DN 250 MM, JUNTA ELÁSTICA INTEGRADA - FORNECIMENTO E ASSENTAMENTO. AF_01/2021</t>
  </si>
  <si>
    <t>ASSENTAMENTO DE TUBO DE PEAD CORRUGADO DE DUPLA PAREDE PARA REDE COLETORA DE ESGOTO, DN 250 MM, JUNTA ELÁSTICA INTEGRADA (NÃO INCLUI FORNECIMENTO). AF_01/2021</t>
  </si>
  <si>
    <t>TUBO DE PEAD CORRUGADO DE DUPLA PAREDE PARA REDE COLETORA DE ESGOTO, DN 300 MM, JUNTA ELÁSTICA INTEGRADA - FORNECIMENTO E ASSENTAMENTO. AF_01/2021</t>
  </si>
  <si>
    <t>ASSENTAMENTO DE TUBO DE PEAD CORRUGADO DE DUPLA PAREDE PARA REDE COLETORA DE ESGOTO, DN 300 MM, JUNTA ELÁSTICA INTEGRADA  (NÃO INCLUI FORNECIMENTO). AF_01/2021</t>
  </si>
  <si>
    <t>TUBO DE PEAD CORRUGADO DE DUPLA PAREDE PARA REDE COLETORA DE ESGOTO, DN 800 MM, JUNTA ELÁSTICA INTEGRADA - FORNECIMENTO E ASSENTAMENTO. AF_01/2021</t>
  </si>
  <si>
    <t>ASSENTAMENTO DE TUBO DE PEAD CORRUGADO DE DUPLA PAREDE PARA REDE COLETORA DE ESGOTO, DN 800 MM, JUNTA ELÁSTICA INTEGRADA  (NÃO INCLUI FORNECIMENTO). AF_01/2021</t>
  </si>
  <si>
    <t>ASSENTAMENTO DE TUBO DE PEAD CORRUGADO DE DUPLA PAREDE PARA REDE COLETORA DE ESGOTO, DN 900 MM, JUNTA ELÁSTICA INTEGRADA (NÃO INCLUI FORNECIMENTO). AF_01/2021</t>
  </si>
  <si>
    <t>TUBO DE PEAD CORRUGADO DE DUPLA PAREDE PARA REDE COLETORA DE ESGOTO, DN 1000 MM, JUNTA ELÁSTICA INTEGRADA - FORNECIMENTO E ASSENTAMENTO. AF_01/2021</t>
  </si>
  <si>
    <t>ASSENTAMENTO DE TUBO DE PEAD CORRUGADO DE DUPLA PAREDE PARA REDE COLETORA DE ESGOTO, DN 1000 MM, JUNTA ELÁSTICA INTEGRADA (NÃO INCLUI FORNECIMENTO). AF_01/2021</t>
  </si>
  <si>
    <t>TUBO DE PEAD CORRUGADO DE DUPLA PAREDE PARA REDE COLETORA DE ESGOTO, DN 1200 MM, JUNTA ELÁSTICA INTEGRADA - FORNECIMENTO E ASSENTAMENTO. AF_01/2021</t>
  </si>
  <si>
    <t>ASSENTAMENTO DE TUBO DE PEAD CORRUGADO DE DUPLA PAREDE PARA REDE COLETORA DE ESGOTO, DN 1200 MM, JUNTA ELÁSTICA INTEGRADA (NÃO INCLUI FORNECIMENTO). AF_01/2021</t>
  </si>
  <si>
    <t>ASSENTAMENTO DE TUBO DE PEAD CORRUGADO DE DUPLA PAREDE PARA REDE COLETORA DE ESGOTO, DN 1500 MM, JUNTA ELÁSTICA INTEGRADA (NÃO INCLUI FORNECIMENTO). AF_01/2021</t>
  </si>
  <si>
    <t>ASSENTAMENTO DE TUBO DE PVC PBA PARA REDE DE ÁGUA, DN 50 MM, JUNTA ELÁSTICA INTEGRADA, INSTALADO EM LOCAL COM NÍVEL ALTO DE INTERFERÊNCIAS (NÃO INCLUI FORNECIMENTO). AF_05/2024</t>
  </si>
  <si>
    <t>ASSENTAMENTO DE TUBO DE PVC PBA PARA REDE DE ÁGUA, DN 75 MM, JUNTA ELÁSTICA INTEGRADA, INSTALADO EM LOCAL COM NÍVEL ALTO DE INTERFERÊNCIAS (NÃO INCLUI FORNECIMENTO). AF_05/2024</t>
  </si>
  <si>
    <t>ASSENTAMENTO DE TUBO DE PVC PBA PARA REDE DE ÁGUA, DN 100 MM, JUNTA ELÁSTICA INTEGRADA, INSTALADO EM LOCAL COM NÍVEL ALTO DE INTERFERÊNCIAS (NÃO INCLUI FORNECIMENTO). AF_05/2024</t>
  </si>
  <si>
    <t>ASSENTAMENTO DE TUBO DE PVC PBA PARA REDE DE ÁGUA, DN 50 MM, JUNTA ELÁSTICA INTEGRADA, INSTALADO EM LOCAL COM NÍVEL BAIXO DE INTERFERÊNCIAS (NÃO INCLUI FORNECIMENTO). AF_05/2024</t>
  </si>
  <si>
    <t>ASSENTAMENTO DE TUBO DE PVC PBA PARA REDE DE ÁGUA, DN 75 MM, JUNTA ELÁSTICA INTEGRADA, INSTALADO EM LOCAL COM NÍVEL BAIXO DE INTERFERÊNCIAS (NÃO INCLUI FORNECIMENTO). AF_05/2024</t>
  </si>
  <si>
    <t>ASSENTAMENTO DE TUBO DE PVC PBA PARA REDE DE ÁGUA, DN 100 MM, JUNTA ELÁSTICA INTEGRADA, INSTALADO EM LOCAL COM NÍVEL BAIXO DE INTERFERÊNCIAS (NÃO INCLUI FORNECIMENTO). AF_05/2024</t>
  </si>
  <si>
    <t>TUBO DE PVC BRANCO PARA REDE COLETORA DE ESGOTO CONDOMINIAL DE PAREDE MACIÇA, DN 100 MM, JUNTA ELÁSTICA - FORNECIMENTO E ASSENTAMENTO. AF_01/2021</t>
  </si>
  <si>
    <t>JUNTA ARGAMASSADA ENTRE TUBO DN 800 MM E O POÇO DE VISITA/ CAIXA DE CONCRETO OU ALVENARIA EM REDES DE ESGOTO. AF_01/2021</t>
  </si>
  <si>
    <t>JUNTA ARGAMASSADA ENTRE TUBO DN 900 MM E O POÇO DE VISITA/ CAIXA DE CONCRETO OU ALVENARIA EM REDES DE ESGOTO. AF_01/2021</t>
  </si>
  <si>
    <t>JUNTA ARGAMASSADA ENTRE TUBO DN 1000 MM E O POÇO DE VISITA/ CAIXA DE CONCRETO OU ALVENARIA EM REDES DE ESGOTO. AF_01/2021</t>
  </si>
  <si>
    <t>JUNTA ARGAMASSADA ENTRE TUBO DN 1200 MM E O POÇO DE VISITA/ CAIXA DE CONCRETO OU ALVENARIA EM REDES DE ESGOTO. AF_01/2021</t>
  </si>
  <si>
    <t>JUNTA ARGAMASSADA ENTRE TUBO DN 1500 MM E O POÇO DE VISITA/ CAIXA DE CONCRETO OU ALVENARIA EM REDES DE ESGOTO. AF_01/2021</t>
  </si>
  <si>
    <t>ASSENTAMENTO E FORNECIMENTO DE TUBO DE PVC PBA PARA REDE DE ÁGUA, DN 50, JUNTA ELÁSTICA INTEGRADA, INSTALADO EM LOCAL COM NÍVEL ALTO DE INTERFERÊNCIAS (INCLUI FORNECIMENTO). AF_05/2024</t>
  </si>
  <si>
    <t>ASSENTAMENTO E FORNECIMENTO DE TUBO DE PVC PBA PARA REDE DE ÁGUA, DN 50, JUNTA ELÁSTICA INTEGRADA, INSTALADO EM LOCAL COM NÍVEL BAIXO DE INTERFERÊNCIAS (INCLUI FORNECIMENTO). AF_05/2024</t>
  </si>
  <si>
    <t>ASSENTAMENTO E FORNECIMENTO DE LUVA SIMPLES, PVC PBA, JE, DN 50 / DE 60 MM, PARA REDE AGUA, JUNTA ELÁSTICA INTEGRADA, INSTALADO EM LOCAL COM NÍVEL ALTO DE INTERFERÊNCIAS (INCLUI FORNECIMENTO). AF_05/2024</t>
  </si>
  <si>
    <t>ASSENTAMENTO E FORNECIMENTO DE LUVA SIMPLES, PVC PBA, JE, DN 50 / DE 60 MM, PARA REDE AGUA, JUNTA ELÁSTICA INTEGRADA, INSTALADO EM LOCAL COM NÍVEL BAIXO DE INTERFERÊNCIAS (INCLUI FORNECIMENTO). AF_05/2024</t>
  </si>
  <si>
    <t>ASSENTAMENTO E FORNECIMENTO DE LUVA SIMPLES, PVC PBA, JE, DN 75 / DE 85 MM, PARA REDE AGUA, JUNTA ELÁSTICA INTEGRADA, INSTALADO EM LOCAL COM NÍVEL ALTO DE INTERFERÊNCIAS (INCLUI FORNECIMENTO). AF_05/2024</t>
  </si>
  <si>
    <t>ASSENTAMENTO E FORNECIMENTO DE LUVA SIMPLES, PVC PBA, JE, DN 75 / DE 85 MM, PARA REDE AGUA, JUNTA ELÁSTICA INTEGRADA, INSTALADO EM LOCAL COM NÍVEL BAIXO DE INTERFERÊNCIAS (INCLUI FORNECIMENTO). AF_05/2024</t>
  </si>
  <si>
    <t>ASSENTAMENTO E FORNECIMENTO DE LUVA SIMPLES, PVC PBA, JE, DN 100 / DE 110 MM, PARA REDE AGUA, JUNTA ELÁSTICA INTEGRADA, INSTALADO EM LOCAL COM NÍVEL ALTO DE INTERFERÊNCIAS (INCLUI FORNECIMENTO). AF_05/2024</t>
  </si>
  <si>
    <t>ASSENTAMENTO E FORNECIMENTO DE LUVA SIMPLES, PVC PBA, JE, DN 100 / DE 110 MM, PARA REDE AGUA, JUNTA ELÁSTICA INTEGRADA, INSTALADO EM LOCAL COM NÍVEL BAIXO DE INTERFERÊNCIAS (INCLUI FORNECIMENTO). AF_05/2024</t>
  </si>
  <si>
    <t>ASSENTAMENTO E FORNECIMENTO DE CURVA PVC PBA, JE, PB, 45 GRAUS, DN 50 / DE 60 MM, PARA REDE AGUA, JUNTA ELÁSTICA INTEGRADA, INSTALADO EM LOCAL COM NÍVEL ALTO DE INTERFERÊNCIAS (INCLUI FORNECIMENTO). AF_05/2024</t>
  </si>
  <si>
    <t>ASSENTAMENTO E FORNECIMENTO DE CURVA PVC PBA, JE, PB, 45 GRAUS, DN 50 / DE 60 MM, PARA REDE AGUA, JUNTA ELÁSTICA INTEGRADA, INSTALADO EM LOCAL COM NÍVEL BAIXO DE INTERFERÊNCIAS (INCLUI FORNECIMENTO). AF_05/2024</t>
  </si>
  <si>
    <t>ASSENTAMENTO E FORNECIMENTO DE CURVA PVC PBA, JE, PB, 45 GRAUS, DN 75 / DE 85 MM, PARA REDE AGUA, JUNTA ELÁSTICA INTEGRADA, INSTALADO EM LOCAL COM NÍVEL ALTO DE INTERFERÊNCIAS (INCLUI FORNECIMENTO). AF_05/2024</t>
  </si>
  <si>
    <t>ASSENTAMENTO E FORNECIMENTO DE CURVA PVC PBA, JE, PB, 45 GRAUS, DN 75 / DE 85 MM, PARA REDE AGUA, JUNTA ELÁSTICA INTEGRADA, INSTALADO EM LOCAL COM NÍVEL BAIXO DE INTERFERÊNCIAS (INCLUI FORNECIMENTO). AF_05/2024</t>
  </si>
  <si>
    <t>ASSENTAMENTO E FORNECIMENTO DE CURVA PVC PBA, JE, PB, 45 GRAUS, DN 100 / DE 110 MM, PARA REDE AGUA, JUNTA ELÁSTICA INTEGRADA, INSTALADO EM LOCAL COM NÍVEL ALTO DE INTERFERÊNCIAS (INCLUI FORNECIMENTO). AF_05/2024</t>
  </si>
  <si>
    <t>ASSENTAMENTO DE TUBO DE PVC PBA PARA REDE DE ÁGUA, DN 125, JUNTA ELÁSTICA INTEGRADA, INSTALADO EM LOCAL COM NÍVEL ALTO DE INTERFERÊNCIAS (NÃO INCLUI FORNECIMENTO). AF_05/2024</t>
  </si>
  <si>
    <t>ASSENTAMENTO DE TUBO DE PVC PBA PARA REDE DE ÁGUA, DN 140, JUNTA ELÁSTICA INTEGRADA, INSTALADO EM LOCAL COM NÍVEL ALTO DE INTERFERÊNCIAS (NÃO INCLUI FORNECIMENTO). AF_05/2024</t>
  </si>
  <si>
    <t>ASSENTAMENTO DE TUBO DE PVC PBA PARA REDE DE ÁGUA, DN 180, JUNTA ELÁSTICA INTEGRADA, INSTALADO EM LOCAL COM NÍVEL ALTO DE INTERFERÊNCIAS (NÃO INCLUI FORNECIMENTO). AF_05/2024</t>
  </si>
  <si>
    <t>ASSENTAMENTO DE TUBO DE PVC DEFOFO OU PRFV OU RPVC PARA REDE DE ÁGUA, DN 100, JUNTA ELÁSTICA INTEGRADA, INSTALADO EM LOCAL COM NÍVEL ALTO DE INTERFERÊNCIAS (NÃO INCLUI FORNECIMENTO). AF_05/2024</t>
  </si>
  <si>
    <t>ASSENTAMENTO DE TUBO DE PVC PBA PARA REDE DE ÁGUA, DN 125, JUNTA ELÁSTICA INTEGRADA, INSTALADO EM LOCAL COM NÍVEL BAIXO DE INTERFERÊNCIAS (NÃO INCLUI FORNECIMENTO). AF_05/2024</t>
  </si>
  <si>
    <t>ASSENTAMENTO DE TUBO DE PVC PBA PARA REDE DE ÁGUA, DN 140, JUNTA ELÁSTICA INTEGRADA, INSTALADO EM LOCAL COM NÍVEL BAIXO DE INTERFERÊNCIAS (NÃO INCLUI FORNECIMENTO). AF_05/2024</t>
  </si>
  <si>
    <t>ASSENTAMENTO DE TUBO DE PVC PBA PARA REDE DE ÁGUA, DN 180, JUNTA ELÁSTICA INTEGRADA, INSTALADO EM LOCAL COM NÍVEL BAIXO DE INTERFERÊNCIAS (NÃO INCLUI FORNECIMENTO). AF_05/2024</t>
  </si>
  <si>
    <t>ASSENTAMENTO DE CONEXÃO 2 ACESSOS ALINHADOS DE PVC PBA PARA REDE DE ÁGUA, DN 50, JUNTA ELÁSTICA INTEGRADA, INSTALADO EM LOCAL COM NÍVEL BAIXO DE INTERFERÊNCIAS (NÃO INCLUI FORNECIMENTO). AF_05/2024</t>
  </si>
  <si>
    <t>ASSENTAMENTO DE CONEXÃO 2 ACESSOS ALINHADOS DE FERRO FUNDIDO PARA REDE DE ÁGUA, DN 250, JUNTA ELÁSTICA, INSTALADO EM LOCAL COM NÍVEL BAIXO DE INTERFERÊNCIAS (NÃO INCLUI FORNECIMENTO). AF_05/2024</t>
  </si>
  <si>
    <t>ASSENTAMENTO E FORNECIMENTO DE TUBO DE PVC PBA PARA REDE DE ÁGUA, DN 75, JUNTA ELÁSTICA INTEGRADA, INSTALADO EM LOCAL COM NÍVEL ALTO DE INTERFERÊNCIAS (INCLUI FORNECIMENTO). AF_05/2024</t>
  </si>
  <si>
    <t>ASSENTAMENTO E FORNECIMENTO DE TUBO DE PVC PBA PARA REDE DE ÁGUA, DN 75, JUNTA ELÁSTICA INTEGRADA, INSTALADO EM LOCAL COM NÍVEL BAIXO DE INTERFERÊNCIAS (INCLUI FORNECIMENTO). AF_05/2024</t>
  </si>
  <si>
    <t>ASSENTAMENTO E FORNECIMENTO DE TUBO DE PVC PBA PARA REDE DE ÁGUA, DN 100, JUNTA ELÁSTICA INTEGRADA, INSTALADO EM LOCAL COM NÍVEL ALTO DE INTERFERÊNCIAS (INCLUI FORNECIMENTO). AF_05/2024</t>
  </si>
  <si>
    <t>ASSENTAMENTO E FORNECIMENTO DE TUBO DE PVC PBA PARA REDE DE ÁGUA, DN 100, JUNTA ELÁSTICA INTEGRADA, INSTALADO EM LOCAL COM NÍVEL BAIXO DE INTERFERÊNCIAS (INCLUI FORNECIMENTO). AF_05/2024</t>
  </si>
  <si>
    <t>ASSENTAMENTO E FORNECIMENTO DE TUBO DE PVC DEFOFO OU PRFV OU RPVC PARA REDE DE ÁGUA, DN 100, JUNTA ELÁSTICA INTEGRADA, INSTALADO EM LOCAL COM NÍVEL ALTO DE INTERFERÊNCIAS (INCLUI FORNECIMENTO). AF_05/2024</t>
  </si>
  <si>
    <t>ASSENTAMENTO E FORNECIMENTO DE TUBO DE PVC DEFOFO OU PRFV OU RPVC PARA REDE DE ÁGUA, DN 100, JUNTA ELÁSTICA INTEGRADA, INSTALADO EM LOCAL COM NÍVEL BAIXO DE INTERFERÊNCIAS (INCLUI FORNECIMENTO). AF_05/2024</t>
  </si>
  <si>
    <t>ASSENTAMENTO E FORNECIMENTO DE TUBO DE PVC DEFOFO PARA REDE DE ÁGUA, DN 200, JUNTA ELÁSTICA INTEGRADA, INSTALADO EM LOCAL COM NÍVEL ALTO DE INTERFERÊNCIAS (INCLUI FORNECIMENTO). AF_05/2024</t>
  </si>
  <si>
    <t>ASSENTAMENTO E FORNECIMENTO DE TUBO DE PVC DEFOFO PARA REDE DE ÁGUA, DN 200, JUNTA ELÁSTICA INTEGRADA, INSTALADO EM LOCAL COM NÍVEL BAIXO DE INTERFERÊNCIAS (INCLUI FORNECIMENTO). AF_05/2024</t>
  </si>
  <si>
    <t>ASSENTAMENTO E FORNECIMENTO DE TUBO DE PVC DEFOFO PARA REDE DE ÁGUA, DN 250, JUNTA ELÁSTICA INTEGRADA, INSTALADO EM LOCAL COM NÍVEL ALTO DE INTERFERÊNCIAS (INCLUI FORNECIMENTO). AF_05/2024</t>
  </si>
  <si>
    <t>ASSENTAMENTO E FORNECIMENTO DE TUBO DE PVC DEFOFO PARA REDE DE ÁGUA, DN 250, JUNTA ELÁSTICA INTEGRADA, INSTALADO EM LOCAL COM NÍVEL BAIXO DE INTERFERÊNCIAS (INCLUI FORNECIMENTO). AF_05/2024</t>
  </si>
  <si>
    <t>ASSENTAMENTO E FORNECIMENTO DE TUBO DE PVC DEFOFO PARA REDE DE ÁGUA, DN 300, JUNTA ELÁSTICA INTEGRADA, INSTALADO EM LOCAL COM NÍVEL ALTO DE INTERFERÊNCIAS (INCLUI FORNECIMENTO). AF_05/2024</t>
  </si>
  <si>
    <t>ASSENTAMENTO E FORNECIMENTO DE TUBO DE PVC DEFOFO PARA REDE DE ÁGUA, DN 300, JUNTA ELÁSTICA INTEGRADA, INSTALADO EM LOCAL COM NÍVEL BAIXO DE INTERFERÊNCIAS (INCLUI FORNECIMENTO). AF_05/2024</t>
  </si>
  <si>
    <t>ASSENTAMENTO DE TUBO DE PVC DEFOFO OU PRFV OU RPVC PARA REDE DE ÁGUA, DN 100, JUNTA ELÁSTICA INTEGRADA, INSTALADO EM LOCAL COM NÍVEL BAIXO DE INTERFERÊNCIAS (NÃO INCLUI FORNECIMENTO). AF_05/2024</t>
  </si>
  <si>
    <t>ASSENTAMENTO DE CONEXÃO 2 ACESSOS ALINHADOS DE PVC PBA PARA REDE DE ÁGUA, DN 50, JUNTA ELÁSTICA INTEGRADA, INSTALADO EM LOCAL COM NÍVEL ALTO DE INTERFERÊNCIAS (NÃO INCLUI FORNECIMENTO). AF_05/2024</t>
  </si>
  <si>
    <t>ASSENTAMENTO DE CONEXÃO 2 ACESSOS ALINHADOS DE PVC PBA PARA REDE DE ÁGUA, DN 75, JUNTA ELÁSTICA INTEGRADA, INSTALADO EM LOCAL COM NÍVEL ALTO DE INTERFERÊNCIAS (NÃO INCLUI FORNECIMENTO). AF_05/2024</t>
  </si>
  <si>
    <t>ASSENTAMENTO DE CONEXÃO 2 ACESSOS ALINHADOS DE PVC PBA PARA REDE DE ÁGUA, DN 100, JUNTA ELÁSTICA INTEGRADA, INSTALADO EM LOCAL COM NÍVEL ALTO DE INTERFERÊNCIAS (NÃO INCLUI FORNECIMENTO). AF_05/2024</t>
  </si>
  <si>
    <t>ASSENTAMENTO DE CONEXÃO 2 ACESSOS INCLINADOS DE PVC PBA PARA REDE DE ÁGUA, DN 50, JUNTA ELÁSTICA INTEGRADA, INSTALADO EM LOCAL COM NÍVEL ALTO DE INTERFERÊNCIAS (NÃO INCLUI FORNECIMENTO). AF_05/2024</t>
  </si>
  <si>
    <t>ASSENTAMENTO DE CONEXÃO 2 ACESSOS INCLINADOS DE PVC PBA PARA REDE DE ÁGUA, DN 75, JUNTA ELÁSTICA INTEGRADA, INSTALADO EM LOCAL COM NÍVEL ALTO DE INTERFERÊNCIAS (NÃO INCLUI FORNECIMENTO). AF_05/2024</t>
  </si>
  <si>
    <t>ASSENTAMENTO DE CONEXÃO 2 ACESSOS INCLINADOS DE PVC PBA PARA REDE DE ÁGUA, DN 100, JUNTA ELÁSTICA INTEGRADA, INSTALADO EM LOCAL COM NÍVEL ALTO DE INTERFERÊNCIAS (NÃO INCLUI FORNECIMENTO). AF_05/2024</t>
  </si>
  <si>
    <t>ASSENTAMENTO DE CONEXÃO 3 ACESSOS DE PVC PBA PARA REDE DE ÁGUA, DN 50, JUNTA ELÁSTICA INTEGRADA, INSTALADO EM LOCAL COM NÍVEL ALTO DE INTERFERÊNCIAS (NÃO INCLUI FORNECIMENTO). AF_05/2024</t>
  </si>
  <si>
    <t>ASSENTAMENTO DE CONEXÃO 3 ACESSOS DE PVC PBA PARA REDE DE ÁGUA, DN 75, JUNTA ELÁSTICA INTEGRADA, INSTALADO EM LOCAL COM NÍVEL ALTO DE INTERFERÊNCIAS (NÃO INCLUI FORNECIMENTO). AF_05/2024</t>
  </si>
  <si>
    <t>ASSENTAMENTO DE CONEXÃO 3 ACESSOS DE PVC PBA PARA REDE DE ÁGUA, DN 100, JUNTA ELÁSTICA INTEGRADA, INSTALADO EM LOCAL COM NÍVEL ALTO DE INTERFERÊNCIAS (NÃO INCLUI FORNECIMENTO). AF_05/2024</t>
  </si>
  <si>
    <t>FORNECIMENTO E ASSENTAMENTO DE CURVA 45 GRAUS RANHURADA EM FERRO FUNDIDO, DN 80 MM (3") PARA REDE DE ÁGUA, INSTALADO EM LOCAL COM NÍVEL BAIXO DE INTERFERÊNCIAS (INCLUI FORNECIMENTO). AF_05/2024</t>
  </si>
  <si>
    <t>FORNECIMENTO E ASSENTAMENTO DE TE RANHURADO EM FERRO FUNDIDO, DN 80 (3") PARA REDE DE ÁGUA, INSTALADO EM LOCAL COM NÍVEL BAIXO DE INTERFERÊNCIAS (INCLUI FORNECIMENTO). AF_05/2024</t>
  </si>
  <si>
    <t>ASSENTAMENTO DE CONEXÃO 3 ACESSOS DE PVC PBA PARA REDE DE ÁGUA, DN 100, JUNTA ELÁSTICA INTEGRADA, INSTALADO EM LOCAL COM NÍVEL BAIXO DE INTERFERÊNCIAS (NÃO INCLUI FORNECIMENTO). AF_05/2024</t>
  </si>
  <si>
    <t>ASSENTAMENTO DE CONEXÃO 2 ACESSOS ALINHADOS DE FERRO FUNDIDO PARA REDE DE ÁGUA, DN 80, JUNTA ELÁSTICA, INSTALADO EM LOCAL COM NÍVEL BAIXO DE INTERFERÊNCIAS (NÃO INCLUI FORNECIMENTO). AF_05/2024</t>
  </si>
  <si>
    <t>ASSENTAMENTO DE CONEXÃO 2 ACESSOS ALINHADOS DE FERRO FUNDIDO PARA REDE DE ÁGUA, DN 100, JUNTA ELÁSTICA, INSTALADO EM LOCAL COM NÍVEL BAIXO DE INTERFERÊNCIAS (NÃO INCLUI FORNECIMENTO). AF_05/2024</t>
  </si>
  <si>
    <t>ASSENTAMENTO E FORNECIMENTO DE CURVA PVC PBA, JE, PB, 45 GRAUS, DN 100 / DE 110 MM, PARA REDE AGUA, JUNTA ELÁSTICA INTEGRADA, INSTALADO EM LOCAL COM NÍVEL BAIXO DE INTERFERÊNCIAS (INCLUI FORNECIMENTO). AF_05/2024</t>
  </si>
  <si>
    <t>ASSENTAMENTO E FORNECIMENTO DE TE DE REDUCAO, PVC PBA, BBB, JE, DN 100 X 50 / DE 110 X 60 MM, PARA REDE AGUA, JUNTA ELÁSTICA INTEGRADA, INSTALADO EM LOCAL COM NÍVEL ALTO DE INTERFERÊNCIAS (INCLUI FORNECIMENTO). AF_05/2024</t>
  </si>
  <si>
    <t>ASSENTAMENTO E FORNECIMENTO DE TE DE REDUCAO, PVC PBA, BBB, JE, DN 100 X 50 / DE 110 X 60 MM, PARA REDE AGUA, JUNTA ELÁSTICA INTEGRADA, INSTALADO EM LOCAL COM NÍVEL BAIXO DE INTERFERÊNCIAS (INCLUI FORNECIMENTO). AF_05/2024</t>
  </si>
  <si>
    <t>ASSENTAMENTO DE CONEXÃO 2 ACESSOS ALINHADOS DE PVC PBA PARA REDE DE ÁGUA, DN 75, JUNTA ELÁSTICA INTEGRADA, INSTALADO EM LOCAL COM NÍVEL BAIXO DE INTERFERÊNCIAS (NÃO INCLUI FORNECIMENTO). AF_05/2024</t>
  </si>
  <si>
    <t>ASSENTAMENTO DE CONEXÃO 2 ACESSOS ALINHADOS DE PVC PBA PARA REDE DE ÁGUA, DN 100, JUNTA ELÁSTICA INTEGRADA, INSTALADO EM LOCAL COM NÍVEL BAIXO DE INTERFERÊNCIAS (NÃO INCLUI FORNECIMENTO). AF_05/2024</t>
  </si>
  <si>
    <t>ASSENTAMENTO DE CONEXÃO 2 ACESSOS INCLINADOS DE PVC PBA PARA REDE DE ÁGUA, DN 50, JUNTA ELÁSTICA INTEGRADA, INSTALADO EM LOCAL COM NÍVEL BAIXO DE INTERFERÊNCIAS (NÃO INCLUI FORNECIMENTO). AF_05/2024</t>
  </si>
  <si>
    <t>ASSENTAMENTO DE CONEXÃO 2 ACESSOS INCLINADOS DE PVC PBA PARA REDE DE ÁGUA, DN 75, JUNTA ELÁSTICA INTEGRADA, INSTALADO EM LOCAL COM NÍVEL BAIXO DE INTERFERÊNCIAS (NÃO INCLUI FORNECIMENTO). AF_05/2024</t>
  </si>
  <si>
    <t>ASSENTAMENTO DE CONEXÃO 2 ACESSOS INCLINADOS DE PVC PBA PARA REDE DE ÁGUA, DN 100, JUNTA ELÁSTICA INTEGRADA, INSTALADO EM LOCAL COM NÍVEL BAIXO DE INTERFERÊNCIAS (NÃO INCLUI FORNECIMENTO). AF_05/2024</t>
  </si>
  <si>
    <t>ASSENTAMENTO DE CONEXÃO 3 ACESSOS DE PVC PBA PARA REDE DE ÁGUA, DN 50, JUNTA ELÁSTICA INTEGRADA, INSTALADO EM LOCAL COM NÍVEL BAIXO DE INTERFERÊNCIAS (NÃO INCLUI FORNECIMENTO). AF_05/2024</t>
  </si>
  <si>
    <t>ASSENTAMENTO DE CONEXÃO 3 ACESSOS DE PVC PBA PARA REDE DE ÁGUA, DN 75, JUNTA ELÁSTICA INTEGRADA, INSTALADO EM LOCAL COM NÍVEL BAIXO DE INTERFERÊNCIAS (NÃO INCLUI FORNECIMENTO). AF_05/2024</t>
  </si>
  <si>
    <t>TUBO DE CONCRETO PARA REDES COLETORAS DE ESGOTO SANITÁRIO, DIÂMETRO DE 300 MM, JUNTA ELÁSTICA, INSTALADO EM LOCAL COM BAIXO NÍVEL DE INTERFERÊNCIAS - FORNECIMENTO E ASSENTAMENTO. AF_03/2024</t>
  </si>
  <si>
    <t>ASSENTAMENTO DE TUBO DE CONCRETO PARA REDES COLETORAS DE ESGOTO SANITÁRIO, DIÂMETRO DE 300 MM, JUNTA ELÁSTICA, INSTALADO EM LOCAL COM BAIXO NÍVEL DE INTERFERÊNCIAS (NÃO INCLUI FORNECIMENTO). AF_03/2024</t>
  </si>
  <si>
    <t>TUBO DE CONCRETO PARA REDES COLETORAS DE ESGOTO SANITÁRIO, DIÂMETRO DE 400 MM, JUNTA ELÁSTICA, INSTALADO EM LOCAL COM BAIXO NÍVEL DE INTERFERÊNCIAS - FORNECIMENTO E ASSENTAMENTO. AF_03/2024</t>
  </si>
  <si>
    <t>ASSENTAMENTO DE TUBO DE CONCRETO PARA REDES COLETORAS DE ESGOTO SANITÁRIO, DIÂMETRO DE 400 MM, JUNTA ELÁSTICA, INSTALADO EM LOCAL COM BAIXO NÍVEL DE INTERFERÊNCIAS (NÃO INCLUI FORNECIMENTO). AF_03/2024</t>
  </si>
  <si>
    <t>TUBO DE CONCRETO PARA REDES COLETORAS DE ESGOTO SANITÁRIO, DIÂMETRO DE 500 MM, JUNTA ELÁSTICA, INSTALADO EM LOCAL COM BAIXO NÍVEL DE INTERFERÊNCIAS - FORNECIMENTO E ASSENTAMENTO. AF_03/2024</t>
  </si>
  <si>
    <t>ASSENTAMENTO DE TUBO DE CONCRETO PARA REDES COLETORAS DE ESGOTO SANITÁRIO, DIÂMETRO DE 500 MM, JUNTA ELÁSTICA, INSTALADO EM LOCAL COM BAIXO NÍVEL DE INTERFERÊNCIAS (NÃO INCLUI FORNECIMENTO). AF_03/2024</t>
  </si>
  <si>
    <t>TUBO DE CONCRETO PARA REDES COLETORAS DE ESGOTO SANITÁRIO, DIÂMETRO DE 600 MM, JUNTA ELÁSTICA, INSTALADO EM LOCAL COM BAIXO NÍVEL DE INTERFERÊNCIAS - FORNECIMENTO E ASSENTAMENTO. AF_03/2024</t>
  </si>
  <si>
    <t>ASSENTAMENTO DE TUBO DE CONCRETO PARA REDES COLETORAS DE ESGOTO SANITÁRIO, DIÂMETRO DE 600 MM, JUNTA ELÁSTICA, INSTALADO EM LOCAL COM BAIXO NÍVEL DE INTERFERÊNCIAS (NÃO INCLUI FORNECIMENTO). AF_03/2024</t>
  </si>
  <si>
    <t>TUBO DE CONCRETO PARA REDES COLETORAS DE ESGOTO SANITÁRIO, DIÂMETRO DE 700 MM, JUNTA ELÁSTICA, INSTALADO EM LOCAL COM BAIXO NÍVEL DE INTERFERÊNCIAS - FORNECIMENTO E ASSENTAMENTO. AF_03/2024</t>
  </si>
  <si>
    <t>ASSENTAMENTO DE TUBO DE CONCRETO PARA REDES COLETORAS DE ESGOTO SANITÁRIO, DIÂMETRO DE 700 MM, JUNTA ELÁSTICA, INSTALADO EM LOCAL COM BAIXO NÍVEL DE INTERFERÊNCIAS (NÃO INCLUI FORNECIMENTO). AF_03/2024</t>
  </si>
  <si>
    <t>TUBO DE CONCRETO PARA REDES COLETORAS DE ESGOTO SANITÁRIO, DIÂMETRO DE 800 MM, JUNTA ELÁSTICA, INSTALADO EM LOCAL COM BAIXO NÍVEL DE INTERFERÊNCIAS - FORNECIMENTO E ASSENTAMENTO. AF_03/2024</t>
  </si>
  <si>
    <t>ASSENTAMENTO DE TUBO DE CONCRETO PARA REDES COLETORAS DE ESGOTO SANITÁRIO, DIÂMETRO DE 800 MM, JUNTA ELÁSTICA, INSTALADO EM LOCAL COM BAIXO NÍVEL DE INTERFERÊNCIAS (NÃO INCLUI FORNECIMENTO). AF_03/2024</t>
  </si>
  <si>
    <t>TUBO DE CONCRETO PARA REDES COLETORAS DE ESGOTO SANITÁRIO, DIÂMETRO DE 900 MM, JUNTA ELÁSTICA, INSTALADO EM LOCAL COM BAIXO NÍVEL DE INTERFERÊNCIAS - FORNECIMENTO E ASSENTAMENTO. AF_03/2024</t>
  </si>
  <si>
    <t>ASSENTAMENTO DE TUBO DE CONCRETO PARA REDES COLETORAS DE ESGOTO SANITÁRIO, DIÂMETRO DE 900 MM, JUNTA ELÁSTICA, INSTALADO EM LOCAL COM BAIXO NÍVEL DE INTERFERÊNCIAS (NÃO INCLUI FORNECIMENTO). AF_03/2024</t>
  </si>
  <si>
    <t>TUBO DE CONCRETO PARA REDES COLETORAS DE ESGOTO SANITÁRIO, DIÂMETRO DE 1000 MM, JUNTA ELÁSTICA, INSTALADO EM LOCAL COM BAIXO NÍVEL DE INTERFERÊNCIAS - FORNECIMENTO E ASSENTAMENTO. AF_03/2024</t>
  </si>
  <si>
    <t>ASSENTAMENTO DE TUBO DE CONCRETO PARA REDES COLETORAS DE ESGOTO SANITÁRIO, DIÂMETRO DE 1000 MM, JUNTA ELÁSTICA, INSTALADO EM LOCAL COM BAIXO NÍVEL DE INTERFERÊNCIAS (NÃO INCLUI FORNECIMENTO). AF_03/2024</t>
  </si>
  <si>
    <t>TUBO DE CONCRETO PARA REDES COLETORAS DE ESGOTO SANITÁRIO, DIÂMETRO DE 300 MM, JUNTA ELÁSTICA, INSTALADO EM LOCAL COM ALTO NÍVEL DE INTERFERÊNCIAS - FORNECIMENTO E ASSENTAMENTO. AF_03/2024</t>
  </si>
  <si>
    <t>ASSENTAMENTO DE TUBO DE CONCRETO PARA REDES COLETORAS DE ESGOTO SANITÁRIO, DIÂMETRO DE 300 MM, JUNTA ELÁSTICA, INSTALADO EM LOCAL COM ALTO NÍVEL DE INTERFERÊNCIAS (NÃO INCLUI FORNECIMENTO). AF_03/2024</t>
  </si>
  <si>
    <t>TUBO DE CONCRETO PARA REDES COLETORAS DE ESGOTO SANITÁRIO, DIÂMETRO DE 400 MM, JUNTA ELÁSTICA, INSTALADO EM LOCAL COM ALTO NÍVEL DE INTERFERÊNCIAS - FORNECIMENTO E ASSENTAMENTO. AF_03/2024</t>
  </si>
  <si>
    <t>ASSENTAMENTO DE TUBO DE CONCRETO PARA REDES COLETORAS DE ESGOTO SANITÁRIO, DIÂMETRO DE 400 MM, JUNTA ELÁSTICA, INSTALADO EM LOCAL COM ALTO NÍVEL DE INTERFERÊNCIAS (NÃO INCLUI FORNECIMENTO). AF_03/2024</t>
  </si>
  <si>
    <t>TUBO DE CONCRETO PARA REDES COLETORAS DE ESGOTO SANITÁRIO, DIÂMETRO DE 500 MM, JUNTA ELÁSTICA, INSTALADO EM LOCAL COM ALTO NÍVEL DE INTERFERÊNCIAS - FORNECIMENTO E ASSENTAMENTO. AF_03/2024</t>
  </si>
  <si>
    <t>ASSENTAMENTO DE TUBO DE CONCRETO PARA REDES COLETORAS DE ESGOTO SANITÁRIO, DIÂMETRO DE 500 MM, JUNTA ELÁSTICA, INSTALADO EM LOCAL COM ALTO NÍVEL DE INTERFERÊNCIAS (NÃO INCLUI FORNECIMENTO). AF_03/2024</t>
  </si>
  <si>
    <t>TUBO DE CONCRETO PARA REDES COLETORAS DE ESGOTO SANITÁRIO, DIÂMETRO DE 600 MM, JUNTA ELÁSTICA, INSTALADO EM LOCAL COM ALTO NÍVEL DE INTERFERÊNCIAS - FORNECIMENTO E ASSENTAMENTO. AF_03/2024</t>
  </si>
  <si>
    <t>ASSENTAMENTO DE TUBO DE CONCRETO PARA REDES COLETORAS DE ESGOTO SANITÁRIO, DIÂMETRO DE 600 MM, JUNTA ELÁSTICA, INSTALADO EM LOCAL COM ALTO NÍVEL DE INTERFERÊNCIAS (NÃO INCLUI FORNECIMENTO). AF_03/2024</t>
  </si>
  <si>
    <t>TUBO DE CONCRETO PARA REDES COLETORAS DE ESGOTO SANITÁRIO, DIÂMETRO DE 700 MM, JUNTA ELÁSTICA, INSTALADO EM LOCAL COM ALTO NÍVEL DE INTERFERÊNCIAS - FORNECIMENTO E ASSENTAMENTO. AF_03/2024</t>
  </si>
  <si>
    <t>ASSENTAMENTO DE TUBO DE CONCRETO PARA REDES COLETORAS DE ESGOTO SANITÁRIO, DIÂMETRO DE 700 MM, JUNTA ELÁSTICA, INSTALADO EM LOCAL COM ALTO NÍVEL DE INTERFERÊNCIAS (NÃO INCLUI FORNECIMENTO). AF_03/2024</t>
  </si>
  <si>
    <t>TUBO DE CONCRETO PARA REDES COLETORAS DE ESGOTO SANITÁRIO, DIÂMETRO DE 800 MM, JUNTA ELÁSTICA, INSTALADO EM LOCAL COM ALTO NÍVEL DE INTERFERÊNCIAS - FORNECIMENTO E ASSENTAMENTO. AF_03/2024</t>
  </si>
  <si>
    <t>ASSENTAMENTO DE TUBO DE CONCRETO PARA REDES COLETORAS DE ESGOTO SANITÁRIO, DIÂMETRO DE 800 MM, JUNTA ELÁSTICA, INSTALADO EM LOCAL COM ALTO NÍVEL DE INTERFERÊNCIAS (NÃO INCLUI FORNECIMENTO). AF_03/2024</t>
  </si>
  <si>
    <t>TUBO DE CONCRETO PARA REDES COLETORAS DE ESGOTO SANITÁRIO, DIÂMETRO DE 900 MM, JUNTA ELÁSTICA, INSTALADO EM LOCAL COM ALTO NÍVEL DE INTERFERÊNCIAS - FORNECIMENTO E ASSENTAMENTO. AF_03/2024</t>
  </si>
  <si>
    <t>ASSENTAMENTO DE TUBO DE CONCRETO PARA REDES COLETORAS DE ESGOTO SANITÁRIO, DIÂMETRO DE 900 MM, JUNTA ELÁSTICA, INSTALADO EM LOCAL COM ALTO NÍVEL DE INTERFERÊNCIAS (NÃO INCLUI FORNECIMENTO). AF_03/2024</t>
  </si>
  <si>
    <t>TUBO DE CONCRETO PARA REDES COLETORAS DE ESGOTO SANITÁRIO, DIÂMETRO DE 1000 MM, JUNTA ELÁSTICA, INSTALADO EM LOCAL COM ALTO NÍVEL DE INTERFERÊNCIAS - FORNECIMENTO E ASSENTAMENTO. AF_03/2024</t>
  </si>
  <si>
    <t>ASSENTAMENTO DE TUBO DE CONCRETO PARA REDES COLETORAS DE ESGOTO SANITÁRIO, DIÂMETRO DE 1000 MM, JUNTA ELÁSTICA, INSTALADO EM LOCAL COM ALTO NÍVEL DE INTERFERÊNCIAS (NÃO INCLUI FORNECIMENTO). AF_03/2024</t>
  </si>
  <si>
    <t>TUBO DE CONCRETO PARA REDES COLETORAS DE ÁGUAS PLUVIAIS, DIÂMETRO DE 400 MM, JUNTA RÍGIDA, INSTALADO EM LOCAL COM BAIXO NÍVEL DE INTERFERÊNCIAS - FORNECIMENTO E ASSENTAMENTO. AF_03/2024</t>
  </si>
  <si>
    <t>TUBO DE CONCRETO PARA REDES COLETORAS DE ÁGUAS PLUVIAIS, DIÂMETRO DE 500 MM, JUNTA RÍGIDA, INSTALADO EM LOCAL COM BAIXO NÍVEL DE INTERFERÊNCIAS - FORNECIMENTO E ASSENTAMENTO. AF_03/2024</t>
  </si>
  <si>
    <t>TUBO DE CONCRETO PARA REDES COLETORAS DE ÁGUAS PLUVIAIS, DIÂMETRO DE 600 MM, JUNTA RÍGIDA, INSTALADO EM LOCAL COM BAIXO NÍVEL DE INTERFERÊNCIAS - FORNECIMENTO E ASSENTAMENTO. AF_03/2024</t>
  </si>
  <si>
    <t>TUBO DE CONCRETO PARA REDES COLETORAS DE ÁGUAS PLUVIAIS, DIÂMETRO DE 700 MM, JUNTA RÍGIDA, INSTALADO EM LOCAL COM BAIXO NÍVEL DE INTERFERÊNCIAS - FORNECIMENTO E ASSENTAMENTO. AF_03/2024</t>
  </si>
  <si>
    <t>TUBO DE CONCRETO PARA REDES COLETORAS DE ÁGUAS PLUVIAIS, DIÂMETRO DE 800 MM, JUNTA RÍGIDA, INSTALADO EM LOCAL COM BAIXO NÍVEL DE INTERFERÊNCIAS - FORNECIMENTO E ASSENTAMENTO. AF_03/2024</t>
  </si>
  <si>
    <t>TUBO DE CONCRETO PARA REDES COLETORAS DE ÁGUAS PLUVIAIS, DIÂMETRO DE 900 MM, JUNTA RÍGIDA, INSTALADO EM LOCAL COM BAIXO NÍVEL DE INTERFERÊNCIAS - FORNECIMENTO E ASSENTAMENTO. AF_03/2024</t>
  </si>
  <si>
    <t>TUBO DE CONCRETO PARA REDES COLETORAS DE ÁGUAS PLUVIAIS, DIÂMETRO DE 1000 MM, JUNTA RÍGIDA, INSTALADO EM LOCAL COM BAIXO NÍVEL DE INTERFERÊNCIAS - FORNECIMENTO E ASSENTAMENTO. AF_03/2024</t>
  </si>
  <si>
    <t>TUBO DE CONCRETO PARA REDES COLETORAS DE ÁGUAS PLUVIAIS, DIÂMETRO DE 400 MM, JUNTA RÍGIDA, INSTALADO EM LOCAL COM ALTO NÍVEL DE INTERFERÊNCIAS - FORNECIMENTO E ASSENTAMENTO. AF_03/2024</t>
  </si>
  <si>
    <t>TUBO DE CONCRETO PARA REDES COLETORAS DE ÁGUAS PLUVIAIS, DIÂMETRO DE 500 MM, JUNTA RÍGIDA, INSTALADO EM LOCAL COM ALTO NÍVEL DE INTERFERÊNCIAS - FORNECIMENTO E ASSENTAMENTO. AF_03/2024</t>
  </si>
  <si>
    <t>TUBO DE CONCRETO PARA REDES COLETORAS DE ÁGUAS PLUVIAIS, DIÂMETRO DE 600 MM, JUNTA RÍGIDA, INSTALADO EM LOCAL COM ALTO NÍVEL DE INTERFERÊNCIAS - FORNECIMENTO E ASSENTAMENTO. AF_03/2024</t>
  </si>
  <si>
    <t>TUBO DE CONCRETO PARA REDES COLETORAS DE ÁGUAS PLUVIAIS, DIÂMETRO DE 700 MM, JUNTA RÍGIDA, INSTALADO EM LOCAL COM ALTO NÍVEL DE INTERFERÊNCIAS - FORNECIMENTO E ASSENTAMENTO. AF_03/2024</t>
  </si>
  <si>
    <t>TUBO DE CONCRETO PARA REDES COLETORAS DE ÁGUAS PLUVIAIS, DIÂMETRO DE 800 MM, JUNTA RÍGIDA, INSTALADO EM LOCAL COM ALTO NÍVEL DE INTERFERÊNCIAS - FORNECIMENTO E ASSENTAMENTO. AF_03/2024</t>
  </si>
  <si>
    <t>TUBO DE CONCRETO PARA REDES COLETORAS DE ÁGUAS PLUVIAIS, DIÂMETRO DE 900 MM, JUNTA RÍGIDA, INSTALADO EM LOCAL COM ALTO NÍVEL DE INTERFERÊNCIAS - FORNECIMENTO E ASSENTAMENTO. AF_03/2024</t>
  </si>
  <si>
    <t>TUBO DE CONCRETO PARA REDES COLETORAS DE ÁGUAS PLUVIAIS, DIÂMETRO DE 1000 MM, JUNTA RÍGIDA, INSTALADO EM LOCAL COM ALTO NÍVEL DE INTERFERÊNCIAS - FORNECIMENTO E ASSENTAMENTO. AF_03/2024</t>
  </si>
  <si>
    <t>ASSENTAMENTO DE TUBO DE CONCRETO PARA REDES COLETORAS DE ÁGUAS PLUVIAIS, DIÂMETRO DE 300 MM, JUNTA RÍGIDA, INSTALADO EM LOCAL COM BAIXO NÍVEL DE INTERFERÊNCIAS (NÃO INCLUI FORNECIMENTO). AF_03/2024</t>
  </si>
  <si>
    <t>ASSENTAMENTO DE TUBO DE CONCRETO PARA REDES COLETORAS DE ÁGUAS PLUVIAIS, DIÂMETRO DE 400 MM, JUNTA RÍGIDA, INSTALADO EM LOCAL COM BAIXO NÍVEL DE INTERFERÊNCIAS (NÃO INCLUI FORNECIMENTO). AF_03/2024</t>
  </si>
  <si>
    <t>ASSENTAMENTO DE TUBO DE CONCRETO PARA REDES COLETORAS DE ÁGUAS PLUVIAIS, DIÂMETRO DE 500 MM, JUNTA RÍGIDA, INSTALADO EM LOCAL COM BAIXO NÍVEL DE INTERFERÊNCIAS (NÃO INCLUI FORNECIMENTO). AF_03/2024</t>
  </si>
  <si>
    <t>ASSENTAMENTO DE TUBO DE CONCRETO PARA REDES COLETORAS DE ÁGUAS PLUVIAIS, DIÂMETRO DE 600 MM, JUNTA RÍGIDA, INSTALADO EM LOCAL COM BAIXO NÍVEL DE INTERFERÊNCIAS (NÃO INCLUI FORNECIMENTO). AF_03/2024</t>
  </si>
  <si>
    <t>ASSENTAMENTO DE TUBO DE CONCRETO PARA REDES COLETORAS DE ÁGUAS PLUVIAIS, DIÂMETRO DE 700 MM, JUNTA RÍGIDA, INSTALADO EM LOCAL COM BAIXO NÍVEL DE INTERFERÊNCIAS (NÃO INCLUI FORNECIMENTO). AF_03/2024</t>
  </si>
  <si>
    <t>ASSENTAMENTO DE TUBO DE CONCRETO PARA REDES COLETORAS DE ÁGUAS PLUVIAIS, DIÂMETRO DE 800 MM, JUNTA RÍGIDA, INSTALADO EM LOCAL COM BAIXO NÍVEL DE INTERFERÊNCIAS (NÃO INCLUI FORNECIMENTO). AF_03/2024</t>
  </si>
  <si>
    <t>ASSENTAMENTO DE TUBO DE CONCRETO PARA REDES COLETORAS DE ÁGUAS PLUVIAIS, DIÂMETRO DE 900 MM, JUNTA RÍGIDA, INSTALADO EM LOCAL COM BAIXO NÍVEL DE INTERFERÊNCIAS (NÃO INCLUI FORNECIMENTO). AF_03/2024</t>
  </si>
  <si>
    <t>ASSENTAMENTO DE TUBO DE CONCRETO PARA REDES COLETORAS DE ÁGUAS PLUVIAIS, DIÂMETRO DE 1000 MM, JUNTA RÍGIDA, INSTALADO EM LOCAL COM BAIXO NÍVEL DE INTERFERÊNCIAS (NÃO INCLUI FORNECIMENTO). AF_03/2024</t>
  </si>
  <si>
    <t>TUBO DE CONCRETO PARA REDES COLETORAS DE ÁGUAS PLUVIAIS, DIÂMETRO DE 1200 MM, JUNTA RÍGIDA, INSTALADO EM LOCAL COM BAIXO NÍVEL DE INTERFERÊNCIAS - FORNECIMENTO E ASSENTAMENTO. AF_03/2024</t>
  </si>
  <si>
    <t>ASSENTAMENTO DE TUBO DE CONCRETO PARA REDES COLETORAS DE ÁGUAS PLUVIAIS, DIÂMETRO DE 1200 MM, JUNTA RÍGIDA, INSTALADO EM LOCAL COM BAIXO NÍVEL DE INTERFERÊNCIAS (NÃO INCLUI FORNECIMENTO). AF_03/2024</t>
  </si>
  <si>
    <t>TUBO DE CONCRETO PARA REDES COLETORAS DE ÁGUAS PLUVIAIS, DIÂMETRO DE 1500 MM, JUNTA RÍGIDA, INSTALADO EM LOCAL COM BAIXO NÍVEL DE INTERFERÊNCIAS - FORNECIMENTO E ASSENTAMENTO. AF_03/2024</t>
  </si>
  <si>
    <t>ASSENTAMENTO DE TUBO DE CONCRETO PARA REDES COLETORAS DE ÁGUAS PLUVIAIS, DIÂMETRO DE 1500 MM, JUNTA RÍGIDA, INSTALADO EM LOCAL COM BAIXO NÍVEL DE INTERFERÊNCIAS (NÃO INCLUI FORNECIMENTO). AF_03/2024</t>
  </si>
  <si>
    <t>ASSENTAMENTO DE TUBO DE CONCRETO PARA REDES COLETORAS DE ÁGUAS PLUVIAIS, DIÂMETRO DE 300 MM, JUNTA RÍGIDA, INSTALADO EM LOCAL COM ALTO NÍVEL DE INTERFERÊNCIAS (NÃO INCLUI FORNECIMENTO). AF_03/2024</t>
  </si>
  <si>
    <t>ASSENTAMENTO DE TUBO DE CONCRETO PARA REDES COLETORAS DE ÁGUAS PLUVIAIS, DIÂMETRO DE 400 MM, JUNTA RÍGIDA, INSTALADO EM LOCAL COM ALTO NÍVEL DE INTERFERÊNCIAS (NÃO INCLUI FORNECIMENTO). AF_03/2024</t>
  </si>
  <si>
    <t>ASSENTAMENTO DE TUBO DE CONCRETO PARA REDES COLETORAS DE ÁGUAS PLUVIAIS, DIÂMETRO DE 500 MM, JUNTA RÍGIDA, INSTALADO EM LOCAL COM ALTO NÍVEL DE INTERFERÊNCIAS (NÃO INCLUI FORNECIMENTO). AF_03/2024</t>
  </si>
  <si>
    <t>ASSENTAMENTO DE TUBO DE CONCRETO PARA REDES COLETORAS DE ÁGUAS PLUVIAIS, DIÂMETRO DE 600 MM, JUNTA RÍGIDA, INSTALADO EM LOCAL COM ALTO NÍVEL DE INTERFERÊNCIAS (NÃO INCLUI FORNECIMENTO). AF_03/2024</t>
  </si>
  <si>
    <t>ASSENTAMENTO DE TUBO DE CONCRETO PARA REDES COLETORAS DE ÁGUAS PLUVIAIS, DIÂMETRO DE 700 MM, JUNTA RÍGIDA, INSTALADO EM LOCAL COM ALTO NÍVEL DE INTERFERÊNCIAS (NÃO INCLUI FORNECIMENTO). AF_03/2024</t>
  </si>
  <si>
    <t>ASSENTAMENTO DE TUBO DE CONCRETO PARA REDES COLETORAS DE ÁGUAS PLUVIAIS, DIÂMETRO DE 800 MM, JUNTA RÍGIDA, INSTALADO EM LOCAL COM ALTO NÍVEL DE INTERFERÊNCIAS (NÃO INCLUI FORNECIMENTO). AF_03/2024</t>
  </si>
  <si>
    <t>ASSENTAMENTO DE TUBO DE CONCRETO PARA REDES COLETORAS DE ÁGUAS PLUVIAIS, DIÂMETRO DE 900 MM, JUNTA RÍGIDA, INSTALADO EM LOCAL COM ALTO NÍVEL DE INTERFERÊNCIAS (NÃO INCLUI FORNECIMENTO). AF_03/2024</t>
  </si>
  <si>
    <t>ASSENTAMENTO DE TUBO DE CONCRETO PARA REDES COLETORAS DE ÁGUAS PLUVIAIS, DIÂMETRO DE 1000 MM, JUNTA RÍGIDA, INSTALADO EM LOCAL COM ALTO NÍVEL DE INTERFERÊNCIAS (NÃO INCLUI FORNECIMENTO). AF_03/2024</t>
  </si>
  <si>
    <t>TUBO DE CONCRETO PARA REDES COLETORAS DE ÁGUAS PLUVIAIS, DIÂMETRO DE 1200 MM, JUNTA RÍGIDA, INSTALADO EM LOCAL COM ALTO NÍVEL DE INTERFERÊNCIAS - FORNECIMENTO E ASSENTAMENTO. AF_03/2024</t>
  </si>
  <si>
    <t>ASSENTAMENTO DE TUBO DE CONCRETO PARA REDES COLETORAS DE ÁGUAS PLUVIAIS, DIÂMETRO DE 1200 MM, JUNTA RÍGIDA, INSTALADO EM LOCAL COM ALTO NÍVEL DE INTERFERÊNCIAS (NÃO INCLUI FORNECIMENTO). AF_03/2024</t>
  </si>
  <si>
    <t>TUBO DE CONCRETO PARA REDES COLETORAS DE ÁGUAS PLUVIAIS, DIÂMETRO DE 1500 MM, JUNTA RÍGIDA, INSTALADO EM LOCAL COM ALTO NÍVEL DE INTERFERÊNCIAS - FORNECIMENTO E ASSENTAMENTO. AF_03/2024</t>
  </si>
  <si>
    <t>ASSENTAMENTO DE TUBO DE CONCRETO PARA REDES COLETORAS DE ÁGUAS PLUVIAIS, DIÂMETRO DE 1500 MM, JUNTA RÍGIDA, INSTALADO EM LOCAL COM ALTO NÍVEL DE INTERFERÊNCIAS (NÃO INCLUI FORNECIMENTO). AF_03/2024</t>
  </si>
  <si>
    <t>TUBO DE CONCRETO PARA REDES COLETORAS DE ÁGUAS PLUVIAIS, DIÂMETRO DE 300MM, JUNTA RÍGIDA, INSTALADO EM LOCAL COM BAIXO NÍVEL DE INTERFERÊNCIAS - FORNECIMENTO E ASSENTAMENTO. AF_03/2024</t>
  </si>
  <si>
    <t>TUBO DE CONCRETO PARA REDES COLETORAS DE ÁGUAS PLUVIAIS, DIÂMETRO DE 300MM, JUNTA RÍGIDA, INSTALADO EM LOCAL COM ALTO NÍVEL DE INTERFERÊNCIAS - FORNECIMENTO E ASSENTAMENTO. AF_03/2024</t>
  </si>
  <si>
    <t>TUBO DE CONCRETO (SIMPLES) PARA REDES COLETORAS DE ÁGUAS PLUVIAIS, DIÂMETRO DE 300 MM, JUNTA RÍGIDA, INSTALADO EM LOCAL COM BAIXO NÍVEL DE INTERFERÊNCIAS - FORNECIMENTO E ASSENTAMENTO. AF_03/2024</t>
  </si>
  <si>
    <t>TUBO DE CONCRETO (SIMPLES) PARA REDES COLETORAS DE ÁGUAS PLUVIAIS, DIÂMETRO DE 400 MM, JUNTA RÍGIDA, INSTALADO EM LOCAL COM BAIXO NÍVEL DE INTERFERÊNCIAS - FORNECIMENTO E ASSENTAMENTO. AF_03/2024</t>
  </si>
  <si>
    <t>TUBO DE CONCRETO (SIMPLES) PARA REDES COLETORAS DE ÁGUAS PLUVIAIS, DIÂMETRO DE 500 MM, JUNTA RÍGIDA, INSTALADO EM LOCAL COM BAIXO NÍVEL DE INTERFERÊNCIAS - FORNECIMENTO E ASSENTAMENTO. AF_03/2024</t>
  </si>
  <si>
    <t>TUBO DE CONCRETO (SIMPLES) PARA REDES COLETORAS DE ÁGUAS PLUVIAIS, DIÂMETRO DE 300 MM, JUNTA RÍGIDA, INSTALADO EM LOCAL COM ALTO NÍVEL DE INTERFERÊNCIAS - FORNECIMENTO E ASSENTAMENTO. AF_03/2024</t>
  </si>
  <si>
    <t>TUBO DE CONCRETO (SIMPLES) PARA REDES COLETORAS DE ÁGUAS PLUVIAIS, DIÂMETRO DE 400 MM, JUNTA RÍGIDA, INSTALADO EM LOCAL COM ALTO NÍVEL DE INTERFERÊNCIAS - FORNECIMENTO E ASSENTAMENTO. AF_03/2024</t>
  </si>
  <si>
    <t>TUBO DE CONCRETO (SIMPLES) PARA REDES COLETORAS DE ÁGUAS PLUVIAIS, DIÂMETRO DE 500 MM, JUNTA RÍGIDA, INSTALADO EM LOCAL COM ALTO NÍVEL DE INTERFERÊNCIAS - FORNECIMENTO E ASSENTAMENTO. AF_03/2024</t>
  </si>
  <si>
    <t>ASSENTAMENTO DE TUBO DE PVC DEFOFO OU PRFV OU RPVC PARA REDE DE ÁGUA, DN 150 MM, JUNTA ELÁSTICA INTEGRADA, INSTALADO EM LOCAL COM NÍVEL ALTO DE INTERFERÊNCIAS (NÃO INCLUI FORNECIMENTO). AF_05/2024</t>
  </si>
  <si>
    <t>ASSENTAMENTO DE TUBO DE PVC DEFOFO OU PRFV OU RPVC PARA REDE DE ÁGUA, DN 200 MM, JUNTA ELÁSTICA INTEGRADA, INSTALADO EM LOCAL COM NÍVEL ALTO DE INTERFERÊNCIAS (NÃO INCLUI FORNECIMENTO). AF_05/2024</t>
  </si>
  <si>
    <t>ASSENTAMENTO DE TUBO DE PVC DEFOFO OU PRFV OU RPVC PARA REDE DE ÁGUA, DN 250 MM, JUNTA ELÁSTICA INTEGRADA, INSTALADO EM LOCAL COM NÍVEL ALTO DE INTERFERÊNCIAS (NÃO INCLUI FORNECIMENTO). AF_05/2024</t>
  </si>
  <si>
    <t>ASSENTAMENTO DE TUBO DE PVC DEFOFO OU PRFV OU RPVC PARA REDE DE ÁGUA, DN 300 MM, JUNTA ELÁSTICA INTEGRADA, INSTALADO EM LOCAL COM NÍVEL ALTO DE INTERFERÊNCIAS (NÃO INCLUI FORNECIMENTO). AF_05/2024</t>
  </si>
  <si>
    <t>ASSENTAMENTO DE TUBO DE PVC DEFOFO OU PRFV OU RPVC PARA REDE DE ÁGUA, DN 350 MM, JUNTA ELÁSTICA INTEGRADA, INSTALADO EM LOCAL COM NÍVEL ALTO DE INTERFERÊNCIAS (NÃO INCLUI FORNECIMENTO). AF_05/2024</t>
  </si>
  <si>
    <t>ASSENTAMENTO DE TUBO DE PVC DEFOFO OU PRFV OU RPVC PARA REDE DE ÁGUA, DN 400 MM, JUNTA ELÁSTICA INTEGRADA, INSTALADO EM LOCAL COM NÍVEL ALTO DE INTERFERÊNCIAS (NÃO INCLUI FORNECIMENTO). AF_05/2024</t>
  </si>
  <si>
    <t>ASSENTAMENTO DE TUBO DE PVC DEFOFO OU PRFV OU RPVC PARA REDE DE ÁGUA, DN 500 MM, JUNTA ELÁSTICA INTEGRADA, INSTALADO EM LOCAL COM NÍVEL ALTO DE INTERFERÊNCIAS (NÃO INCLUI FORNECIMENTO). AF_05/2024</t>
  </si>
  <si>
    <t>ASSENTAMENTO DE TUBO DE PVC DEFOFO OU PRFV OU RPVC PARA REDE DE ÁGUA, DN 150 MM, JUNTA ELÁSTICA INTEGRADA, INSTALADO EM LOCAL COM NÍVEL BAIXO DE INTERFERÊNCIAS (NÃO INCLUI FORNECIMENTO). AF_05/2024</t>
  </si>
  <si>
    <t>ASSENTAMENTO DE TUBO DE PVC DEFOFO OU PRFV OU RPVC PARA REDE DE ÁGUA, DN 200 MM, JUNTA ELÁSTICA INTEGRADA, INSTALADO EM LOCAL COM NÍVEL BAIXO DE INTERFERÊNCIAS (NÃO INCLUI FORNECIMENTO). AF_05/2024</t>
  </si>
  <si>
    <t>ASSENTAMENTO DE TUBO DE PVC DEFOFO OU PRFV OU RPVC PARA REDE DE ÁGUA, DN 250 MM, JUNTA ELÁSTICA INTEGRADA, INSTALADO EM LOCAL COM NÍVEL BAIXO DE INTERFERÊNCIAS (NÃO INCLUI FORNECIMENTO). AF_05/2024</t>
  </si>
  <si>
    <t>ASSENTAMENTO DE TUBO DE PVC DEFOFO OU PRFV OU RPVC PARA REDE DE ÁGUA, DN 300 MM, JUNTA ELÁSTICA INTEGRADA, INSTALADO EM LOCAL COM NÍVEL BAIXO DE INTERFERÊNCIAS (NÃO INCLUI FORNECIMENTO). AF_05/2024</t>
  </si>
  <si>
    <t>ASSENTAMENTO DE TUBO DE PVC DEFOFO OU PRFV OU RPVC PARA REDE DE ÁGUA, DN 350 MM, JUNTA ELÁSTICA INTEGRADA, INSTALADO EM LOCAL COM NÍVEL BAIXO DE INTERFERÊNCIAS (NÃO INCLUI FORNECIMENTO). AF_05/2024</t>
  </si>
  <si>
    <t>ASSENTAMENTO DE TUBO DE PVC DEFOFO OU PRFV OU RPVC PARA REDE DE ÁGUA, DN 400 MM, JUNTA ELÁSTICA INTEGRADA, INSTALADO EM LOCAL COM NÍVEL BAIXO DE INTERFERÊNCIAS (NÃO INCLUI FORNECIMENTO). AF_05/2024</t>
  </si>
  <si>
    <t>ASSENTAMENTO DE TUBO DE PVC DEFOFO OU PRFV OU RPVC PARA REDE DE ÁGUA, DN 500 MM, JUNTA ELÁSTICA INTEGRADA, INSTALADO EM LOCAL COM NÍVEL BAIXO DE INTERFERÊNCIAS (NÃO INCLUI FORNECIMENTO). AF_05/2024</t>
  </si>
  <si>
    <t>ASSENTAMENTO DE TUBO DE FERRO FUNDIDO PARA REDE DE ÁGUA, DN 80 MM, JUNTA FLANGEADA (NÃO INCLUI O FORNECIMENTO). AF_09/2021</t>
  </si>
  <si>
    <t>ASSENTAMENTO DE TUBO DE FERRO FUNDIDO PARA REDE DE ÁGUA, DN 100 MM, JUNTA FLANGEADA (NÃO INCLUI O FORNECIMENTO). AF_09/2021</t>
  </si>
  <si>
    <t>ASSENTAMENTO DE TUBO DE FERRO FUNDIDO PARA REDE DE ÁGUA, DN 150 MM, JUNTA FLANGEADA (NÃO INCLUI O FORNECIMENTO). AF_09/2021</t>
  </si>
  <si>
    <t>ASSENTAMENTO DE TUBO DE FERRO FUNDIDO PARA REDE DE ÁGUA, DN 200 MM, JUNTA FLANGEADA (NÃO INCLUI O FORNECIMENTO). AF_09/2021</t>
  </si>
  <si>
    <t>ASSENTAMENTO DE TUBO DE FERRO FUNDIDO PARA REDE DE ÁGUA, DN 250 MM, JUNTA FLANGEADA (NÃO INCLUI O FORNECIMENTO). AF_09/2021</t>
  </si>
  <si>
    <t>ASSENTAMENTO DE TUBO DE FERRO FUNDIDO PARA REDE DE ÁGUA, DN 300 MM, JUNTA FLANGEADA (NÃO INCLUI O FORNECIMENTO). AF_09/2021</t>
  </si>
  <si>
    <t>ASSENTAMENTO DE TUBO DE FERRO FUNDIDO PARA REDE DE ÁGUA, DN 350 MM, JUNTA FLANGEADA (NÃO INCLUI O FORNECIMENTO). AF_09/2021</t>
  </si>
  <si>
    <t>ASSENTAMENTO DE TUBO DE FERRO FUNDIDO PARA REDE DE ÁGUA, DN 400 MM, JUNTA FLANGEADA (NÃO INCLUI O FORNECIMENTO). AF_09/2021</t>
  </si>
  <si>
    <t>ASSENTAMENTO DE TUBO DE FERRO FUNDIDO PARA REDE DE ÁGUA, DN 450 MM, JUNTA FLANGEADA (NÃO INCLUI O FORNECIMENTO). AF_09/2021</t>
  </si>
  <si>
    <t>ASSENTAMENTO DE TUBO DE FERRO FUNDIDO PARA REDE DE ÁGUA, DN 500 MM, JUNTA FLANGEADA (NÃO INCLUI O FORNECIMENTO). AF_09/2021</t>
  </si>
  <si>
    <t>ASSENTAMENTO DE TUBO DE FERRO FUNDIDO PARA REDE DE ÁGUA, DN 600 MM, JUNTA FLANGEADA (NÃO INCLUI O FORNECIMENTO). AF_09/2021</t>
  </si>
  <si>
    <t>ASSENTAMENTO DE TUBO DE FERRO FUNDIDO PARA REDE DE ÁGUA, DN 700 MM, JUNTA FLANGEADA (NÃO INCLUI O FORNECIMENTO). AF_09/2021</t>
  </si>
  <si>
    <t>ASSENTAMENTO DE TUBO DE FERRO FUNDIDO PARA REDE DE ÁGUA, DN 800 MM, JUNTA FLANGEADA (NÃO INCLUI O FORNECIMENTO). AF_09/2021</t>
  </si>
  <si>
    <t>ASSENTAMENTO DE TUBO DE FERRO FUNDIDO PARA REDE DE ÁGUA, DN 900 MM, JUNTA FLANGEADA (NÃO INCLUI O FORNECIMENTO). AF_09/2021</t>
  </si>
  <si>
    <t>ASSENTAMENTO DE TUBO DE FERRO FUNDIDO PARA REDE DE ÁGUA, DN 1000 MM, JUNTA FLANGEADA (NÃO INCLUI O FORNECIMENTO). AF_09/2021</t>
  </si>
  <si>
    <t>ASSENTAMENTO DE TUBO DE FERRO FUNDIDO PARA REDE DE ÁGUA, DN 1200 MM, JUNTA FLANGEADA (NÃO INCLUI O FORNECIMENTO). AF_09/2021</t>
  </si>
  <si>
    <t>ASSENTAMENTO DE CONEXÃO COM 2 ACESSOS, FERRO FUNDIDO PARA REDE DE ÁGUA, DN  80 MM, JUNTA FLANGEADA (NÃO INCLUI O FORNECIMENTO). AF_09/2021</t>
  </si>
  <si>
    <t>ASSENTAMENTO DE CONEXÃO COM 2 ACESSOS, FERRO FUNDIDO PARA REDE DE ÁGUA, DN  100 MM, JUNTA FLANGEADA (NÃO INCLUI O FORNECIMENTO). AF_09/2021</t>
  </si>
  <si>
    <t>ASSENTAMENTO DE CONEXÃO COM 2 ACESSOS, FERRO FUNDIDO PARA REDE DE ÁGUA, DN  150 MM, JUNTA FLANGEADA (NÃO INCLUI O FORNECIMENTO). AF_09/2021</t>
  </si>
  <si>
    <t>ASSENTAMENTO DE CONEXÃO COM 2 ACESSOS, FERRO FUNDIDO PARA REDE DE ÁGUA, DN  200 MM, JUNTA FLANGEADA (NÃO INCLUI O FORNECIMENTO). AF_09/2021</t>
  </si>
  <si>
    <t>ASSENTAMENTO DE CONEXÃO COM 2 ACESSOS, FERRO FUNDIDO PARA REDE DE ÁGUA, DN  250 MM, JUNTA FLANGEADA (NÃO INCLUI O FORNECIMENTO). AF_09/2021</t>
  </si>
  <si>
    <t>ASSENTAMENTO DE CONEXÃO COM 2 ACESSOS, FERRO FUNDIDO PARA REDE DE ÁGUA, DN  300 MM, JUNTA FLANGEADA (NÃO INCLUI O FORNECIMENTO). AF_09/2021</t>
  </si>
  <si>
    <t>ASSENTAMENTO DE CONEXÃO COM 2 ACESSOS, FERRO FUNDIDO PARA REDE DE ÁGUA, DN  350 MM, JUNTA FLANGEADA (NÃO INCLUI O FORNECIMENTO). AF_09/2021</t>
  </si>
  <si>
    <t>ASSENTAMENTO DE CONEXÃO COM 2 ACESSOS, FERRO FUNDIDO PARA REDE DE ÁGUA, DN  400 MM, JUNTA FLANGEADA (NÃO INCLUI O FORNECIMENTO). AF_09/2021</t>
  </si>
  <si>
    <t>ASSENTAMENTO DE CONEXÃO COM 2 ACESSOS, FERRO FUNDIDO PARA REDE DE ÁGUA, DN  450 MM, JUNTA FLANGEADA (NÃO INCLUI O FORNECIMENTO). AF_09/2021</t>
  </si>
  <si>
    <t>ASSENTAMENTO DE CONEXÃO COM 2 ACESSOS, FERRO FUNDIDO PARA REDE DE ÁGUA, DN  500 MM, JUNTA FLANGEADA (NÃO INCLUI O FORNECIMENTO). AF_09/2021</t>
  </si>
  <si>
    <t>ASSENTAMENTO DE CONEXÃO COM 2 ACESSOS, FERRO FUNDIDO PARA REDE DE ÁGUA, DN  600 MM, JUNTA FLANGEADA (NÃO INCLUI O FORNECIMENTO). AF_09/2021</t>
  </si>
  <si>
    <t>ASSENTAMENTO DE CONEXÃO COM 2 ACESSOS, FERRO FUNDIDO PARA REDE DE ÁGUA, DN  700 MM, JUNTA FLANGEADA (NÃO INCLUI O FORNECIMENTO). AF_09/2021</t>
  </si>
  <si>
    <t>ASSENTAMENTO DE CONEXÃO COM 2 ACESSOS, FERRO FUNDIDO PARA REDE DE ÁGUA, DN  800 MM, JUNTA FLANGEADA (NÃO INCLUI O FORNECIMENTO). AF_09/2021</t>
  </si>
  <si>
    <t>ASSENTAMENTO DE CONEXÃO COM 2 ACESSOS, FERRO FUNDIDO PARA REDE DE ÁGUA, DN  900 MM, JUNTA FLANGEADA (NÃO INCLUI O FORNECIMENTO). AF_09/2021</t>
  </si>
  <si>
    <t>ASSENTAMENTO DE CONEXÃO COM 2 ACESSOS, FERRO FUNDIDO PARA REDE DE ÁGUA, DN  1000 MM, JUNTA FLANGEADA (NÃO INCLUI O FORNECIMENTO). AF_09/2021</t>
  </si>
  <si>
    <t>ASSENTAMENTO DE CONEXÃO COM 2 ACESSOS, FERRO FUNDIDO PARA REDE DE ÁGUA, DN  1200 MM, JUNTA FLANGEADA (NÃO INCLUI O FORNECIMENTO). AF_09/2021</t>
  </si>
  <si>
    <t>ASSENTAMENTO DE CONEXÃO COM 3 ACESSOS, FERRO FUNDIDO PARA REDE DE ÁGUA, DN  80 MM, JUNTA FLANGEADA (NÃO INCLUI O FORNECIMENTO). AF_09/2021</t>
  </si>
  <si>
    <t>ASSENTAMENTO DE CONEXÃO COM 3 ACESSOS, FERRO FUNDIDO PARA REDE DE ÁGUA, DN  100 MM, JUNTA FLANGEADA (NÃO INCLUI O FORNECIMENTO). AF_09/2021</t>
  </si>
  <si>
    <t>ASSENTAMENTO DE CONEXÃO COM 3 ACESSOS, FERRO FUNDIDO PARA REDE DE ÁGUA, DN  150 MM, JUNTA FLANGEADA (NÃO INCLUI O FORNECIMENTO). AF_09/2021</t>
  </si>
  <si>
    <t>ASSENTAMENTO DE CONEXÃO COM 3 ACESSOS, FERRO FUNDIDO PARA REDE DE ÁGUA, DN  200 MM, JUNTA FLANGEADA (NÃO INCLUI O FORNECIMENTO). AF_09/2021</t>
  </si>
  <si>
    <t>ASSENTAMENTO DE CONEXÃO COM 3 ACESSOS, FERRO FUNDIDO PARA REDE DE ÁGUA, DN  250 MM, JUNTA FLANGEADA (NÃO INCLUI O FORNECIMENTO). AF_09/2021</t>
  </si>
  <si>
    <t>ASSENTAMENTO DE CONEXÃO COM 3 ACESSOS, FERRO FUNDIDO PARA REDE DE ÁGUA, DN  300 MM, JUNTA FLANGEADA (NÃO INCLUI O FORNECIMENTO). AF_09/2021</t>
  </si>
  <si>
    <t>ASSENTAMENTO DE CONEXÃO COM 3 ACESSOS, FERRO FUNDIDO PARA REDE DE ÁGUA, DN  350 MM, JUNTA FLANGEADA (NÃO INCLUI O FORNECIMENTO). AF_09/2021</t>
  </si>
  <si>
    <t>ASSENTAMENTO DE CONEXÃO COM 3 ACESSOS, FERRO FUNDIDO PARA REDE DE ÁGUA, DN  400 MM, JUNTA FLANGEADA (NÃO INCLUI O FORNECIMENTO). AF_09/2021</t>
  </si>
  <si>
    <t>ASSENTAMENTO DE CONEXÃO COM 3 ACESSOS, FERRO FUNDIDO PARA REDE DE ÁGUA, DN  450 MM, JUNTA FLANGEADA (NÃO INCLUI O FORNECIMENTO). AF_09/2021</t>
  </si>
  <si>
    <t>ASSENTAMENTO DE CONEXÃO COM 3 ACESSOS, FERRO FUNDIDO PARA REDE DE ÁGUA, DN  500 MM, JUNTA FLANGEADA (NÃO INCLUI O FORNECIMENTO). AF_09/2021</t>
  </si>
  <si>
    <t>ASSENTAMENTO DE CONEXÃO COM 3 ACESSOS, FERRO FUNDIDO PARA REDE DE ÁGUA, DN  600 MM, JUNTA FLANGEADA (NÃO INCLUI O FORNECIMENTO). AF_09/2021</t>
  </si>
  <si>
    <t>ASSENTAMENTO DE CONEXÃO COM 3 ACESSOS, FERRO FUNDIDO PARA REDE DE ÁGUA, DN  700 MM, JUNTA FLANGEADA (NÃO INCLUI O FORNECIMENTO). AF_09/2021</t>
  </si>
  <si>
    <t>ASSENTAMENTO DE CONEXÃO COM 3 ACESSOS, FERRO FUNDIDO PARA REDE DE ÁGUA, DN  800 MM, JUNTA FLANGEADA (NÃO INCLUI O FORNECIMENTO). AF_09/2021</t>
  </si>
  <si>
    <t>ASSENTAMENTO DE CONEXÃO COM 3 ACESSOS, FERRO FUNDIDO PARA REDE DE ÁGUA, DN  900 MM, JUNTA FLANGEADA (NÃO INCLUI O FORNECIMENTO). AF_09/2021</t>
  </si>
  <si>
    <t>ASSENTAMENTO DE CONEXÃO COM 3 ACESSOS, FERRO FUNDIDO PARA REDE DE ÁGUA, DN  1000 MM, JUNTA FLANGEADA (NÃO INCLUI O FORNECIMENTO). AF_09/2021</t>
  </si>
  <si>
    <t>ASSENTAMENTO DE CONEXÃO COM 3 ACESSOS, FERRO FUNDIDO PARA REDE DE ÁGUA, DN  1200 MM, JUNTA FLANGEADA (NÃO INCLUI O FORNECIMENTO). AF_09/2021</t>
  </si>
  <si>
    <t>ASSENTAMENTO DE CONEXÃO COM 1 ACESSO, FERRO FUNDIDO PARA REDE DE ÁGUA, DN  80 MM, JUNTA FLANGEADA (NÃO INCLUI O FORNECIMENTO). AF_09/2021</t>
  </si>
  <si>
    <t>ASSENTAMENTO DE CONEXÃO COM 1 ACESSO, FERRO FUNDIDO PARA REDE DE ÁGUA, DN  100 MM, JUNTA FLANGEADA (NÃO INCLUI O FORNECIMENTO). AF_09/2021</t>
  </si>
  <si>
    <t>ASSENTAMENTO DE CONEXÃO COM 1 ACESSO, FERRO FUNDIDO PARA REDE DE ÁGUA, DN  150 MM, JUNTA FLANGEADA (NÃO INCLUI O FORNECIMENTO). AF_09/2021</t>
  </si>
  <si>
    <t>ASSENTAMENTO DE CONEXÃO COM 1 ACESSO, FERRO FUNDIDO PARA REDE DE ÁGUA, DN  200 MM, JUNTA FLANGEADA (NÃO INCLUI O FORNECIMENTO). AF_09/2021</t>
  </si>
  <si>
    <t>ASSENTAMENTO DE CONEXÃO COM 1 ACESSO, FERRO FUNDIDO PARA REDE DE ÁGUA, DN  250 MM, JUNTA FLANGEADA (NÃO INCLUI O FORNECIMENTO). AF_09/2021</t>
  </si>
  <si>
    <t>ASSENTAMENTO DE CONEXÃO COM 1 ACESSO, FERRO FUNDIDO PARA REDE DE ÁGUA, DN  300 MM, JUNTA FLANGEADA (NÃO INCLUI O FORNECIMENTO). AF_09/2021</t>
  </si>
  <si>
    <t>ASSENTAMENTO DE CONEXÃO COM 1 ACESSO, FERRO FUNDIDO PARA REDE DE ÁGUA, DN  350 MM, JUNTA FLANGEADA (NÃO INCLUI O FORNECIMENTO). AF_09/2021</t>
  </si>
  <si>
    <t>ASSENTAMENTO DE CONEXÃO COM 1 ACESSO, FERRO FUNDIDO PARA REDE DE ÁGUA, DN  400 MM, JUNTA FLANGEADA (NÃO INCLUI O FORNECIMENTO). AF_09/2021</t>
  </si>
  <si>
    <t>ASSENTAMENTO DE CONEXÃO COM 1 ACESSO, FERRO FUNDIDO PARA REDE DE ÁGUA, DN  450 MM, JUNTA FLANGEADA (NÃO INCLUI O FORNECIMENTO). AF_09/2021</t>
  </si>
  <si>
    <t>ASSENTAMENTO DE CONEXÃO COM 1 ACESSO, FERRO FUNDIDO PARA REDE DE ÁGUA, DN  500 MM, JUNTA FLANGEADA (NÃO INCLUI O FORNECIMENTO). AF_09/2021</t>
  </si>
  <si>
    <t>ASSENTAMENTO DE CONEXÃO COM 1 ACESSO, FERRO FUNDIDO PARA REDE DE ÁGUA, DN  600 MM, JUNTA FLANGEADA (NÃO INCLUI O FORNECIMENTO). AF_09/2021</t>
  </si>
  <si>
    <t>ASSENTAMENTO DE CONEXÃO COM 1 ACESSO, FERRO FUNDIDO PARA REDE DE ÁGUA, DN  700 MM, JUNTA FLANGEADA (NÃO INCLUI O FORNECIMENTO). AF_09/2021</t>
  </si>
  <si>
    <t>ASSENTAMENTO DE CONEXÃO COM 1 ACESSO, FERRO FUNDIDO PARA REDE DE ÁGUA, DN  800 MM, JUNTA FLANGEADA (NÃO INCLUI O FORNECIMENTO). AF_09/2021</t>
  </si>
  <si>
    <t>ASSENTAMENTO DE CONEXÃO COM 1 ACESSO, FERRO FUNDIDO PARA REDE DE ÁGUA, DN  900 MM, JUNTA FLANGEADA (NÃO INCLUI O FORNECIMENTO). AF_09/2021</t>
  </si>
  <si>
    <t>ASSENTAMENTO DE CONEXÃO COM 1 ACESSO, FERRO FUNDIDO PARA REDE DE ÁGUA, DN  1000 MM, JUNTA FLANGEADA (NÃO INCLUI O FORNECIMENTO). AF_09/2021</t>
  </si>
  <si>
    <t>ASSENTAMENTO DE CONEXÃO COM 1 ACESSO, FERRO FUNDIDO PARA REDE DE ÁGUA, DN  1200 MM, JUNTA FLANGEADA (NÃO INCLUI O FORNECIMENTO). AF_09/2021</t>
  </si>
  <si>
    <t>TUBO PEAD LISO PARA REDE DE ÁGUA OU ESGOTO, DIÂMETRO DE 20 MM, JUNTA SOLDADA (NÃO INCLUI A EXECUÇÃO DE SOLDA) - FORNECIMENTO E ASSENTAMENTO. AF_12/2021</t>
  </si>
  <si>
    <t>TUBO PEAD LISO PARA REDE DE ÁGUA OU ESGOTO, DIÂMETRO DE 32 MM, JUNTA SOLDADA (NÃO INCLUI A EXECUÇÃO DE SOLDA) - FORNECIMENTO E ASSENTAMENTO. AF_12/2021</t>
  </si>
  <si>
    <t>TUBO PEAD LISO PARA REDE DE ÁGUA OU ESGOTO, DIÂMETRO DE 110 MM, JUNTA SOLDADA (NÃO INCLUI A EXECUÇÃO DE SOLDA) - FORNECIMENTO E ASSENTAMENTO. AF_12/2021</t>
  </si>
  <si>
    <t>TUBO PEAD LISO PARA REDE DE ÁGUA OU ESGOTO, DIÂMETRO DE 160 MM, JUNTA SOLDADA (NÃO INCLUI A EXECUÇÃO DE SOLDA) - FORNECIMENTO E ASSENTAMENTO. AF_12/2021</t>
  </si>
  <si>
    <t>TUBO PEAD LISO PARA REDE DE ÁGUA OU ESGOTO, DIÂMETRO DE 200 MM, JUNTA SOLDADA (NÃO INCLUI A EXECUÇÃO DE SOLDA) - FORNECIMENTO E ASSENTAMENTO. AF_12/2021</t>
  </si>
  <si>
    <t>TUBO PEAD LISO PARA REDE DE ÁGUA OU ESGOTO, DIÂMETRO DE 315 MM, JUNTA SOLDADA (NÃO INCLUI A EXECUÇÃO DE SOLDA) - FORNECIMENTO E ASSENTAMENTO. AF_12/2021</t>
  </si>
  <si>
    <t>TUBO PEAD LISO PARA REDE DE ÁGUA OU ESGOTO, DIÂMETRO DE 400 MM, JUNTA SOLDADA (NÃO INCLUI A EXECUÇÃO DE SOLDA) - FORNECIMENTO E ASSENTAMENTO. AF_12/2021</t>
  </si>
  <si>
    <t>TUBO PEAD LISO PARA REDE DE ÁGUA OU ESGOTO, DIÂMETRO DE 500 MM, JUNTA SOLDADA (NÃO INCLUI A EXECUÇÃO DE SOLDA) - FORNECIMENTO E ASSENTAMENTO. AF_12/2021</t>
  </si>
  <si>
    <t>TUBO PEAD LISO PARA REDE DE ÁGUA OU ESGOTO, DIÂMETRO DE 630 MM, JUNTA SOLDADA (NÃO INCLUI A EXECUÇÃO DE SOLDA) - FORNECIMENTO E ASSENTAMENTO. AF_12/2021</t>
  </si>
  <si>
    <t>TUBO PEAD LISO PARA REDE DE ÁGUA OU ESGOTO, DIÂMETRO DE 800 MM, JUNTA SOLDADA (NÃO INCLUI A EXECUÇÃO DE SOLDA) - FORNECIMENTO E ASSENTAMENTO. AF_12/2021</t>
  </si>
  <si>
    <t>TUBO PEAD LISO PARA REDE DE ÁGUA OU ESGOTO, DIÂMETRO DE 900 MM, JUNTA SOLDADA (NÃO INCLUI A EXECUÇÃO DE SOLDA) - FORNECIMENTO E ASSENTAMENTO. AF_12/2021</t>
  </si>
  <si>
    <t>TUBO PEAD LISO PARA REDE DE ÁGUA OU ESGOTO, DIÂMETRO DE 1000 MM, JUNTA SOLDADA (NÃO INCLUI A EXECUÇÃO DE SOLDA) - FORNECIMENTO E ASSENTAMENTO. AF_12/2021</t>
  </si>
  <si>
    <t>ASSENTAMENTO DE CONEXÃO COM 2 ACESSOS, EM PEAD LISO PARA REDE DE ÁGUA OU ESGOTO, DIÂMETRO DE 20 MM, JUNTA SOLDADA (NÃO INCLUI O FORNECIMENTO E EXECUÇÃO DE SOLDA). AF_12/2021</t>
  </si>
  <si>
    <t>ASSENTAMENTO DE CONEXÃO COM 2 ACESSOS, EM PEAD LISO PARA REDE DE ÁGUA OU ESGOTO, DIÂMETRO DE 32 MM, JUNTA SOLDADA (NÃO INCLUI O FORNECIMENTO E EXECUÇÃO DE SOLDA). AF_12/2021</t>
  </si>
  <si>
    <t>ASSENTAMENTO DE CONEXÃO COM 2 ACESSOS, EM PEAD LISO PARA REDE DE ÁGUA OU ESGOTO, DIÂMETRO DE 63 MM, JUNTA SOLDADA (NÃO INCLUI O FORNECIMENTO E EXECUÇÃO DE SOLDA). AF_12/2021</t>
  </si>
  <si>
    <t>ASSENTAMENTO DE CONEXÃO COM 2 ACESSOS, EM PEAD LISO PARA REDE DE ÁGUA OU ESGOTO, DIÂMETRO DE 90 MM, JUNTA SOLDADA (NÃO INCLUI O FORNECIMENTO E EXECUÇÃO DE SOLDA). AF_12/2021</t>
  </si>
  <si>
    <t>ASSENTAMENTO DE CONEXÃO COM 2 ACESSOS, EM PEAD LISO PARA REDE DE ÁGUA OU ESGOTO, DIÂMETRO DE 110 MM, JUNTA SOLDADA (NÃO INCLUI O FORNECIMENTO E EXECUÇÃO DE SOLDA). AF_12/2021</t>
  </si>
  <si>
    <t>ASSENTAMENTO DE CONEXÃO COM 2 ACESSOS, EM PEAD LISO PARA REDE DE ÁGUA OU ESGOTO, DIÂMETRO DE 160 MM, JUNTA SOLDADA (NÃO INCLUI O FORNECIMENTO E EXECUÇÃO DE SOLDA). AF_12/2021</t>
  </si>
  <si>
    <t>ASSENTAMENTO DE CONEXÃO COM 2 ACESSOS, EM PEAD LISO PARA REDE DE ÁGUA OU ESGOTO, DIÂMETRO DE 180 MM, JUNTA SOLDADA (NÃO INCLUI O FORNECIMENTO E EXECUÇÃO DE SOLDA). AF_12/2021</t>
  </si>
  <si>
    <t>ASSENTAMENTO DE CONEXÃO COM 2 ACESSOS, EM PEAD LISO PARA REDE DE ÁGUA OU ESGOTO, DIÂMETRO DE 200 MM, JUNTA SOLDADA (NÃO INCLUI O FORNECIMENTO E EXECUÇÃO DE SOLDA). AF_12/2021</t>
  </si>
  <si>
    <t>ASSENTAMENTO DE CONEXÃO COM 2 ACESSOS, EM PEAD LISO PARA REDE DE ÁGUA OU ESGOTO, DIÂMETRO DE 225 MM, JUNTA SOLDADA (NÃO INCLUI O FORNECIMENTO E EXECUÇÃO DE SOLDA). AF_12/2021</t>
  </si>
  <si>
    <t>ASSENTAMENTO DE CONEXÃO COM 2 ACESSOS, EM PEAD LISO PARA REDE DE ÁGUA OU ESGOTO, DIÂMETRO DE 250 MM, JUNTA SOLDADA (NÃO INCLUI O FORNECIMENTO E EXECUÇÃO DE SOLDA). AF_12/2021</t>
  </si>
  <si>
    <t>ASSENTAMENTO DE CONEXÃO COM 2 ACESSOS, EM PEAD LISO PARA REDE DE ÁGUA OU ESGOTO, DIÂMETRO DE 280 MM, JUNTA SOLDADA (NÃO INCLUI O FORNECIMENTO E EXECUÇÃO DE SOLDA). AF_12/2021</t>
  </si>
  <si>
    <t>ASSENTAMENTO DE CONEXÃO COM 2 ACESSOS, EM PEAD LISO PARA REDE DE ÁGUA OU ESGOTO, DIÂMETRO DE 315 MM, JUNTA SOLDADA (NÃO INCLUI O FORNECIMENTO E EXECUÇÃO DE SOLDA). AF_12/2021</t>
  </si>
  <si>
    <t>ASSENTAMENTO DE CONEXÃO COM 2 ACESSOS, EM PEAD LISO PARA REDE DE ÁGUA OU ESGOTO, DIÂMETRO DE 355 MM, JUNTA SOLDADA (NÃO INCLUI O FORNECIMENTO E EXECUÇÃO DE SOLDA). AF_12/2021</t>
  </si>
  <si>
    <t>ASSENTAMENTO DE CONEXÃO COM 2 ACESSOS, EM PEAD LISO PARA REDE DE ÁGUA OU ESGOTO, DIÂMETRO DE 400 MM, JUNTA SOLDADA (NÃO INCLUI O FORNECIMENTO E EXECUÇÃO DE SOLDA). AF_12/2021</t>
  </si>
  <si>
    <t>ASSENTAMENTO DE CONEXÃO COM 3 ACESSOS, EM PEAD LISO PARA REDE DE ÁGUA OU ESGOTO, DIÂMETRO DE 20 MM, JUNTA SOLDADA (NÃO INCLUI O FORNECIMENTO E EXECUÇÃO DE SOLDA). AF_12/2021</t>
  </si>
  <si>
    <t>ASSENTAMENTO DE CONEXÃO COM 3 ACESSOS, EM PEAD LISO PARA REDE DE ÁGUA OU ESGOTO, DIÂMETRO DE 32 MM, JUNTA SOLDADA (NÃO INCLUI O FORNECIMENTO E EXECUÇÃO DE SOLDA). AF_12/2021</t>
  </si>
  <si>
    <t>ASSENTAMENTO DE CONEXÃO COM 3 ACESSOS, EM PEAD LISO PARA REDE DE ÁGUA OU ESGOTO, DIÂMETRO DE 63 MM, JUNTA SOLDADA (NÃO INCLUI O FORNECIMENTO E EXECUÇÃO DE SOLDA). AF_12/2021</t>
  </si>
  <si>
    <t>ASSENTAMENTO DE CONEXÃO COM 3 ACESSOS, EM PEAD LISO PARA REDE DE ÁGUA OU ESGOTO, DIÂMETRO DE 90 MM, JUNTA SOLDADA (NÃO INCLUI O FORNECIMENTO E EXECUÇÃO DE SOLDA). AF_12/2021</t>
  </si>
  <si>
    <t>ASSENTAMENTO DE CONEXÃO COM 3 ACESSOS, EM PEAD LISO PARA REDE DE ÁGUA OU ESGOTO, DIÂMETRO DE 110 MM, JUNTA SOLDADA (NÃO INCLUI O FORNECIMENTO E EXECUÇÃO DE SOLDA). AF_12/2021</t>
  </si>
  <si>
    <t>ASSENTAMENTO DE CONEXÃO COM 3 ACESSOS, EM PEAD LISO PARA REDE DE ÁGUA OU ESGOTO, DIÂMETRO DE 160 MM, JUNTA SOLDADA (NÃO INCLUI O FORNECIMENTO E EXECUÇÃO DE SOLDA). AF_12/2021</t>
  </si>
  <si>
    <t>ASSENTAMENTO DE CONEXÃO COM 3 ACESSOS, EM PEAD LISO PARA REDE DE ÁGUA OU ESGOTO, DIÂMETRO DE 180 MM, JUNTA SOLDADA (NÃO INCLUI O FORNECIMENTO E EXECUÇÃO DE SOLDA). AF_12/2021</t>
  </si>
  <si>
    <t>ASSENTAMENTO DE CONEXÃO COM 3 ACESSOS, EM PEAD LISO PARA REDE DE ÁGUA OU ESGOTO, DIÂMETRO DE 200 MM, JUNTA SOLDADA (NÃO INCLUI O FORNECIMENTO E EXECUÇÃO DE SOLDA). AF_12/2021</t>
  </si>
  <si>
    <t>ASSENTAMENTO DE CONEXÃO COM 3 ACESSOS, EM PEAD LISO PARA REDE DE ÁGUA OU ESGOTO, DIÂMETRO DE 225 MM, JUNTA SOLDADA (NÃO INCLUI O FORNECIMENTO E EXECUÇÃO DE SOLDA). AF_12/2021</t>
  </si>
  <si>
    <t>ASSENTAMENTO DE CONEXÃO COM 3 ACESSOS, EM PEAD LISO PARA REDE DE ÁGUA OU ESGOTO, DIÂMETRO DE 250 MM, JUNTA SOLDADA (NÃO INCLUI O FORNECIMENTO E EXECUÇÃO DE SOLDA). AF_12/2021</t>
  </si>
  <si>
    <t>ASSENTAMENTO DE CONEXÃO COM 3 ACESSOS, EM PEAD LISO PARA REDE DE ÁGUA OU ESGOTO, DIÂMETRO DE 280 MM, JUNTA SOLDADA (NÃO INCLUI O FORNECIMENTO E EXECUÇÃO DE SOLDA). AF_12/2021</t>
  </si>
  <si>
    <t>ASSENTAMENTO DE CONEXÃO COM 3 ACESSOS, EM PEAD LISO PARA REDE DE ÁGUA OU ESGOTO, DIÂMETRO DE 315 MM, JUNTA SOLDADA (NÃO INCLUI O FORNECIMENTO E EXECUÇÃO DE SOLDA). AF_12/2021</t>
  </si>
  <si>
    <t>ASSENTAMENTO DE CONEXÃO COM 3 ACESSOS, EM PEAD LISO PARA REDE DE ÁGUA OU ESGOTO, DIÂMETRO DE 355 MM, JUNTA SOLDADA (NÃO INCLUI O FORNECIMENTO E EXECUÇÃO DE SOLDA). AF_12/2021</t>
  </si>
  <si>
    <t>ASSENTAMENTO DE CONEXÃO COM 3 ACESSOS, EM PEAD LISO PARA REDE DE ÁGUA OU ESGOTO, DIÂMETRO DE 400 MM, JUNTA SOLDADA (NÃO INCLUI O FORNECIMENTO E EXECUÇÃO DE SOLDA). AF_12/2021</t>
  </si>
  <si>
    <t>LUVA, EM PEAD LISO PARA REDE DE ÁGUA OU ESGOTO, DIÂMETRO DE 20 MM, JUNTA SOLDADA POR ELETROFUSÃO (NÃO INCLUI A EXECUÇÃO DE SOLDA). AF_12/2021</t>
  </si>
  <si>
    <t>LUVA, EM PEAD LISO PARA REDE DE ÁGUA OU ESGOTO, DIÂMETRO DE 32 MM, JUNTA SOLDADA POR ELETROFUSÃO (NÃO INCLUI A EXECUÇÃO DE SOLDA). AF_12/2021</t>
  </si>
  <si>
    <t>LUVA, EM PEAD LISO PARA REDE DE ÁGUA OU ESGOTO, DIÂMETRO DE 63 MM, JUNTA SOLDADA POR ELETROFUSÃO (NÃO INCLUI A EXECUÇÃO DE SOLDA). AF_12/2021</t>
  </si>
  <si>
    <t>LUVA, EM PEAD LISO PARA REDE DE ÁGUA OU ESGOTO, DIÂMETRO DE 200 MM, JUNTA SOLDADA POR ELETROFUSÃO (NÃO INCLUI A EXECUÇÃO DE SOLDA). AF_12/2021</t>
  </si>
  <si>
    <t>LUVA, EM PEAD LISO PARA REDE DE ÁGUA OU ESGOTO, DIÂMETRO DE 400 MM, JUNTA SOLDADA POR ELETROFUSÃO (NÃO INCLUI A EXECUÇÃO DE SOLDA). AF_12/2021</t>
  </si>
  <si>
    <t>COTOVELO 45 GRAUS, EM PEAD LISO PARA REDE DE ÁGUA OU ESGOTO, DIÂMETRO DE 32 MM, JUNTA SOLDADA POR ELETROFUSÃO (NÃO INCLUI A EXECUÇÃO DE SOLDA). AF_12/2021</t>
  </si>
  <si>
    <t>COTOVELO 45 GRAUS, EM PEAD LISO PARA REDE DE ÁGUA OU ESGOTO, DIÂMETRO DE 63 MM, JUNTA SOLDADA POR ELETROFUSÃO (NÃO INCLUI A EXECUÇÃO DE SOLDA). AF_12/2021</t>
  </si>
  <si>
    <t>COTOVELO 45 GRAUS, EM PEAD LISO PARA REDE DE ÁGUA OU ESGOTO, DIÂMETRO DE 200 MM, JUNTA SOLDADA POR ELETROFUSÃO (NÃO INCLUI A EXECUÇÃO DE SOLDA). AF_12/2021</t>
  </si>
  <si>
    <t>COTOVELO 90 GRAUS, EM PEAD LISO PARA REDE DE ÁGUA OU ESGOTO, DIÂMETRO DE 20 MM, JUNTA SOLDADA POR ELETROFUSÃO (NÃO INCLUI A EXECUÇÃO DE SOLDA). AF_12/2021</t>
  </si>
  <si>
    <t>COTOVELO 90 GRAUS, EM PEAD LISO PARA REDE DE ÁGUA OU ESGOTO, DIÂMETRO DE 32 MM, JUNTA SOLDADA POR ELETROFUSÃO (NÃO INCLUI A EXECUÇÃO DE SOLDA). AF_12/2021</t>
  </si>
  <si>
    <t>COTOVELO 90 GRAUS, EM PEAD LISO PARA REDE DE ÁGUA OU ESGOTO, DIÂMETRO DE 63 MM, JUNTA SOLDADA POR ELETROFUSÃO (NÃO INCLUI A EXECUÇÃO DE SOLDA). AF_12/2021</t>
  </si>
  <si>
    <t>COTOVELO 90 GRAUS, POLIETILENO DE ALTA DENSIDADE (PEAD) PARA REDE DE ÁGUA OU ESGOTO, DIÂMETRO DE 200 MM, JUNTA SOLDADA POR ELETROFUSÃO (NÃO INCLUI A EXECUÇÃO DE SOLDA). AF_12/2021</t>
  </si>
  <si>
    <t>TÊ DE SERVIÇO, EM PEAD LISO PARA REDE DE ÁGUA OU ESGOTO, DIÂMETRO DE 63 X 20 MM, JUNTA SOLDADA POR ELETROFUSÃO (NÃO INCLUI A EXECUÇÃO DE SOLDA). AF_12/2021</t>
  </si>
  <si>
    <t>TÊ DE SERVIÇO, EM PEAD LISO PARA REDE DE ÁGUA OU ESGOTO, DIÂMETRO DE 63 X 32 MM, JUNTA SOLDADA POR ELETROFUSÃO (NÃO INCLUI A EXECUÇÃO DE SOLDA). AF_12/2021</t>
  </si>
  <si>
    <t>TÊ DE SERVIÇO, EM PEAD LISO PARA REDE DE ÁGUA OU ESGOTO, DIÂMETRO DE 63 X 63 MM, JUNTA SOLDADA POR ELETROFUSÃO (NÃO INCLUI A EXECUÇÃO DE SOLDA). AF_12/2021</t>
  </si>
  <si>
    <t>TÊ DE SERVIÇO, EM PEAD LISO PARA REDE DE ÁGUA OU ESGOTO, DIÂMETRO DE 200 X 20 MM, JUNTA SOLDADA POR ELETROFUSÃO (NÃO INCLUI A EXECUÇÃO DE SOLDA). AF_12/2021</t>
  </si>
  <si>
    <t>TÊ DE SERVIÇO, EM PEAD LISO PARA REDE DE ÁGUA OU ESGOTO, DIÂMETRO DE 200 X 32 MM, JUNTA SOLDADA POR ELETROFUSÃO (NÃO INCLUI A EXECUÇÃO DE SOLDA). AF_12/2021</t>
  </si>
  <si>
    <t>TÊ DE SERVIÇO, EM PEAD LISO PARA REDE DE ÁGUA OU ESGOTO, DIÂMETRO DE 200 X 63 MM, JUNTA SOLDADA POR ELETROFUSÃO (NÃO INCLUI A EXECUÇÃO DE SOLDA). AF_12/2021</t>
  </si>
  <si>
    <t>PAREDE DE MADEIRA COMPENSADA PARA CONSTRUÇÃO TEMPORÁRIA EM CHAPA SIMPLES, EXTERNA, SEM VÃO. AF_03/2024</t>
  </si>
  <si>
    <t>PAREDE DE MADEIRA COMPENSADA PARA CONSTRUÇÃO TEMPORÁRIA EM CHAPA SIMPLES, INTERNA, SEM VÃO. AF_03/2024</t>
  </si>
  <si>
    <t>PAREDE DE MADEIRA COMPENSADA PARA CONSTRUÇÃO TEMPORÁRIA EM CHAPA SIMPLES, EXTERNA, COM ÁREA LÍQUIDA MAIOR OU IGUAL A 6 M², COM VÃO. AF_03/2024</t>
  </si>
  <si>
    <t>PAREDE DE MADEIRA COMPENSADA PARA CONSTRUÇÃO TEMPORÁRIA EM CHAPA SIMPLES, EXTERNA, COM ÁREA LÍQUIDA MENOR QUE 6 M², COM VÃO. AF_03/2024</t>
  </si>
  <si>
    <t>PAREDE DE MADEIRA COMPENSADA PARA CONSTRUÇÃO TEMPORÁRIA EM CHAPA SIMPLES, INTERNA, COM ÁREA LÍQUIDA MAIOR OU IGUAL A 6 M², COM VÃO. AF_03/2024</t>
  </si>
  <si>
    <t>PAREDE DE MADEIRA COMPENSADA PARA CONSTRUÇÃO TEMPORÁRIA EM CHAPA SIMPLES, INTERNA, COM ÁREA LÍQUIDA MENOR QUE 6 M², COM VÃO. AF_03/2024</t>
  </si>
  <si>
    <t>PAREDE DE MADEIRA COMPENSADA PARA CONSTRUÇÃO TEMPORÁRIA EM CHAPA DUPLA, EXTERNA, SEM VÃO. AF_03/2024</t>
  </si>
  <si>
    <t>PAREDE DE MADEIRA COMPENSADA PARA CONSTRUÇÃO TEMPORÁRIA EM CHAPA DUPLA, INTERNA, SEM VÃO. AF_03/2024</t>
  </si>
  <si>
    <t>PAREDE DE MADEIRA COMPENSADA PARA CONSTRUÇÃO TEMPORÁRIA EM CHAPA DUPLA, EXTERNA, COM ÁREA LÍQUIDA MAIOR OU IGUAL A QUE 6 M², COM VÃO. AF_03/2024</t>
  </si>
  <si>
    <t>PAREDE DE MADEIRA COMPENSADA PARA CONSTRUÇÃO TEMPORÁRIA EM CHAPA DUPLA, EXTERNA, COM ÁREA LÍQUIDA MENOR QUE 6 M², COM VÃO. AF_03/2024</t>
  </si>
  <si>
    <t>PAREDE DE MADEIRA COMPENSADA PARA CONSTRUÇÃO TEMPORÁRIA EM CHAPA DUPLA, INTERNA, COM ÁREA LÍQUIDA MAIOR OU IGUAL A 6 M², COM VÃO. AF_03/2024</t>
  </si>
  <si>
    <t>PAREDE DE MADEIRA COMPENSADA PARA CONSTRUÇÃO TEMPORÁRIA EM CHAPA DUPLA, INTERNA, COM ÁREA LÍQUIDA MENOR QUE 6 M², COM VÃO. AF_03/2024</t>
  </si>
  <si>
    <t>TAPUME COM COMPENSADO DE MADEIRA. AF_03/2024</t>
  </si>
  <si>
    <t>TAPUME COM TELHA METÁLICA. AF_03/2024</t>
  </si>
  <si>
    <t>PISO PARA CONSTRUÇÃO TEMPORÁRIA EM MADEIRA, SEM REAPROVEITAMENTO. AF_03/2024</t>
  </si>
  <si>
    <t>ESTRUTURA DE MADEIRA PROVISÓRIA PARA SUPORTE DE CAIXA DÁGUA ELEVADA DE 1000 LITROS. AF_03/2024</t>
  </si>
  <si>
    <t>ESTRUTURA DE MADEIRA PROVISÓRIA PARA SUPORTE DE CAIXA DÁGUA ELEVADA DE 3000 LITROS. AF_03/2024</t>
  </si>
  <si>
    <t>ESTRUTURA DE MADEIRA PROVISÓRIA PARA SUPORTE DE CAIXA D'ÁGUA ELEVADA DE 2000 LITROS. AF_03/2024</t>
  </si>
  <si>
    <t>EXECUÇÃO DOS APOIOS PARA CONTÊINER OU MÓDULO HABITÁVEL. AF_03/2024</t>
  </si>
  <si>
    <t>INSTALAÇÃO E DESINSTALAÇÃO MECANIZADA DE CONTÊINER OU MÓDULO HABITÁVEL DE USOS DIVERSOS. AF_03/2024</t>
  </si>
  <si>
    <t>INSTALAÇÃO E DESINSTALAÇÃO MANUAL DE CONTÊINER OU MÓDULO HABITÁVEL PEQUENO. AF_03/2024</t>
  </si>
  <si>
    <t>INSTALAÇÃO DE CONCERTINA SIMPLES, ESPIRAL DE 300 MM. AF_03/2024</t>
  </si>
  <si>
    <t>INSTALAÇÃO DE CONCERTINA DUPLA CLIPADA, ESPIRAL DE 300 MM. AF_03/2024</t>
  </si>
  <si>
    <t>INSTALAÇÃO DE CONCERTINA FLAT, ESPIRAL DE 300 MM. AF_03/2024</t>
  </si>
  <si>
    <t>EXECUÇÃO DE PILARETES PARA TAPUMES E CONSTRUÇÕES TEMPORÁRIAS. AF_03/2024</t>
  </si>
  <si>
    <t>ESCAVADEIRA HIDRÁULICA SOBRE ESTEIRAS, CAÇAMBA 0,80 M3, PESO OPERACIONAL 17 T, POTENCIA BRUTA 111 HP - CHP DIURNO. AF_06/2014</t>
  </si>
  <si>
    <t>CHP</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</si>
  <si>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</si>
  <si>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4X2, POTÊNCIA LÍQ. 79 HP, CAÇAMBA CARREG. CAP. MÍN. 1 M3, CAÇAMBA RETRO CAP. 0,20 M3, PESO OPERACIONAL MÍN. 6.570 KG, PROFUNDIDADE ESCAVAÇÃO MÁX. 4,37 M - CHP DIURNO. AF_06/2014</t>
  </si>
  <si>
    <t>ROLO COMPACTADOR VIBRATÓRIO DE UM CILINDRO AÇO LISO, POTÊNCIA 80 HP, PESO OPERACIONAL MÁXIMO 8,1 T, IMPACTO DINÂMICO 16,15 / 9,5 T, LARGURA DE TRABALHO 1,68 M - CHP DIURNO. AF_06/2014</t>
  </si>
  <si>
    <t>GRADE DE DISCO CONTROLE REMOTO REBOCÁVEL, COM 24 DISCOS 24 X 6 MM COM PNEUS PARA TRANSPORTE - CHP DIURNO. AF_06/2014</t>
  </si>
  <si>
    <t>MARTELETE OU ROMPEDOR PNEUMÁTICO MANUAL, 28 KG, COM SILENCIADOR - CHP DIURNO. AF_07/2016</t>
  </si>
  <si>
    <t>CAMINHÃO BASCULANTE 6 M3, PESO BRUTO TOTAL 16.000 KG, CARGA ÚTIL MÁXIMA 13.071 KG, DISTÂNCIA ENTRE EIXOS 4,80 M, POTÊNCIA 230 CV INCLUSIVE CAÇAMBA METÁLICA - CHP DIURNO. AF_06/2014</t>
  </si>
  <si>
    <t>USINA DE CONCRETO FIXA, CAPACIDADE NOMINAL DE 90 A 120 M3/H, SEM SILO - CHP DIURNO. AF_07/2016</t>
  </si>
  <si>
    <t>CAMINHÃO TOCO, PBT 16.000 KG, CARGA ÚTIL MÁX. 10.685 KG, DIST. ENTRE EIXOS 4,8 M, POTÊNCIA 189 CV, INCLUSIVE CARROCERIA FIXA ABERTA DE MADEIRA P/ TRANSPORTE GERAL DE CARGA SECA, DIMEN. APROX. 2,5 X 7,00 X 0,50 M - CHP DIURNO. AF_06/2014</t>
  </si>
  <si>
    <t>VIBROACABADORA DE ASFALTO SOBRE ESTEIRAS, LARGURA DE PAVIMENTAÇÃO 1,90 M A 5,30 M, POTÊNCIA 105 HP CAPACIDADE 450 T/H - CHP DIURNO. AF_11/2014</t>
  </si>
  <si>
    <t>VASSOURA MECÂNICA REBOCÁVEL COM ESCOVA CILÍNDRICA, LARGURA ÚTIL DE VARRIMENTO DE 2,44 M - CHP DIURNO. AF_06/2014</t>
  </si>
  <si>
    <t>TRATOR DE PNEUS, POTÊNCIA 122 CV, TRAÇÃO 4X4, PESO COM LASTRO DE 4.510 KG - CHP DIURNO. AF_06/2014</t>
  </si>
  <si>
    <t>TRATOR DE ESTEIRAS, POTÊNCIA 170 HP, PESO OPERACIONAL 19 T, CAÇAMBA 5,2 M3 - CHP DIURNO. AF_06/2014</t>
  </si>
  <si>
    <t>TRATOR DE ESTEIRAS, POTÊNCIA 150 HP, PESO OPERACIONAL 16,7 T, COM RODA MOTRIZ ELEVADA E LÂMINA 3,18 M3 - CHP DIURNO. AF_06/2014</t>
  </si>
  <si>
    <t>TRATOR DE ESTEIRAS, POTÊNCIA 347 HP, PESO OPERACIONAL 38,5 T, COM LÂMINA 8,70 M3 - CHP DIURNO. AF_06/2014</t>
  </si>
  <si>
    <t>ROLO COMPACTADOR VIBRATÓRIO REBOCÁVEL, CILINDRO DE AÇO LISO, POTÊNCIA DE TRAÇÃO DE 65 CV, PESO 4,7 T, IMPACTO DINÂMICO 18,3 T, LARGURA DE TRABALHO 1,67 M - CHP DIURNO. AF_02/2016</t>
  </si>
  <si>
    <t>ROLO COMPACTADOR VIBRATÓRIO TANDEM AÇO LISO, POTÊNCIA 58 HP, PESO SEM/COM LASTRO 6,5 / 9,4 T, LARGURA DE TRABALHO 1,2 M - CHP DIURNO. AF_06/2014</t>
  </si>
  <si>
    <t>RETROESCAVADEIRA SOBRE RODAS COM CARREGADEIRA, TRAÇÃO 4X4, POTÊNCIA LÍQ. 72 HP, CAÇAMBA CARREG. CAP. MÍN. 0,79 M3, CAÇAMBA RETRO CAP. 0,18 M3, PESO OPERACIONAL MÍN. 7.140 KG, PROFUNDIDADE ESCAVAÇÃO MÁX. 4,50 M - CHP DIURNO. AF_06/2014</t>
  </si>
  <si>
    <t>ROLO COMPACTADOR VIBRATÓRIO PÉ DE CARNEIRO, OPERADO POR CONTROLE REMOTO, POTÊNCIA 12,5 KW, PESO OPERACIONAL 1,675 T, LARGURA DE TRABALHO 0,85 M - CHP DIURNO. AF_02/2016</t>
  </si>
  <si>
    <t>USINA DE LAMA ASFÁLTICA, PROD 30 A 50 T/H, SILO DE AGREGADO 7 M3, RESERVATÓRIOS PARA EMULSÃO E ÁGUA DE 2,3 M3 CADA, MISTURADOR TIPO PUG MILL A SER MONTADO SOBRE CAMINHÃO - CHP DIURNO. AF_10/2014</t>
  </si>
  <si>
    <t>CAMINHÃO TOCO, PESO BRUTO TOTAL 14.300 KG, CARGA ÚTIL MÁXIMA 9590 KG, DISTÂNCIA ENTRE EIXOS 4,76 M, POTÊNCIA 185 CV (NÃO INCLUI CARROCERIA) - CHP DIURNO. AF_06/2014</t>
  </si>
  <si>
    <t>CAMINHÃO TOCO, PESO BRUTO TOTAL 16.000 KG, CARGA ÚTIL MÁXIMA DE 10.685 KG, DISTÂNCIA ENTRE EIXOS 4,80 M, POTÊNCIA 189 CV EXCLUSIVE CARROCERIA - CHP DIURNO. AF_06/2014</t>
  </si>
  <si>
    <t>CAMINHÃO PIPA 10.000 L TRUCADO, PESO BRUTO TOTAL 23.000 KG, CARGA ÚTIL MÁXIMA 15.935 KG, DISTÂNCIA ENTRE EIXOS 4,8 M, POTÊNCIA 230 CV, INCLUSIVE TANQUE DE AÇO PARA TRANSPORTE DE ÁGUA - CHP DIURNO. AF_06/2014</t>
  </si>
  <si>
    <t>ESPARGIDOR DE ASFALTO PRESSURIZADO COM TANQUE DE 2500 L, REBOCÁVEL COM MOTOR A GASOLINA POTÊNCIA 3,4 HP - CHP DIURNO. AF_07/2014</t>
  </si>
  <si>
    <t>GRADE DE DISCO REBOCÁVEL COM 20 DISCOS 24" X 6 MM COM PNEUS PARA TRANSPORTE - CHP DIURNO. AF_06/2014</t>
  </si>
  <si>
    <t>GUINDAUTO HIDRÁULICO, CAPACIDADE MÁXIMA DE CARGA 6200 KG, MOMENTO MÁXIMO DE CARGA 11,7 TM, ALCANCE MÁXIMO HORIZONTAL 9,70 M, INCLUSIVE CAMINHÃO TOCO PBT 16.000 KG, POTÊNCIA DE 189 CV - CHP DIURNO. AF_06/2014</t>
  </si>
  <si>
    <t>MOTONIVELADORA POTÊNCIA BÁSICA LÍQUIDA (PRIMEIRA MARCHA) 125 HP, PESO BRUTO 13032 KG, LARGURA DA LÂMINA DE 3,7 M - CHP DIURNO. AF_06/2014</t>
  </si>
  <si>
    <t>PÁ CARREGADEIRA SOBRE RODAS, POTÊNCIA LÍQUIDA 128 HP, CAPACIDADE DA CAÇAMBA 1,7 A 2,8 M3, PESO OPERACIONAL 11632 KG - CHP DIURNO. AF_06/2014</t>
  </si>
  <si>
    <t>PÁ CARREGADEIRA SOBRE RODAS, POTÊNCIA 197 HP, CAPACIDADE DA CAÇAMBA 2,5 A 3,5 M3, PESO OPERACIONAL 18338 KG - CHP DIURNO. AF_06/2014</t>
  </si>
  <si>
    <t>COMPRESSOR DE AR REBOCÁVEL, VAZÃO 189 PCM, PRESSÃO EFETIVA DE TRABALHO 102 PSI, MOTOR DIESEL, POTÊNCIA 63 CV - CHP DIURNO. AF_06/2015</t>
  </si>
  <si>
    <t>CAMINHÃO PIPA 6.000 L, PESO BRUTO TOTAL 13.000 KG, DISTÂNCIA ENTRE EIXOS 4,80 M, POTÊNCIA 189 CV INCLUSIVE TANQUE DE AÇO PARA TRANSPORTE DE ÁGUA, CAPACIDADE 6 M3 - CHP DIURNO. AF_06/2014</t>
  </si>
  <si>
    <t>ROLO COMPACTADOR DE PNEUS ESTÁTICO, PRESSÃO VARIÁVEL, POTÊNCIA 111 HP, PESO SEM/COM LASTRO 9,5 / 26 T, LARGURA DE TRABALHO 1,90 M - CHP DIURNO. AF_07/2014</t>
  </si>
  <si>
    <t>TANQUE DE ASFALTO ESTACIONÁRIO COM SERPENTINA, CAPACIDADE 30.000 L - CHP DIURNO. AF_05/2023</t>
  </si>
  <si>
    <t>MOTOBOMBA TRASH (PARA ÁGUA SUJA) AUTO ESCORVANTE, MOTOR GASOLINA DE 6,41 HP, DIÂMETROS DE SUCÇÃO X RECALQUE: 3" X 3", HM/Q = 10 MCA / 60 M3/H A 23 MCA / 0 M3/H - CHP DIURNO. AF_10/2014</t>
  </si>
  <si>
    <t>ROLO COMPACTADOR PE DE CARNEIRO VIBRATORIO, POTENCIA 125 HP, PESO OPERACIONAL SEM/COM LASTRO 11,95 / 13,30 T, IMPACTO DINAMICO 38,5 / 22,5 T, LARGURA DE TRABALHO 2,15 M - CHP DIURNO. AF_06/2014</t>
  </si>
  <si>
    <t>CAMINHÃO BASCULANTE 6 M3 TOCO, PESO BRUTO TOTAL 16.000 KG, CARGA ÚTIL MÁXIMA 11.130 KG, DISTÂNCIA ENTRE EIXOS 5,36 M, POTÊNCIA 185 CV, INCLUSIVE CAÇAMBA METÁLICA - CHP DIURNO. AF_06/2014</t>
  </si>
  <si>
    <t>GRUPO GERADOR ESTACIONÁRIO, MOTOR DIESEL POTÊNCIA 170 KVA - CHP DIURNO. AF_02/2016</t>
  </si>
  <si>
    <t>ROLO COMPACTADOR VIBRATÓRIO PÉ DE CARNEIRO PARA SOLOS, POTÊNCIA 80 HP, PESO OPERACIONAL SEM/COM LASTRO 7,4 / 8,8 T, LARGURA DE TRABALHO 1,68 M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</si>
  <si>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</si>
  <si>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</si>
  <si>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CHP DIURNO. AF_05/2023</t>
  </si>
  <si>
    <t>GRUPO DE SOLDAGEM COM GERADOR A DIESEL 60 CV PARA SOLDA ELÉTRICA, SOBRE 04 RODAS, COM MOTOR 4 CILINDROS 600 A - CHP DIURNO. AF_02/2016</t>
  </si>
  <si>
    <t>BETONEIRA CAPACIDADE NOMINAL 400 L, CAPACIDADE DE MISTURA 310 L, MOTOR A DIESEL POTÊNCIA 5,0 HP, SEM CARREGADOR - CHP DIURNO. AF_05/2023</t>
  </si>
  <si>
    <t>MISTURADOR DE ARGAMASSA, EIXO HORIZONTAL, CAPACIDADE DE MISTURA 300 KG, MOTOR ELÉTRICO POTÊNCIA 5 CV - CHP DIURNO. AF_05/2023</t>
  </si>
  <si>
    <t>MISTURADOR DE ARGAMASSA, EIXO HORIZONTAL, CAPACIDADE DE MISTURA 600 KG, MOTOR ELÉTRICO POTÊNCIA 7,5 CV - CHP DIURNO. AF_05/2023</t>
  </si>
  <si>
    <t>MISTURADOR DE ARGAMASSA, EIXO HORIZONTAL, CAPACIDADE DE MISTURA 160 KG, MOTOR ELÉTRICO POTÊNCIA 3 CV - CHP DIURNO. AF_05/2023</t>
  </si>
  <si>
    <t>PROJETOR DE ARGAMASSA, CAPACIDADE DE PROJEÇÃO 1,5 M3/H, ALCANCE DE 30 ATÉ 60 M, MOTOR ELÉTRICO POTÊNCIA 7,5 HP - CHP DIURNO. AF_06/2014</t>
  </si>
  <si>
    <t>PROJETOR DE ARGAMASSA, CAPACIDADE DE PROJEÇÃO 2 M3/H, ALCANCE ATÉ 50 M, MOTOR ELÉTRICO POTÊNCIA 7,5 HP - CHP DIURNO. AF_06/2014</t>
  </si>
  <si>
    <t>BETONEIRA CAPACIDADE NOMINAL DE 400 L, CAPACIDADE DE MISTURA 280 L, MOTOR ELÉTRICO TRIFÁSICO POTÊNCIA DE 2 CV, SEM CARREGADOR - CHP DIURNO. AF_05/2023</t>
  </si>
  <si>
    <t>TRATOR DE ESTEIRAS, POTÊNCIA 125 HP, PESO OPERACIONAL 12,9 T, COM LÂMINA 2,7 M3 - CHP DIURNO. AF_10/2014</t>
  </si>
  <si>
    <t>ESCAVADEIRA HIDRÁULICA SOBRE ESTEIRAS, CAÇAMBA 1,20 M3, PESO OPERACIONAL 21 T, POTÊNCIA BRUTA 155 HP - CHP DIURNO. AF_06/2014</t>
  </si>
  <si>
    <t>BOMBA SUBMERSÍVEL ELÉTRICA TRIFÁSICA, POTÊNCIA 2,96 HP, Ø ROTOR 144 MM SEMI-ABERTO, BOCAL DE SAÍDA Ø 2", HM/Q = 2 MCA / 38,8 M3/H A 28 MCA / 5 M3/H - CHP DIURNO. AF_06/2014</t>
  </si>
  <si>
    <t>TANQUE DE ASFALTO ESTACIONÁRIO COM MAÇARICO, CAPACIDADE 20.000 L - CHP DIURNO. AF_05/2023</t>
  </si>
  <si>
    <t>TRATOR DE ESTEIRAS, POTÊNCIA 100 HP, PESO OPERACIONAL 9,4 T, COM LÂMINA 2,19 M3 - CHP DIURNO. AF_06/2014</t>
  </si>
  <si>
    <t>TRATOR DE PNEUS, POTÊNCIA 85 CV, TRAÇÃO 4X4, PESO COM LASTRO DE 4.675 KG - CHP DIURNO. AF_06/2014</t>
  </si>
  <si>
    <t>BETONEIRA CAPACIDADE NOMINAL DE 600 L, CAPACIDADE DE MISTURA 360 L, MOTOR ELÉTRICO TRIFÁSICO POTÊNCIA DE 4 CV, SEM CARREGADOR - CHP DIURNO. AF_05/2023</t>
  </si>
  <si>
    <t>FRESADORA DE ASFALTO A FRIO SOBRE RODAS, LARGURA FRESAGEM DE 1,0 M, POTÊNCIA 208 HP - CHP DIURNO. AF_11/2014</t>
  </si>
  <si>
    <t>FRESADORA DE ASFALTO A FRIO SOBRE RODAS, LARGURA FRESAGEM DE 2,0 M, POTÊNCIA 550 HP - CHP DIURNO. AF_11/2014</t>
  </si>
  <si>
    <t>RECICLADORA DE ASFALTO A FRIO SOBRE RODAS, LARGURA FRESAGEM DE 2,0 M, POTÊNCIA 422 HP - CHP DIURNO. AF_11/2014</t>
  </si>
  <si>
    <t>VIBROACABADORA DE ASFALTO SOBRE ESTEIRAS, LARGURA DE PAVIMENTAÇÃO 2,13 M A 4,55 M, POTÊNCIA 100 HP CAPACIDADE 400 T/H - CHP DIURNO. AF_11/2014</t>
  </si>
  <si>
    <t>GUINDASTE HIDRÁULICO AUTOPROPELIDO, COM LANÇA TELESCÓPICA 28,80 M, CAPACIDADE MÁXIMA 30 T, POTÊNCIA 97 KW, TRAÇÃO 4 X 4 - CHP DIURNO. AF_11/2014</t>
  </si>
  <si>
    <t>BETONEIRA CAPACIDADE NOMINAL DE 600 L, CAPACIDADE DE MISTURA 440 L, MOTOR A DIESEL POTÊNCIA 10 HP, COM CARREGADOR - CHP DIURNO. AF_05/2023</t>
  </si>
  <si>
    <t>BATE-ESTACAS POR GRAVIDADE, POTÊNCIA DE 160 HP, PESO DO MARTELO ATÉ 3 TONELADAS - CHP DIURNO. AF_11/2014</t>
  </si>
  <si>
    <t>CAMINHÃO BASCULANTE 14 M3, COM CAVALO MECÂNICO DE CAPACIDADE MÁXIMA DE TRAÇÃO COMBINADO DE 36000 KG, POTÊNCIA 286 CV, INCLUSIVE SEMIREBOQUE COM CAÇAMBA METÁLICA - CHP DIURNO. AF_12/2014</t>
  </si>
  <si>
    <t>CAMINHÃO BASCULANTE 18 M3, COM CAVALO MECÂNICO DE CAPACIDADE MÁXIMA DE TRAÇÃO COMBINADO DE 45000 KG, POTÊNCIA 330 CV, INCLUSIVE SEMIREBOQUE COM CAÇAMBA METÁLICA - CHP DIURNO. AF_12/2014</t>
  </si>
  <si>
    <t>VIBRADOR DE IMERSÃO, DIÂMETRO DE PONTEIRA 45MM, MOTOR ELÉTRICO TRIFÁSICO POTÊNCIA DE 2 CV - CHP DIURNO. AF_06/2015</t>
  </si>
  <si>
    <t>PERFURATRIZ MANUAL, TORQUE MÁXIMO 83 N.M, POTÊNCIA 5 CV, COM DIÂMETRO MÁXIMO 4" - CHP DIURNO. AF_06/2015</t>
  </si>
  <si>
    <t>PERFURATRIZ SOBRE ESTEIRA, TORQUE MÁXIMO 600 KGF, PESO MÉDIO 1000 KG, POTÊNCIA 20 HP, DIÂMETRO MÁXIMO 10" - CHP DIURNO. AF_06/2015</t>
  </si>
  <si>
    <t>MISTURADOR DUPLO HORIZONTAL DE ALTA TURBULÊNCIA, CAPACIDADE / VOLUME 2 X 500 LITROS, MOTORES ELÉTRICOS MÍNIMO 5 CV CADA, PARA NATA CIMENTO, ARGAMASSA E OUTROS - CHP DIURNO. AF_06/2015</t>
  </si>
  <si>
    <t>BOMBA TRIPLEX, PARA INJEÇÃO DE NATA DE CIMENTO, VAZÃO MÁXIMA DE 100 LITROS/MINUTO, PRESSÃO MÁXIMA DE 70 BAR - CHP DIURNO. AF_06/2015</t>
  </si>
  <si>
    <t>BOMBA CENTRÍFUGA MONOESTÁGIO COM MOTOR ELÉTRICO MONOFÁSICO, POTÊNCIA 15 HP, DIÂMETRO DO ROTOR 173 MM, HM/Q = 30 MCA / 90 M3/H A 45 MCA / 55 M3/H - CHP DIURNO. AF_06/2015</t>
  </si>
  <si>
    <t>BOMBA DE PROJEÇÃO DE CONCRETO SECO, POTÊNCIA 10 CV, VAZÃO 3 M3/H - CHP DIURNO. AF_06/2015</t>
  </si>
  <si>
    <t>BOMBA DE PROJEÇÃO DE CONCRETO SECO, POTÊNCIA 10 CV, VAZÃO 6 M3/H - CHP DIURNO. AF_06/2015</t>
  </si>
  <si>
    <t>PROJETOR PNEUMÁTICO DE ARGAMASSA PARA CHAPISCO E REBOCO COM RECIPIENTE ACOPLADO, TIPO CANEQUINHA, COM COMPRESSOR DE AR REBOCÁVEL VAZÃO 89 PCM E MOTOR DIESEL DE 20 CV - CHP DIURNO. AF_05/2023</t>
  </si>
  <si>
    <t>PERFURATRIZ COM TORRE METÁLICA PARA EXECUÇÃO DE ESTACA HÉLICE CONTÍNUA, PROFUNDIDADE MÁXIMA DE 30 M, DIÂMETRO MÁXIMO DE 800 MM, POTÊNCIA INSTALADA DE 268 HP, MESA ROTATIVA COM TORQUE MÁXIMO DE 170 KNM - CHP DIURNO. AF_06/2015</t>
  </si>
  <si>
    <t>PERFURATRIZ HIDRÁULICA SOBRE CAMINHÃO COM TRADO CURTO ACOPLADO, PROFUNDIDADE MÁXIMA DE 20 M, DIÂMETRO MÁXIMO DE 1500 MM, POTÊNCIA INSTALADA DE 137 HP, MESA ROTATIVA COM TORQUE MÁXIMO DE 30 KNM - CHP DIURNO. AF_06/2015</t>
  </si>
  <si>
    <t>MANIPULADOR TELESCÓPICO, POTÊNCIA DE 85 HP, CAPACIDADE DE CARGA DE 3.500 KG, ALTURA MÁXIMA DE ELEVAÇÃO DE 12,3 M - CHP DIURNO. AF_05/2023</t>
  </si>
  <si>
    <t>MINICARREGADEIRA SOBRE RODAS, POTÊNCIA LÍQUIDA DE 47 HP, CAPACIDADE NOMINAL DE OPERAÇÃO DE 646 KG - CHP DIURNO. AF_06/2015</t>
  </si>
  <si>
    <t>COMPRESSOR DE AR REBOCÁVEL, VAZÃO 89 PCM, PRESSÃO EFETIVA DE TRABALHO 102 PSI, MOTOR DIESEL, POTÊNCIA 20 CV - CHP DIURNO. AF_06/2015</t>
  </si>
  <si>
    <t>COMPRESSOR DE AR REBOCAVEL, VAZÃO 250 PCM, PRESSAO DE TRABALHO 102 PSI, MOTOR A DIESEL POTÊNCIA 81 CV - CHP DIURNO. AF_06/2015</t>
  </si>
  <si>
    <t>COMPRESSOR DE AR REBOCÁVEL, VAZÃO 748 PCM, PRESSÃO EFETIVA DE TRABALHO 102 PSI, MOTOR DIESEL, POTÊNCIA 210 CV - CHP DIURNO. AF_06/2015</t>
  </si>
  <si>
    <t>COMPRESSOR DE AR REBOCAVEL, VAZÃO 400 PCM, PRESSAO DE TRABALHO 102 PSI, MOTOR A DIESEL POTÊNCIA 110 CV - CHP DIURNO. AF_06/2015</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</si>
  <si>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</si>
  <si>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</si>
  <si>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</si>
  <si>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CAMINHÃO BASCULANTE 10 M3, TRUCADO CABINE SIMPLES, PESO BRUTO TOTAL 23.000 KG, CARGA ÚTIL MÁXIMA 15.935 KG, DISTÂNCIA ENTRE EIXOS 4,80 M, POTÊNCIA 230 CV INCLUSIVE CAÇAMBA METÁLICA - CHP DIURNO. AF_06/2014</t>
  </si>
  <si>
    <t>COMPACTADOR DE SOLOS DE PERCUSSÃO (SOQUETE) COM MOTOR A GASOLINA 4 TEMPOS, POTÊNCIA 4 CV - CHP DIURNO. AF_08/2015</t>
  </si>
  <si>
    <t>GUINDAUTO HIDRÁULICO, CAPACIDADE MÁXIMA DE CARGA 6500 KG, MOMENTO MÁXIMO DE CARGA 5,8 TM, ALCANCE MÁXIMO HORIZONTAL 7,60 M, INCLUSIVE CAMINHÃO TOCO PBT 9.700 KG, POTÊNCIA DE 160 CV - CHP DIURNO. AF_08/2015</t>
  </si>
  <si>
    <t>CAMINHÃO DE TRANSPORTE DE MATERIAL ASFÁLTICO 30.000 L, COM CAVALO MECÂNICO DE CAPACIDADE MÁXIMA DE TRAÇÃO COMBINADO DE 66.000 KG, POTÊNCIA 360 CV, INCLUSIVE TANQUE DE ASFALTO COM SERPENTINA - CHP DIURNO. AF_08/2015</t>
  </si>
  <si>
    <t>SERRA CIRCULAR DE BANCADA COM MOTOR ELÉTRICO POTÊNCIA DE 5HP, COM COIFA PARA DISCO 10" - CHP DIURNO. AF_08/2015</t>
  </si>
  <si>
    <t>DISTRIBUIDOR DE AGREGADOS REBOCAVEL, CAPACIDADE 1,9 M³, LARGURA DE TRABALHO 3,66 M - CHP DIURNO. AF_11/2015</t>
  </si>
  <si>
    <t>CAMINHÃO PARA EQUIPAMENTO DE LIMPEZA A SUCÇÃO, COM CAMINHÃO TRUCADO DE PESO BRUTO TOTAL 23000 KG, CARGA ÚTIL MÁXIMA 15935 KG, DISTÂNCIA ENTRE EIXOS 4,80 M, POTÊNCIA 230 CV, INCLUSIVE LIMPADORA A SUCÇÃO, TANQUE 12000 L - CHP DIURNO. AF_05/2023</t>
  </si>
  <si>
    <t>PENEIRA ROTATIVA COM MOTOR ELÉTRICO TRIFÁSICO DE 2 CV, CILINDRO DE 1 M X 0,60 M, COM FUROS DE 3,17 MM - CHP DIURNO. AF_05/2023</t>
  </si>
  <si>
    <t>DOSADOR DE AREIA, CAPACIDADE DE 26 LITROS - CHP DIURNO. AF_05/2023</t>
  </si>
  <si>
    <t>CAMINHONETE COM MOTOR A DIESEL, POTÊNCIA 180 CV, CABINE DUPLA, 4X4 - CHP DIURNO. AF_11/2015</t>
  </si>
  <si>
    <t>CAMINHONETE CABINE SIMPLES COM MOTOR 1.6 FLEX, CÂMBIO MANUAL, POTÊNCIA 101/104 CV, 2 PORTAS - CHP DIURNO. AF_11/2015</t>
  </si>
  <si>
    <t>CAMINHÃO DE TRANSPORTE DE MATERIAL ASFÁLTICO 20.000 L, COM CAVALO MECÂNICO DE CAPACIDADE MÁXIMA DE TRAÇÃO COMBINADO DE 45.000 KG, POTÊNCIA 330 CV, INCLUSIVE TANQUE DE ASFALTO COM MAÇARICO - CHP DIURNO. AF_12/2015</t>
  </si>
  <si>
    <t>APARELHO PARA CORTE E SOLDA OXI-ACETILENO SOBRE RODAS, INCLUSIVE CILINDROS E MAÇARICOS - CHP DIURNO. AF_05/2023</t>
  </si>
  <si>
    <t>MÁQUINA EXTRUSORA DE CONCRETO PARA GUIAS E SARJETAS, MOTOR A DIESEL, POTÊNCIA 14 CV - CHP DIURNO. AF_12/2015</t>
  </si>
  <si>
    <t>MARTELO PERFURADOR PNEUMÁTICO MANUAL, HASTE 25 X 75 MM, 21 KG - CHP DIURNO. AF_12/2015</t>
  </si>
  <si>
    <t>PERFURATRIZ COM TORRE METÁLICA PARA EXECUÇÃO DE ESTACA HÉLICE CONTÍNUA, PROFUNDIDADE MÁXIMA DE 32 M, DIÂMETRO MÁXIMO DE 1000 MM, POTÊNCIA INSTALADA DE 350 HP, MESA ROTATIVA COM TORQUE MÁXIMO DE 263 KNM - CHP DIURNO. AF_01/2016</t>
  </si>
  <si>
    <t>BETONEIRA CAPACIDADE NOMINAL 400 L, CAPACIDADE DE MISTURA 310 L, MOTOR A GASOLINA POTÊNCIA 5,5 HP, SEM CARREGADOR - CHP DIURNO. AF_02/2016</t>
  </si>
  <si>
    <t>GRUA ASCENSIONAL, LANCA DE 30 M, CAPACIDADE DE 1,0 T A 30 M, ALTURA ATE 39 M - CHP DIURNO. AF_05/2023</t>
  </si>
  <si>
    <t>GUINCHO ELÉTRICO DE COLUNA, CAPACIDADE 400 KG, COM MOTO FREIO, MOTOR TRIFÁSICO DE 1,25 CV - CHP DIURNO. AF_03/2016</t>
  </si>
  <si>
    <t>GUINDASTE HIDRÁULICO AUTOPROPELIDO, COM LANÇA TELESCÓPICA 40 M, CAPACIDADE MÁXIMA 60 T, POTÊNCIA 260 KW - CHP DIURNO. AF_03/2016</t>
  </si>
  <si>
    <t>GUINDAUTO HIDRÁULICO, CAPACIDADE MÁXIMA DE CARGA 3300 KG, MOMENTO MÁXIMO DE CARGA 5,8 TM, ALCANCE MÁXIMO HORIZONTAL 7,60 M, INCLUSIVE CAMINHÃO TOCO PBT 16.000 KG, POTÊNCIA DE 189 CV - CHP DIURNO. AF_03/2016</t>
  </si>
  <si>
    <t>MÁQUINA JATO DE PRESSAO PORTÁTIL, CAMARA DE 1 SAIDA, CAPACIDADE 280 L, DIAMETRO 670 MM, BICO DE JATO CURTO VENTURI DE 5/16" , MANGUEIRA DE 1" COM COMPRESSOR DE AR REBOCÁVEL 189 PCM E MOTOR DIESEL 63 CV - CHP DIURNO. AF_05/2023</t>
  </si>
  <si>
    <t>GERADOR PORTÁTIL MONOFÁSICO, POTÊNCIA 5500 VA, MOTOR A GASOLINA, POTÊNCIA DO MOTOR 13 CV - CHP DIURNO. AF_03/2016</t>
  </si>
  <si>
    <t>GRUPO GERADOR REBOCÁVEL, POTÊNCIA 66 KVA, MOTOR A DIESEL - CHP DIURNO. AF_03/2016</t>
  </si>
  <si>
    <t>GRUPO GERADOR ESTACIONÁRIO, POTÊNCIA 150 KVA, MOTOR A DIESEL- CHP DIURNO. AF_03/2016</t>
  </si>
  <si>
    <t>USINA DE MISTURA ASFÁLTICA À QUENTE, TIPO CONTRA FLUXO, PROD 40 A 80 TON/HORA - CHP DIURNO. AF_05/2023</t>
  </si>
  <si>
    <t>USINA DE ASFALTO À FRIO, CAPACIDADE DE 40 A 60 TON/HORA, ELÉTRICA POTÊNCIA 30 CV - CHP DIURNO. AF_05/2023</t>
  </si>
  <si>
    <t>USINA MISTURADORA DE SOLOS, CAPACIDADE DE 200 A 500 TON/H, POTENCIA 75KW - CHP DIURNO. AF_07/2016</t>
  </si>
  <si>
    <t>DISTRIBUIDOR DE AGREGADOS AUTOPROPELIDO, CAP 3 M3, A DIESEL, POTÊNCIA 176CV - CHP DIURNO. AF_07/2016</t>
  </si>
  <si>
    <t>MÁQUINA DEMARCADORA DE FAIXA DE TRÁFEGO À FRIO, AUTOPROPELIDA, POTÊNCIA 38 HP - CHP DIURNO. AF_07/2016</t>
  </si>
  <si>
    <t>TALHA MANUAL DE CORRENTE, CAPACIDADE DE 2 TON. COM ELEVAÇÃO DE 3 M - CHP DIURNO. AF_07/2016</t>
  </si>
  <si>
    <t>GRUA ASCENCIONAL, LANCA DE 42 M, CAPACIDADE DE 1,5 T A 30 M, ALTURA ATE 39 M - CHP DIURNO. AF_05/2023</t>
  </si>
  <si>
    <t>MARTELO DEMOLIDOR PNEUMÁTICO MANUAL, 32 KG - CHP DIURNO. AF_09/2016</t>
  </si>
  <si>
    <t>COMPACTADOR DE SOLOS DE PERCUSÃO (SOQUETE) COM MOTOR A GASOLINA, POTÊNCIA 3 CV - CHP DIURNO. AF_09/2016</t>
  </si>
  <si>
    <t>RÉGUA VIBRATÓRIA DUPLA PARA CONCRETO, PESO DE 60KG, COMPRIMENTO 4 M, COM MOTOR A GASOLINA, POTÊNCIA 5,5 HP - CHP DIURNO. AF_09/2016</t>
  </si>
  <si>
    <t>POLIDORA DE PISO (POLITRIZ), PESO DE 100KG, DIÂMETRO 450 MM, MOTOR ELÉTRICO, POTÊNCIA 4 HP - CHP DIURNO. AF_05/2023</t>
  </si>
  <si>
    <t>DESEMPENADEIRA DE CONCRETO, PESO DE 78 KG, 4 PÁS, MOTOR A GASOLINA, POTÊNCIA 5,5 HP - CHP DIURNO. AF_05/2023</t>
  </si>
  <si>
    <t>PERFURATRIZ PNEUMATICA MANUAL DE PESO MEDIO, MARTELETE, 18KG, COMPRIMENTO MÁXIMO DE CURSO DE 6 M, DIAMETRO DO PISTAO DE 5,5 CM - CHP DIURNO. AF_11/2016</t>
  </si>
  <si>
    <t>ROLO COMPACTADOR VIBRATORIO TANDEM, ACO LISO, POTENCIA 125 HP, PESO SEM/COM LASTRO 10,20/11,65 T, LARGURA DE TRABALHO 1,73 M - CHP DIURNO. AF_11/2016</t>
  </si>
  <si>
    <t>PERFURATRIZ MANUAL, TORQUE MAXIMO 55 KGF.M, POTENCIA 5 CV, COM DIAMETRO MAXIMO 8 1/2" - CHP DIURNO. AF_11/2016</t>
  </si>
  <si>
    <t>PERFURATRIZ SOBRE ESTEIRA, TORQUE MÁXIMO 600 KGF, POTÊNCIA ENTRE 50 E 60 HP, DIÂMETRO MÁXIMO 10" - CHP DIURNO. AF_11/2016</t>
  </si>
  <si>
    <t>ESCAVADEIRA HIDRAULICA SOBRE ESTEIRA, EQUIPADA COM CLAMSHELL, COM CAPACIDADE DA CAÇAMBA ENTRE 1,20 E 1,50 M3, PESO OPERACIONAL ENTRE 20,00 E 22,00 TON, POTENCIA LIQUIDA ENTRE 150 E 160 HP - CHP DIURNO. AF_11/2016</t>
  </si>
  <si>
    <t>GRUPO GERADOR COM CARENAGEM, MOTOR DIESEL POTÊNCIA STANDART ENTRE 250 E 260 KVA - CHP DIURNO. AF_12/2016</t>
  </si>
  <si>
    <t>TRATOR DE PNEUS COM POTÊNCIA DE 122 CV, TRAÇÃO 4X4, COM VASSOURA MECÂNICA ACOPLADA - CHP DIURNO. AF_02/2017</t>
  </si>
  <si>
    <t>TRATOR DE PNEUS COM POTÊNCIA DE 122 CV, TRAÇÃO 4X4, COM GRADE DE DISCOS ACOPLADA - CHP DIURNO. AF_02/2017</t>
  </si>
  <si>
    <t>TRATOR DE PNEUS COM POTÊNCIA DE 85 CV, TRAÇÃO 4X4, COM GRADE DE DISCOS ACOPLADA - CHP DIURNO. AF_02/2017</t>
  </si>
  <si>
    <t>CAMINHÃO BASCULANTE 10 M3, TRUCADO, POTÊNCIA 230 CV, INCLUSIVE CAÇAMBA METÁLICA, COM DISTRIBUIDOR DE AGREGADOS ACOPLADO - CHP DIURNO. AF_02/2017</t>
  </si>
  <si>
    <t>TRATOR DE PNEUS COM POTÊNCIA DE 85 CV, TRAÇÃO 4X4, COM VASSOURA MECÂNICA ACOPLADA - CHP DIURNO. AF_03/2017</t>
  </si>
  <si>
    <t>MINICARREGADEIRA SOBRE RODAS POTENCIA 47HP CAPACIDADE OPERACAO 646 KG, COM VASSOURA MECÂNICA ACOPLADA - CHP DIURNO. AF_03/2017</t>
  </si>
  <si>
    <t>INVERSOR DE SOLDA MONOFÁSICO DE 160 A, POTÊNCIA DE 5400 W, TENSÃO DE 220 V, PARA SOLDA COM ELETRODOS DE 2,0 A 4,0 MM E PROCESSO TIG - CHP DIURNO. AF_06/2018</t>
  </si>
  <si>
    <t>LAVADORA DE ALTA PRESSAO (LAVA-JATO) PARA AGUA FRIA, PRESSAO DE OPERACAO ENTRE 1400 E 1900 LIB/POL2, VAZAO MAXIMA ENTRE 400 E 700 L/H - CHP DIURNO. AF_05/2023</t>
  </si>
  <si>
    <t>USINA DE MISTURA ASFÁLTICA À QUENTE, TIPO CONTRA FLUXO, PROD 100 A 140 TON/HORA - CHP DIURNO. AF_12/2019</t>
  </si>
  <si>
    <t>USINA DE ASFALTO, TIPO GRAVIMÉTRICA, PROD 150 TON/HORA - CHP DIURNO. AF_12/2019</t>
  </si>
  <si>
    <t>MARTELO DEMOLIDOR ELÉTRICO, COM POTÊNCIA DE 2.000 W, 1.000 IMPACTOS POR MINUTO, PESO DE 30 KG - CHP DIURNO. AF_01/2021</t>
  </si>
  <si>
    <t>TERMOFUSORA PARA TUBOS E CONEXÕES EM PPR COM DIÂMETROS DE 20 A 63 MM, POTÊNCIA DE 800 W, TENSAO 220 V - CHP DIURNO. AF_05/2022</t>
  </si>
  <si>
    <t>TERMOFUSORA PARA TUBOS E CONEXÕES EM PPR COM DIÂMETROS DE 75 A 110 MM, POTÊNCIA DE *1100* W, TENSÃO 220 V - CHP DIURNO. AF_05/2022</t>
  </si>
  <si>
    <t>ESCAVADEIRA HIDRÁULICA SOBRE ESTEIRAS, CAÇAMBA 0,80 M3, PESO OPERACIONAL 17 T, POTENCIA BRUTA 111 HP - CHI DIURNO. AF_06/2014</t>
  </si>
  <si>
    <t>CHI</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</si>
  <si>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</si>
  <si>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</si>
  <si>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</si>
  <si>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</si>
  <si>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CHI DIURNO. AF_06/2014</t>
  </si>
  <si>
    <t>CAMINHÃO TOCO, PBT 16.000 KG, CARGA ÚTIL MÁX. 10.685 KG, DIST. ENTRE EIXOS 4,8 M, POTÊNCIA 189 CV, INCLUSIVE CARROCERIA FIXA ABERTA DE MADEIRA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</si>
  <si>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</si>
  <si>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CHI DIURNO. AF_11/2014</t>
  </si>
  <si>
    <t>VASSOURA MECÂNICA REBOCÁVEL COM ESCOVA CILÍNDRICA, LARGURA ÚTIL DE VARRIMENTO DE 2,44 M - CHI DIURNO. AF_06/2014</t>
  </si>
  <si>
    <t>TRATOR DE PNEUS, POTÊNCIA 122 CV, TRAÇÃO 4X4, PESO COM LASTRO DE 4.510 KG - CHI DIURNO. AF_06/2014</t>
  </si>
  <si>
    <t>TRATOR DE ESTEIRAS, POTÊNCIA 170 HP, PESO OPERACIONAL 19 T, CAÇAMBA 5,2 M3 - CHI DIURNO. AF_06/2014</t>
  </si>
  <si>
    <t>TRATOR DE ESTEIRAS, POTÊNCIA 150 HP, PESO OPERACIONAL 16,7 T, COM RODA MOTRIZ ELEVADA E LÂMINA 3,18 M3 - CHI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</si>
  <si>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</si>
  <si>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</si>
  <si>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</si>
  <si>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</si>
  <si>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</si>
  <si>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CHI DIURNO. AF_10/2014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</si>
  <si>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</si>
  <si>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</si>
  <si>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CHI DIURNO. AF_06/2014</t>
  </si>
  <si>
    <t>ESPARGIDOR DE ASFALTO PRESSURIZADO COM TANQUE DE 2500 L, REBOCÁVEL COM MOTOR A GASOLINA POTÊNCIA 3,4 HP - CHI DIURNO. AF_07/2014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</si>
  <si>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</si>
  <si>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CHI DIURNO. AF_06/2014</t>
  </si>
  <si>
    <t>MOTONIVELADORA POTÊNCIA BÁSICA LÍQUIDA (PRIMEIRA MARCHA) 125 HP, PESO BRUTO 13032 KG, LARGURA DA LÂMINA DE 3,7 M - CHI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</si>
  <si>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</si>
  <si>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CHI DIURNO. AF_06/2014</t>
  </si>
  <si>
    <t>MARTELETE OU ROMPEDOR PNEUMÁTICO MANUAL, 28 KG, COM SILENCIADOR - CHI DIURNO. AF_07/2016</t>
  </si>
  <si>
    <t>COMPRESSOR DE AR REBOCÁVEL, VAZÃO 189 PCM, PRESSÃO EFETIVA DE TRABALHO 102 PSI, MOTOR DIESEL, POTÊNCIA 63 CV - CHI DIURNO. AF_06/2015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</si>
  <si>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</si>
  <si>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</si>
  <si>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CHI DIURNO. AF_07/2014</t>
  </si>
  <si>
    <t>TANQUE DE ASFALTO ESTACIONÁRIO COM SERPENTINA, CAPACIDADE 30.000 L - CHI DIURNO. AF_05/2023</t>
  </si>
  <si>
    <t>MOTOBOMBA TRASH (PARA ÁGUA SUJA) AUTO ESCORVANTE, MOTOR GASOLINA DE 6,41 HP, DIÂMETROS DE SUCÇÃO X RECALQUE: 3" X 3", HM/Q = 10 MCA / 60 M3/H A 23 MCA / 0 M3/H - CHI DIURNO. AF_10/2014</t>
  </si>
  <si>
    <t>ROLO COMPACTADOR PE DE CARNEIRO VIBRATORIO, POTENCIA 125 HP, PESO OPERACIONAL SEM/COM LASTRO 11,95 / 13,30 T, IMPACTO DINAMICO 38,5 / 22,5 T, LARGURA DE TRABALHO 2,15 M - CHI DIURNO. AF_06/2014</t>
  </si>
  <si>
    <t>CAMINHÃO BASCULANTE 6 M3 TOCO, PESO BRUTO TOTAL 16.000 KG, CARGA ÚTIL MÁXIMA 11.130 KG, DISTÂNCIA ENTRE EIXOS 5,36 M, POTÊNCIA 185 CV, INCLUSIVE CAÇAMBA METÁLICA - CHI DIURNO. AF_06/2014</t>
  </si>
  <si>
    <t>GRUPO GERADOR ESTACIONÁRIO, MOTOR DIESEL POTÊNCIA 170 KVA - CHI DIURNO. AF_02/2016</t>
  </si>
  <si>
    <t>GRUPO DE SOLDAGEM COM GERADOR A DIESEL 60 CV PARA SOLDA ELÉTRICA, SOBRE 04 RODAS, COM MOTOR 4 CILINDROS 600 A - CHI DIURNO. AF_02/2016</t>
  </si>
  <si>
    <t>BETONEIRA CAPACIDADE NOMINAL 400 L, CAPACIDADE DE MISTURA 310 L, MOTOR A DIESEL POTÊNCIA 5,0 HP, SEM CARREGADOR - CHI DIURNO. AF_05/2023</t>
  </si>
  <si>
    <t>MISTURADOR DE ARGAMASSA, EIXO HORIZONTAL, CAPACIDADE DE MISTURA 300 KG, MOTOR ELÉTRICO POTÊNCIA 5 CV - CHI DIURNO. AF_05/2023</t>
  </si>
  <si>
    <t>MISTURADOR DE ARGAMASSA, EIXO HORIZONTAL, CAPACIDADE DE MISTURA 600 KG, MOTOR ELÉTRICO POTÊNCIA 7,5 CV - CHI DIURNO. AF_05/2023</t>
  </si>
  <si>
    <t>MISTURADOR DE ARGAMASSA, EIXO HORIZONTAL, CAPACIDADE DE MISTURA 160 KG, MOTOR ELÉTRICO POTÊNCIA 3 CV - CHI DIURNO. AF_05/2023</t>
  </si>
  <si>
    <t>PROJETOR DE ARGAMASSA, CAPACIDADE DE PROJEÇÃO 1,5 M3/H, ALCANCE DE 30 ATÉ 60 M, MOTOR ELÉTRICO POTÊNCIA 7,5 HP - CHI DIURNO. AF_06/2014</t>
  </si>
  <si>
    <t>PROJETOR DE ARGAMASSA, CAPACIDADE DE PROJEÇÃO 2 M3/H, ALCANCE ATÉ 50 M, MOTOR ELÉTRICO POTÊNCIA 7,5 HP - CHI DIURNO. AF_06/2014</t>
  </si>
  <si>
    <t>BETONEIRA CAPACIDADE NOMINAL DE 400 L, CAPACIDADE DE MISTURA 280 L, MOTOR ELÉTRICO TRIFÁSICO POTÊNCIA DE 2 CV, SEM CARREGADOR - CHI DIURNO. AF_05/2023</t>
  </si>
  <si>
    <t>TRATOR DE ESTEIRAS, POTÊNCIA 125 HP, PESO OPERACIONAL 12,9 T, COM LÂMINA 2,7 M3 - CHI DIURNO. AF_10/2014</t>
  </si>
  <si>
    <t>ESCAVADEIRA HIDRÁULICA SOBRE ESTEIRAS, CAÇAMBA 1,20 M3, PESO OPERACIONAL 21 T, POTÊNCIA BRUTA 155 HP - CHI DIURNO. AF_06/2014</t>
  </si>
  <si>
    <t>BOMBA SUBMERSÍVEL ELÉTRICA TRIFÁSICA, POTÊNCIA 2,96 HP, Ø ROTOR 144 MM SEMI-ABERTO, BOCAL DE SAÍDA Ø 2", HM/Q = 2 MCA / 38,8 M3/H A 28 MCA / 5 M3/H - CHI DIURNO. AF_06/2014</t>
  </si>
  <si>
    <t>TANQUE DE ASFALTO ESTACIONÁRIO COM MAÇARICO, CAPACIDADE 20.000 L - CHI DIURNO. AF_05/2023</t>
  </si>
  <si>
    <t>TRATOR DE ESTEIRAS, POTÊNCIA 100 HP, PESO OPERACIONAL 9,4 T, COM LÂMINA 2,19 M3 - CHI DIURNO. AF_06/2014</t>
  </si>
  <si>
    <t>TRATOR DE PNEUS, POTÊNCIA 85 CV, TRAÇÃO 4X4, PESO COM LASTRO DE 4.675 KG - CHI DIURNO. AF_06/2014</t>
  </si>
  <si>
    <t>BATE-ESTACAS POR GRAVIDADE, POTÊNCIA DE 160 HP, PESO DO MARTELO ATÉ 3 TONELADAS - CHI DIURNO. AF_11/2014</t>
  </si>
  <si>
    <t>BETONEIRA CAPACIDADE NOMINAL DE 600 L, CAPACIDADE DE MISTURA 360 L, MOTOR ELÉTRICO TRIFÁSICO POTÊNCIA DE 4 CV, SEM CARREGADOR - CHI DIURNO. AF_05/2023</t>
  </si>
  <si>
    <t>FRESADORA DE ASFALTO A FRIO SOBRE RODAS, LARGURA FRESAGEM DE 1,0 M, POTÊNCIA 208 HP - CHI DIURNO. AF_11/2014</t>
  </si>
  <si>
    <t>FRESADORA DE ASFALTO A FRIO SOBRE RODAS, LARGURA FRESAGEM DE 2,0 M, POTÊNCIA 550 HP - CHI DIURNO. AF_11/2014</t>
  </si>
  <si>
    <t>RECICLADORA DE ASFALTO A FRIO SOBRE RODAS, LARGURA FRESAGEM DE 2,0 M, POTÊNCIA 422 HP - CHI DIURNO. AF_11/2014</t>
  </si>
  <si>
    <t>VIBROACABADORA DE ASFALTO SOBRE ESTEIRAS, LARGURA DE PAVIMENTAÇÃO 2,13 M A 4,55 M, POTÊNCIA 100 HP, CAPACIDADE 400 T/H - CHI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</si>
  <si>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</si>
  <si>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CHI DIURNO. AF_05/2023</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</si>
  <si>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</si>
  <si>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CHI DIURNO. AF_12/2014</t>
  </si>
  <si>
    <t>VIBRADOR DE IMERSÃO, DIÂMETRO DE PONTEIRA 45MM, MOTOR ELÉTRICO TRIFÁSICO POTÊNCIA DE 2 CV - CHI DIURNO. AF_06/2015</t>
  </si>
  <si>
    <t>PERFURATRIZ MANUAL, TORQUE MÁXIMO 83 N.M, POTÊNCIA 5 CV, COM DIÂMETRO MÁXIMO 4" - CHI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</si>
  <si>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</si>
  <si>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</si>
  <si>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</si>
  <si>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CHI DIURNO. AF_06/2015</t>
  </si>
  <si>
    <t>BOMBA DE PROJEÇÃO DE CONCRETO SECO, POTÊNCIA 10 CV, VAZÃO 3 M3/H - CHI DIURNO. AF_06/2015</t>
  </si>
  <si>
    <t>BOMBA DE PROJEÇÃO DE CONCRETO SECO, POTÊNCIA 10 CV, VAZÃO 6 M3/H - CHI DIURNO. AF_06/2015</t>
  </si>
  <si>
    <t>PROJETOR PNEUMÁTICO DE ARGAMASSA PARA CHAPISCO E REBOCO COM RECIPIENTE ACOPLADO, TIPO CANEQUINHA, COM COMPRESSOR DE AR REBOCÁVEL VAZÃO 89 PCM E MOTOR DIESEL DE 20 CV - CHI DIURNO. AF_05/2023</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</si>
  <si>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</si>
  <si>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</si>
  <si>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CHI DIURNO. AF_05/2023</t>
  </si>
  <si>
    <t>MINICARREGADEIRA SOBRE RODAS, POTÊNCIA LÍQUIDA DE 47 HP, CAPACIDADE NOMINAL DE OPERAÇÃO DE 646 KG - CHI DIURNO. AF_06/2015</t>
  </si>
  <si>
    <t>COMPRESSOR DE AR REBOCÁVEL, VAZÃO 89 PCM, PRESSÃO EFETIVA DE TRABALHO 102 PSI, MOTOR DIESEL, POTÊNCIA 20 CV - CHI DIURNO. AF_06/2015</t>
  </si>
  <si>
    <t>COMPRESSOR DE AR REBOCAVEL, VAZÃO 250 PCM, PRESSAO DE TRABALHO 102 PSI, MOTOR A DIESEL POTÊNCIA 81 CV - CHI DIURNO. AF_06/2015</t>
  </si>
  <si>
    <t>COMPRESSOR DE AR REBOCÁVEL, VAZÃO 748 PCM, PRESSÃO EFETIVA DE TRABALHO 102 PSI, MOTOR DIESEL, POTÊNCIA 210 CV - CHI DIURNO. AF_06/2015</t>
  </si>
  <si>
    <t>COMPRESSOR DE AR REBOCAVEL, VAZÃO 400 PCM, PRESSAO DE TRABALHO 102 PSI, MOTOR A DIESEL POTÊNCIA 110 CV - CHI DIURNO. AF_06/2015</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</si>
  <si>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</si>
  <si>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</si>
  <si>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CHI DIURNO. AF_08/2015</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</si>
  <si>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</si>
  <si>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CHI DIURNO. AF_06/2014</t>
  </si>
  <si>
    <t>ESPARGIDOR DE ASFALTO PRESSURIZADO, TANQUE 6 M3 COM ISOLAÇÃO TÉRMICA, AQUECIDO COM 2 MAÇARICOS, COM BARRA ESPARGIDORA 3,60 M, MONTADO SOBRE CAMINHÃO  TOCO, PBT 14.300 KG, POTÊNCIA 185 CV - CHI DIURNO. AF_05/2023</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</si>
  <si>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</si>
  <si>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</si>
  <si>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</si>
  <si>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CHI DIURNO. AF_08/2015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</si>
  <si>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</si>
  <si>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CHI DIURNO. AF_05/2023</t>
  </si>
  <si>
    <t>PENEIRA ROTATIVA COM MOTOR ELÉTRICO TRIFÁSICO DE 2 CV, CILINDRO DE 1 M X 0,60 M, COM FUROS DE 3,17 MM - CHI DIURNO. AF_05/2023</t>
  </si>
  <si>
    <t>DOSADOR DE AREIA, CAPACIDADE DE 26 LITROS - CHI DIURNO. AF_05/2023</t>
  </si>
  <si>
    <t>CAMINHONETE COM MOTOR A DIESEL, POTÊNCIA 180 CV, CABINE DUPLA, 4X4 - CHI DIURNO. AF_11/2015</t>
  </si>
  <si>
    <t>CAMINHONETE CABINE SIMPLES COM MOTOR 1.6 FLEX, CÂMBIO MANUAL, POTÊNCIA 101/104 CV, 2 PORTAS - CHI DIURNO. AF_11/2015</t>
  </si>
  <si>
    <t>CAMINHÃO DE TRANSPORTE DE MATERIAL ASFÁLTICO 20.000 L, COM CAVALO MECÂNICO DE CAPACIDADE MÁXIMA DE TRAÇÃO COMBINADO DE 45.000 KG, POTÊNCIA 330 CV, INCLUSIVE TANQUE DE ASFALTO COM MAÇARICO - CHI DIURNO. AF_12/2015</t>
  </si>
  <si>
    <t>APARELHO PARA CORTE E SOLDA OXI-ACETILENO SOBRE RODAS, INCLUSIVE CILINDROS E MAÇARICOS - CHI DIURNO. AF_05/2023</t>
  </si>
  <si>
    <t>MÁQUINA EXTRUSORA DE CONCRETO PARA GUIAS E SARJETAS, MOTOR A DIESEL, POTÊNCIA 14 CV - CHI DIURNO. AF_12/2015</t>
  </si>
  <si>
    <t>MARTELO PERFURADOR PNEUMÁTICO MANUAL, HASTE 25 X 75 MM, 21 KG - CHI DIURNO. AF_12/2015</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</si>
  <si>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</si>
  <si>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</si>
  <si>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</si>
  <si>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GRUA ASCENSIONAL, LANÇA DE 30 M, CAPACIDADE DE 1,0 T A 30 M, ALTURA ATÉ 39 M - CHI DIURNO. AF_05/2023</t>
  </si>
  <si>
    <t>GUINCHO ELÉTRICO DE COLUNA, CAPACIDADE 400 KG, COM MOTO FREIO, MOTOR TRIFÁSICO DE 1,25 CV - CHI DIURNO. AF_03/2016</t>
  </si>
  <si>
    <t>GUINDASTE HIDRÁULICO AUTOPROPELIDO, COM LANÇA TELESCÓPICA 40 M, CAPACIDADE MÁXIMA 60 T, POTÊNCIA 260 KW - CHI DIURNO. AF_03/2016</t>
  </si>
  <si>
    <t>GUINDAUTO HIDRÁULICO, CAPACIDADE MÁXIMA DE CARGA 3300 KG, MOMENTO MÁXIMO DE CARGA 5,8 TM, ALCANCE MÁXIMO HORIZONTAL 7,60 M, INCLUSIVE CAMINHÃO TOCO PBT 16.000 KG, POTÊNCIA DE 189 CV - CHI DIURNO. AF_03/2016</t>
  </si>
  <si>
    <t>MÁQUINA JATO DE PRESSAO PORTÁTIL, CAMARA DE 1 SAIDA, CAPACIDADE 280 L, DIAMETRO 670 MM, BICO DE JATO CURTO VENTURI DE 5/16" , MANGUEIRA DE 1" COM COMPRESSOR DE AR REBOCÁVEL 189 PCM E MOTOR DIESEL 63 CV - CHI DIURNO. AF_05/2023</t>
  </si>
  <si>
    <t>GERADOR PORTÁTIL MONOFÁSICO, POTÊNCIA 5500 VA, MOTOR A GASOLINA, POTÊNCIA DO MOTOR 13 CV - CHI DIURNO. AF_03/2016</t>
  </si>
  <si>
    <t>GRUPO GERADOR REBOCÁVEL, POTÊNCIA 66 KVA, MOTOR A DIESEL - CHI DIURNO. AF_03/2016</t>
  </si>
  <si>
    <t>GRUPO GERADOR ESTACIONÁRIO, POTÊNCIA 150 KVA, MOTOR A DIESEL- CHI DIURNO. AF_03/2016</t>
  </si>
  <si>
    <t>USINA DE MISTURA ASFÁLTICA À QUENTE, TIPO CONTRA FLUXO, PROD 40 A 80 TON/HORA - CHI DIURNO. AF_05/2023</t>
  </si>
  <si>
    <t>USINA DE ASFALTO À FRIO, CAPACIDADE DE 40 A 60 TON/HORA, ELÉTRICA POTÊNCIA 30 CV - CHI DIURNO. AF_05/2023</t>
  </si>
  <si>
    <t>USINA MISTURADORA DE SOLOS, CAPACIDADE DE 200 A 500 TON/H, POTENCIA 75KW - CHI DIURNO. AF_07/2016</t>
  </si>
  <si>
    <t>DISTRIBUIDOR DE AGREGADOS AUTOPROPELIDO, CAP 3 M3, A DIESEL, POTÊNCIA 176CV - CHI DIURNO. AF_07/2016</t>
  </si>
  <si>
    <t>TALHA MANUAL DE CORRENTE, CAPACIDADE DE 2 TON. COM ELEVAÇÃO DE 3 M - CHI DIURNO. AF_07/2016</t>
  </si>
  <si>
    <t>GRUA ASCENCIONAL, LANÇA DE 42 M, CAPACIDADE DE 1,5 T A 30 M, ALTURA ATÉ 39 M - CHI DIURNO. AF_05/2023</t>
  </si>
  <si>
    <t>MARTELO DEMOLIDOR PNEUMÁTICO MANUAL, 32 KG - CHI DIURNO. AF_09/2016</t>
  </si>
  <si>
    <t>COMPACTADOR DE SOLOS DE PERCUSÃO (SOQUETE) COM MOTOR A GASOLINA, POTÊNCIA 3 CV - CHI DIURNO. AF_09/2016</t>
  </si>
  <si>
    <t>RÉGUA VIBRATÓRIA DUPLA PARA CONCRETO, PESO DE 60KG, COMPRIMENTO 4 M, COM MOTOR A GASOLINA, POTÊNCIA 5,5 HP - CHI DIURNO. AF_09/2016</t>
  </si>
  <si>
    <t>POLIDORA DE PISO (POLITRIZ), PESO DE 100KG, DIÂMETRO 450 MM, MOTOR ELÉTRICO, POTÊNCIA 4 HP - CHI DIURNO. AF_05/2023</t>
  </si>
  <si>
    <t>DESEMPENADEIRA DE CONCRETO, PESO DE 78 KG, 4 PÁS, MOTOR A GASOLINA, POTÊNCIA 5,5 HP - CHI DIURNO. AF_05/2023</t>
  </si>
  <si>
    <t>PERFURATRIZ PNEUMATICA MANUAL DE PESO MEDIO, MARTELETE, 18KG, COMPRIMENTO MÁXIMO DE CURSO DE 6 M, DIAMETRO DO PISTAO DE 5,5 CM - CHI DIURNO. AF_11/2016</t>
  </si>
  <si>
    <t>ROLO COMPACTADOR VIBRATORIO TANDEM, ACO LISO, POTENCIA 125 HP, PESO SEM/COM LASTRO 10,20/11,65 T, LARGURA DE TRABALHO 1,73 M - CHI DIURNO. AF_11/2016</t>
  </si>
  <si>
    <t>PERFURATRIZ MANUAL, TORQUE MAXIMO 55 KGF.M, POTENCIA 5 CV, COM DIAMETRO MAXIMO 8 1/2" - CHI DIURNO. AF_11/2016</t>
  </si>
  <si>
    <t>PERFURATRIZ SOBRE ESTEIRA, TORQUE MÁXIMO 600 KGF, POTÊNCIA ENTRE 50 E 60 HP, DIÂMETRO MÁXIMO 10" - CHI DIURNO. AF_11/2016</t>
  </si>
  <si>
    <t>ESCAVADEIRA HIDRAULICA SOBRE ESTEIRA, EQUIPADA COM CLAMSHELL, COM CAPACIDADE DA CAÇAMBA ENTRE 1,20 E 1,50 M3, PESO OPERACIONAL ENTRE 20,00 E 22,00 TON, POTENCIA LIQUIDA ENTRE 150 E 160 HP - CHI DIURNO. AF_11/2016</t>
  </si>
  <si>
    <t>GRUPO GERADOR COM CARENAGEM, MOTOR DIESEL POTÊNCIA STANDART ENTRE 250 E 260 KVA - CHI DIURNO. AF_12/2016</t>
  </si>
  <si>
    <t>TRATOR DE PNEUS COM POTÊNCIA DE 122 CV, TRAÇÃO 4X4, COM VASSOURA MECÂNICA ACOPLADA - CHI DIURNO. AF_02/2017</t>
  </si>
  <si>
    <t>TRATOR DE PNEUS COM POTÊNCIA DE 122 CV, TRAÇÃO 4X4, COM GRADE DE DISCOS ACOPLADA - CHI DIURNO. AF_02/2017</t>
  </si>
  <si>
    <t>TRATOR DE PNEUS COM POTÊNCIA DE 85 CV, TRAÇÃO 4X4, COM GRADE DE DISCOS ACOPLADA - CHI DIURNO. AF_02/2017</t>
  </si>
  <si>
    <t>CAMINHÃO BASCULANTE 10 M3, TRUCADO, POTÊNCIA 230 CV, INCLUSIVE CAÇAMBA METÁLICA, COM DISTRIBUIDOR DE AGREGADOS ACOPLADO - CHI DIURNO. AF_02/2017</t>
  </si>
  <si>
    <t>TRATOR DE PNEUS COM POTÊNCIA DE 85 CV, TRAÇÃO 4X4, COM VASSOURA MECÂNICA ACOPLADA - CHI DIURNO. AF_02/2017</t>
  </si>
  <si>
    <t>MINICARREGADEIRA SOBRE RODAS POTENCIA 47HP CAPACIDADE OPERACAO 646 KG, COM VASSOURA MECÂNICA ACOPLADA - CHI DIURNO. AF_03/2017</t>
  </si>
  <si>
    <t>MÁQUINA DEMARCADORA DE FAIXA DE TRÁFEGO À FRIO, AUTOPROPELIDA, POTÊNCIA 38 HP - CHI DIURNO. AF_07/2016</t>
  </si>
  <si>
    <t>INVERSOR DE SOLDA MONOFÁSICO DE 160 A, POTÊNCIA DE 5400 W, TENSÃO DE 220 V, PARA SOLDA COM ELETRODOS DE 2,0 A 4,0 MM E PROCESSO TIG - CHI DIURNO. AF_06/2018</t>
  </si>
  <si>
    <t>LAVADORA DE ALTA PRESSAO (LAVA-JATO) PARA AGUA FRIA, PRESSAO DE OPERACAO ENTRE 1400 E 1900 LIB/POL2, VAZAO MAXIMA ENTRE 400 E 700 L/H - CHI DIURNO. AF_05/2023</t>
  </si>
  <si>
    <t>USINA DE MISTURA ASFÁLTICA À QUENTE, TIPO CONTRA FLUXO, PROD 100 A 140 TON/HORA - CHI DIURNO. AF_12/2019</t>
  </si>
  <si>
    <t>USINA DE ASFALTO, TIPO GRAVIMÉTRICA, PROD 150 TON/HORA - CHI DIURNO. AF_12/2019</t>
  </si>
  <si>
    <t>MARTELO DEMOLIDOR ELÉTRICO, COM POTÊNCIA DE 2.000 W, 1.000 IMPACTOS POR MINUTO, PESO DE 30 KG -  CHI DIURNO. AF_01/2021</t>
  </si>
  <si>
    <t>TERMOFUSORA PARA TUBOS E CONEXÕES EM PPR COM DIÂMETROS DE 20 A 63 MM, POTÊNCIA DE 800 W, TENSAO 220 V - CHI DIURNO. AF_05/2022</t>
  </si>
  <si>
    <t>TERMOFUSORA PARA TUBOS E CONEXÕES EM PPR COM DIÂMETROS DE 75 A 110 MM, POTÊNCIA DE *1100* W, TENSÃO 220 V - CHI DIURNO. AF_05/2022</t>
  </si>
  <si>
    <t>ROLO COMPACTADOR VIBRATÓRIO PÉ DE CARNEIRO PARA SOLOS, POTÊNCIA 80 HP, PESO OPERACIONAL SEM/COM LASTRO 7,4 / 8,8 T, LARGURA DE TRABALHO 1,68 M - MANUTENÇÃO. AF_02/2016</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</si>
  <si>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</si>
  <si>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</si>
  <si>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</si>
  <si>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</si>
  <si>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</si>
  <si>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</si>
  <si>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</si>
  <si>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</si>
  <si>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</si>
  <si>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</si>
  <si>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</si>
  <si>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</si>
  <si>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USINA DE CONCRETO FIXA, CAPACIDADE NOMINAL DE 90 A 120 M3/H, SEM SILO - MATERIAIS NA OPERAÇÃO. AF_07/2016</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</si>
  <si>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</si>
  <si>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</si>
  <si>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</si>
  <si>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</si>
  <si>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</si>
  <si>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</si>
  <si>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5,2 M3 - MATERIAIS NA OPERAÇÃO. AF_06/2014</t>
  </si>
  <si>
    <t>TRATOR DE ESTEIRAS, POTÊNCIA 150 HP, PESO OPERACIONAL 16,7 T, COM RODA MOTRIZ ELEVADA E LÂMINA 3,18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</si>
  <si>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</si>
  <si>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</si>
  <si>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</si>
  <si>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</si>
  <si>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</si>
  <si>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</si>
  <si>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</si>
  <si>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</si>
  <si>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</si>
  <si>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</si>
  <si>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</si>
  <si>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</si>
  <si>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</si>
  <si>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</si>
  <si>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</si>
  <si>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</si>
  <si>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</si>
  <si>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</si>
  <si>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2,5 A 3,5 M3, PESO OPERACIONAL 18338 KG - MATERIAIS NA OPERAÇÃO. AF_06/2014</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</si>
  <si>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</si>
  <si>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</si>
  <si>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TANQUE DE ASFALTO ESTACIONÁRIO COM SERPENTINA, CAPACIDADE 30.000 L - DEPRECIAÇÃO. AF_05/2023</t>
  </si>
  <si>
    <t>TANQUE DE ASFALTO ESTACIONÁRIO COM SERPENTINA, CAPACIDADE 30.000 L - JUROS. AF_05/2023</t>
  </si>
  <si>
    <t>TANQUE DE ASFALTO ESTACIONÁRIO COM SERPENTINA, CAPACIDADE 30.000 L - MANUTENÇÃO. AF_05/2023</t>
  </si>
  <si>
    <t>TANQUE DE ASFALTO ESTACIONÁRIO COM SERPENTINA, CAPACIDADE 30.000 L - MATERIAIS NA OPERAÇÃO. AF_05/2023</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</si>
  <si>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</si>
  <si>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</si>
  <si>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</si>
  <si>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</si>
  <si>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</si>
  <si>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</si>
  <si>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</si>
  <si>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</si>
  <si>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</si>
  <si>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</si>
  <si>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</si>
  <si>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</si>
  <si>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</si>
  <si>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</si>
  <si>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</si>
  <si>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</si>
  <si>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</si>
  <si>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</si>
  <si>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</si>
  <si>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</si>
  <si>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</si>
  <si>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</si>
  <si>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USINA DE CONCRETO FIXA, CAPACIDADE NOMINAL DE 90 A 120 M3/H, SEM SILO - MANUTENÇÃO. AF_07/2016</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</si>
  <si>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</si>
  <si>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</si>
  <si>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</si>
  <si>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150 HP, PESO OPERACIONAL 16,7 T, COM RODA MOTRIZ ELEVADA E LÂMINA 3,18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</si>
  <si>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</si>
  <si>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</si>
  <si>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</si>
  <si>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</si>
  <si>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</si>
  <si>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</si>
  <si>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</si>
  <si>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</si>
  <si>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</si>
  <si>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</si>
  <si>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</si>
  <si>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</si>
  <si>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</si>
  <si>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</si>
  <si>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</si>
  <si>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</si>
  <si>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</si>
  <si>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GRUPO GERADOR ESTACIONÁRIO, MOTOR DIESEL POTÊNCIA 170 KVA - DEPRECIAÇÃO. AF_02/2016</t>
  </si>
  <si>
    <t>GRUPO GERADOR ESTACIONÁRIO, MOTOR DIESEL POTÊNCIA 170 KVA - MANUTENÇÃO.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</si>
  <si>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</si>
  <si>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</si>
  <si>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</si>
  <si>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</si>
  <si>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</si>
  <si>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</si>
  <si>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ESPARGIDOR DE ASFALTO PRESSURIZADO, TANQUE 6 M3 COM ISOLAÇÃO TÉRMICA, AQUECIDO COM 2 MAÇARICOS, COM BARRA ESPARGIDORA 3,60 M, MONTADO SOBRE CAMINHÃO  TOCO, PBT 14.300 KG, POTÊNCIA 185 CV - MANUTENÇÃO.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</si>
  <si>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</si>
  <si>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</si>
  <si>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</si>
  <si>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</si>
  <si>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GRADE DE DISCO REBOCÁVEL COM 20 DISCOS 24" X 6 MM COM PNEUS PARA TRANSPORTE - JUROS. AF_06/2014</t>
  </si>
  <si>
    <t>BETONEIRA CAPACIDADE NOMINAL 400 L, CAPACIDADE DE MISTURA 310 L, MOTOR A DIESEL POTÊNCIA 5,0 CV, SEM CARREGADOR - DEPRECIAÇÃO. AF_05/2023</t>
  </si>
  <si>
    <t>BETONEIRA CAPACIDADE NOMINAL 400 L, CAPACIDADE DE MISTURA 310 L, MOTOR A DIESEL POTÊNCIA 5,0 CV, SEM CARREGADOR - JUROS. AF_05/2023</t>
  </si>
  <si>
    <t>BETONEIRA CAPACIDADE NOMINAL 400 L, CAPACIDADE DE MISTURA 310 L, MOTOR A DIESEL POTÊNCIA 5,0 CV, SEM CARREGADOR - MANUTENÇÃO. AF_05/2023</t>
  </si>
  <si>
    <t>BETONEIRA CAPACIDADE NOMINAL 400 L, CAPACIDADE DE MISTURA 310 L, MOTOR A DIESEL POTÊNCIA 5,0 CV, SEM CARREGADOR - MATERIAIS NA OPERAÇÃO. AF_05/2023</t>
  </si>
  <si>
    <t>MISTURADOR DE ARGAMASSA, EIXO HORIZONTAL, CAPACIDADE DE MISTURA 300 KG, MOTOR ELÉTRICO POTÊNCIA 5 CV - DEPRECIAÇÃO. AF_05/2023</t>
  </si>
  <si>
    <t>MISTURADOR DE ARGAMASSA, EIXO HORIZONTAL, CAPACIDADE DE MISTURA 300 KG, MOTOR ELÉTRICO POTÊNCIA 5 CV - JUROS. AF_05/2023</t>
  </si>
  <si>
    <t>MISTURADOR DE ARGAMASSA, EIXO HORIZONTAL, CAPACIDADE DE MISTURA 300 KG, MOTOR ELÉTRICO POTÊNCIA 5 CV - MANUTENÇÃO. AF_05/2023</t>
  </si>
  <si>
    <t>MISTURADOR DE ARGAMASSA, EIXO HORIZONTAL, CAPACIDADE DE MISTURA 300 KG, MOTOR ELÉTRICO POTÊNCIA 5 CV - MATERIAIS NA OPERAÇÃO. AF_05/2023</t>
  </si>
  <si>
    <t>MISTURADOR DE ARGAMASSA, EIXO HORIZONTAL, CAPACIDADE DE MISTURA 600 KG, MOTOR ELÉTRICO POTÊNCIA 7,5 CV - DEPRECIAÇÃO. AF_05/2023</t>
  </si>
  <si>
    <t>MISTURADOR DE ARGAMASSA, EIXO HORIZONTAL, CAPACIDADE DE MISTURA 600 KG, MOTOR ELÉTRICO POTÊNCIA 7,5 CV - JUROS. AF_05/2023</t>
  </si>
  <si>
    <t>MISTURADOR DE ARGAMASSA, EIXO HORIZONTAL, CAPACIDADE DE MISTURA 600 KG, MOTOR ELÉTRICO POTÊNCIA 7,5 CV - MANUTENÇÃO. AF_05/2023</t>
  </si>
  <si>
    <t>MISTURADOR DE ARGAMASSA, EIXO HORIZONTAL, CAPACIDADE DE MISTURA 600 KG, MOTOR ELÉTRICO POTÊNCIA 7,5 CV - MATERIAIS NA OPERAÇÃO. AF_05/2023</t>
  </si>
  <si>
    <t>MISTURADOR DE ARGAMASSA, EIXO HORIZONTAL, CAPACIDADE DE MISTURA 160 KG, MOTOR ELÉTRICO POTÊNCIA 3 CV - DEPRECIAÇÃO. AF_05/2023</t>
  </si>
  <si>
    <t>MISTURADOR DE ARGAMASSA, EIXO HORIZONTAL, CAPACIDADE DE MISTURA 160 KG, MOTOR ELÉTRICO POTÊNCIA 3 CV - JUROS. AF_05/2023</t>
  </si>
  <si>
    <t>MISTURADOR DE ARGAMASSA, EIXO HORIZONTAL, CAPACIDADE DE MISTURA 160 KG, MOTOR ELÉTRICO POTÊNCIA 3 CV - MANUTENÇÃO. AF_05/2023</t>
  </si>
  <si>
    <t>MISTURADOR DE ARGAMASSA, EIXO HORIZONTAL, CAPACIDADE DE MISTURA 160 KG, MOTOR ELÉTRICO POTÊNCIA 3 CV - MATERIAIS NA OPERAÇÃO. AF_05/2023</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</si>
  <si>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</si>
  <si>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</si>
  <si>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PROJETOR DE ARGAMASSA, CAPACIDADE DE PROJEÇÃO 1,5 M3/H, ALCANCE DE 30 ATÉ 60 M, MOTOR ELÉTRICO POTÊNCIA 7,5 HP - MANUTENÇÃO. AF_06/2014</t>
  </si>
  <si>
    <t>PROJETOR DE ARGAMASSA, CAPACIDADE DE PROJEÇÃO 1,5 M3/H, ALCANCE DE 30 ATÉ 60 M, MOTOR ELÉTRICO POTÊNCIA 7,5 HP - MATERIAIS NA OPERAÇÃO.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</si>
  <si>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</si>
  <si>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</si>
  <si>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</si>
  <si>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</si>
  <si>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</si>
  <si>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</si>
  <si>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BETONEIRA CAPACIDADE NOMINAL DE 400 L, CAPACIDADE DE MISTURA 280 L, MOTOR ELÉTRICO TRIFÁSICO POTÊNCIA DE 2 CV, SEM CARREGADOR - DEPRECIAÇÃO. AF_05/2023</t>
  </si>
  <si>
    <t>BETONEIRA CAPACIDADE NOMINAL DE 400 L, CAPACIDADE DE MISTURA 280 L, MOTOR ELÉTRICO TRIFÁSICO POTÊNCIA DE 2 CV, SEM CARREGADOR - JUROS. AF_05/2023</t>
  </si>
  <si>
    <t>BETONEIRA CAPACIDADE NOMINAL DE 400 L, CAPACIDADE DE MISTURA 280 L, MOTOR ELÉTRICO TRIFÁSICO POTÊNCIA DE 2 CV, SEM CARREGADOR - MANUTENÇÃO. AF_05/2023</t>
  </si>
  <si>
    <t>BETONEIRA CAPACIDADE NOMINAL DE 400 L, CAPACIDADE DE MISTURA 280 L, MOTOR ELÉTRICO TRIFÁSICO POTÊNCIA DE 2 CV, SEM CARREGADOR - MATERIAIS NA OPERAÇÃO. AF_05/2023</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</si>
  <si>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</si>
  <si>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</si>
  <si>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</si>
  <si>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</si>
  <si>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</si>
  <si>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</si>
  <si>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</si>
  <si>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</si>
  <si>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</si>
  <si>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</si>
  <si>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</si>
  <si>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</si>
  <si>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</si>
  <si>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</si>
  <si>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</si>
  <si>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</si>
  <si>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</si>
  <si>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</si>
  <si>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</si>
  <si>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</si>
  <si>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</si>
  <si>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</si>
  <si>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</si>
  <si>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</si>
  <si>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</si>
  <si>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</si>
  <si>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</si>
  <si>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</si>
  <si>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</si>
  <si>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</si>
  <si>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TANQUE DE ASFALTO ESTACIONÁRIO COM MAÇARICO, CAPACIDADE 20.000 L - DEPRECIAÇÃO. AF_05/2023</t>
  </si>
  <si>
    <t>TANQUE DE ASFALTO ESTACIONÁRIO COM MAÇARICO, CAPACIDADE 20.000 L - JUROS. AF_05/2023</t>
  </si>
  <si>
    <t>TANQUE DE ASFALTO ESTACIONÁRIO COM MAÇARICO, CAPACIDADE 20.000 L - MANUTENÇÃO. AF_05/2023</t>
  </si>
  <si>
    <t>TANQUE DE ASFALTO ESTACIONÁRIO COM MAÇARICO, CAPACIDADE 20.000 L - MATERIAIS NA OPERAÇÃO. AF_05/2023</t>
  </si>
  <si>
    <t>TRATOR DE ESTEIRAS, POTÊNCIA 100 HP, PESO OPERACIONAL 9,4 T, COM LÂMINA 2,19 M3 - DEPRECIAÇÃO. AF_06/2014</t>
  </si>
  <si>
    <t>TRATOR DE ESTEIRAS, POTÊNCIA 100 HP, PESO OPERACIONAL 9,4 T, COM LÂMINA 2,19 M3 - JUROS. AF_06/2014</t>
  </si>
  <si>
    <t>TRATOR DE PNEUS, POTÊNCIA 85 CV, TRAÇÃO 4X4, PESO COM LASTRO DE 4.675 KG - DEPRECIAÇÃO. AF_06/2014</t>
  </si>
  <si>
    <t>TRATOR DE PNEUS, POTÊNCIA 85 CV, TRAÇÃO 4X4, PESO COM LASTRO DE 4.675 KG - JUROS. AF_06/2014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</si>
  <si>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</si>
  <si>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</si>
  <si>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</si>
  <si>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</si>
  <si>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</si>
  <si>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</si>
  <si>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</si>
  <si>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</si>
  <si>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</si>
  <si>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</si>
  <si>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BETONEIRA CAPACIDADE NOMINAL DE 600 L, CAPACIDADE DE MISTURA 360 L, MOTOR ELÉTRICO TRIFÁSICO POTÊNCIA DE 4 CV, SEM CARREGADOR - DEPRECIAÇÃO. AF_05/2023</t>
  </si>
  <si>
    <t>BETONEIRA CAPACIDADE NOMINAL DE 600 L, CAPACIDADE DE MISTURA 360 L, MOTOR ELÉTRICO TRIFÁSICO POTÊNCIA DE 4 CV, SEM CARREGADOR - JUROS. AF_05/2023</t>
  </si>
  <si>
    <t>BETONEIRA CAPACIDADE NOMINAL DE 600 L, CAPACIDADE DE MISTURA 360 L, MOTOR ELÉTRICO TRIFÁSICO POTÊNCIA DE 4 CV, SEM CARREGADOR - MANUTENÇÃO. AF_05/2023</t>
  </si>
  <si>
    <t>BETONEIRA CAPACIDADE NOMINAL DE 600 L, CAPACIDADE DE MISTURA 360 L, MOTOR ELÉTRICO TRIFÁSICO POTÊNCIA DE 4 CV, SEM CARREGADOR - MATERIAIS NA OPERAÇÃO. AF_05/2023</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</si>
  <si>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</si>
  <si>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</si>
  <si>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</si>
  <si>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</si>
  <si>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</si>
  <si>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</si>
  <si>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</si>
  <si>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</si>
  <si>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</si>
  <si>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</si>
  <si>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</si>
  <si>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</si>
  <si>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</si>
  <si>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</si>
  <si>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</si>
  <si>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</si>
  <si>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</si>
  <si>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</si>
  <si>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</si>
  <si>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</si>
  <si>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</si>
  <si>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</si>
  <si>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</si>
  <si>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</si>
  <si>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</si>
  <si>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</si>
  <si>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</si>
  <si>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</si>
  <si>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</si>
  <si>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</si>
  <si>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</si>
  <si>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BETONEIRA CAPACIDADE NOMINAL DE 600 L, CAPACIDADE DE MISTURA 440 L, MOTOR A DIESEL POTÊNCIA 10 CV, COM CARREGADOR - DEPRECIAÇÃO. AF_05/2023</t>
  </si>
  <si>
    <t>BETONEIRA CAPACIDADE NOMINAL DE 600 L, CAPACIDADE DE MISTURA 440 L, MOTOR A DIESEL POTÊNCIA 10 CV, COM CARREGADOR - JUROS. AF_05/2023</t>
  </si>
  <si>
    <t>BETONEIRA CAPACIDADE NOMINAL DE 600 L, CAPACIDADE DE MISTURA 440 L, MOTOR A DIESEL POTÊNCIA 10 CV, COM CARREGADOR - MANUTENÇÃO. AF_05/2023</t>
  </si>
  <si>
    <t>BETONEIRA CAPACIDADE NOMINAL DE 600 L, CAPACIDADE DE MISTURA 440 L, MOTOR A DIESEL POTÊNCIA 10 CV, COM CARREGADOR - MATERIAIS NA OPERAÇÃO. AF_05/2023</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</si>
  <si>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</si>
  <si>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</si>
  <si>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</si>
  <si>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</si>
  <si>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</si>
  <si>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</si>
  <si>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</si>
  <si>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</si>
  <si>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</si>
  <si>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</si>
  <si>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</si>
  <si>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</si>
  <si>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</si>
  <si>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</si>
  <si>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</si>
  <si>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</si>
  <si>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</si>
  <si>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</si>
  <si>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</si>
  <si>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</si>
  <si>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</si>
  <si>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</si>
  <si>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</si>
  <si>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</si>
  <si>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</si>
  <si>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</si>
  <si>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</si>
  <si>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</si>
  <si>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</si>
  <si>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</si>
  <si>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</si>
  <si>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</si>
  <si>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</si>
  <si>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</si>
  <si>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</si>
  <si>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</si>
  <si>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</si>
  <si>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</si>
  <si>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</si>
  <si>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</si>
  <si>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</si>
  <si>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</si>
  <si>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</si>
  <si>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</si>
  <si>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AF_05/2023</t>
  </si>
  <si>
    <t>PROJETOR PNEUMÁTICO DE ARGAMASSA PARA CHAPISCO E REBOCO COM RECIPIENTE ACOPLADO, TIPO CANEQUINHA, COM COMPRESSOR DE AR REBOCÁVEL VAZÃO 89 PCM E MOTOR DIESEL DE 20 CV - JUROS. AF_05/2023</t>
  </si>
  <si>
    <t>PROJETOR PNEUMÁTICO DE ARGAMASSA PARA CHAPISCO E REBOCO COM RECIPIENTE ACOPLADO, TIPO CANEQUINHA, COM COMPRESSOR DE AR REBOCÁVEL VAZÃO 89 PCM E MOTOR DIESEL DE 20 CV - MANUTENÇÃO. AF_05/2023</t>
  </si>
  <si>
    <t>PROJETOR PNEUMÁTICO DE ARGAMASSA PARA CHAPISCO E REBOCO COM RECIPIENTE ACOPLADO, TIPO CANEQUINHA, COM COMPRESSOR DE AR REBOCÁVEL VAZÃO 89 PCM E MOTOR DIESEL DE 20 CV - MATERIAIS NA OPERAÇÃO. AF_05/2023</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</si>
  <si>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</si>
  <si>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</si>
  <si>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</si>
  <si>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</si>
  <si>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</si>
  <si>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</si>
  <si>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</si>
  <si>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</si>
  <si>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MANIPULADOR TELESCÓPICO, POTÊNCIA DE 85 HP, CAPACIDADE DE CARGA DE 3.500 KG, ALTURA MÁXIMA DE ELEVAÇÃO DE 12,3 M - DEPRECIAÇÃO. AF_05/2023</t>
  </si>
  <si>
    <t>MANIPULADOR TELESCÓPICO, POTÊNCIA DE 85 HP, CAPACIDADE DE CARGA DE 3.500 KG, ALTURA MÁXIMA DE ELEVAÇÃO DE 12,3 M - JUROS. AF_05/2023</t>
  </si>
  <si>
    <t>MANIPULADOR TELESCÓPICO, POTÊNCIA DE 85 HP, CAPACIDADE DE CARGA DE 3.500 KG, ALTURA MÁXIMA DE ELEVAÇÃO DE 12,3 M - MANUTENÇÃO. AF_05/2023</t>
  </si>
  <si>
    <t>MANIPULADOR TELESCÓPICO, POTÊNCIA DE 85 HP, CAPACIDADE DE CARGA DE 3.500 KG, ALTURA MÁXIMA DE ELEVAÇÃO DE 12,3 M - MATERIAIS NA OPERAÇÃO. AF_05/2023</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</si>
  <si>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</si>
  <si>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</si>
  <si>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</si>
  <si>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</si>
  <si>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</si>
  <si>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</si>
  <si>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</si>
  <si>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</si>
  <si>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</si>
  <si>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</si>
  <si>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</si>
  <si>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</si>
  <si>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</si>
  <si>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</si>
  <si>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</si>
  <si>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</si>
  <si>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</si>
  <si>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AF_06/2015</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</si>
  <si>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</si>
  <si>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</si>
  <si>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</si>
  <si>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</si>
  <si>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PERFURATRIZ HIDRÁULICA SOBRE CAMINHÃO COM TRADO CURTO ACOPLADO, PROFUNDIDADE MÁXIMA DE 20 M, DIÂMETRO MÁXIMO DE 1500 MM, POTÊNCIA INSTALADA DE 137 HP, MESA ROTATIVA COM TORQUE MÁXIMO DE 30 KNM - IMPOSTOS E SEGUROS.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</si>
  <si>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</si>
  <si>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</si>
  <si>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</si>
  <si>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</si>
  <si>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</si>
  <si>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</si>
  <si>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</si>
  <si>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</si>
  <si>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</si>
  <si>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</si>
  <si>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</si>
  <si>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</si>
  <si>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</si>
  <si>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</si>
  <si>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</si>
  <si>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</si>
  <si>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</si>
  <si>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</si>
  <si>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</si>
  <si>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</si>
  <si>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</si>
  <si>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</si>
  <si>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</si>
  <si>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</si>
  <si>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</si>
  <si>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</si>
  <si>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</si>
  <si>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</si>
  <si>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</si>
  <si>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</si>
  <si>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</si>
  <si>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</si>
  <si>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</si>
  <si>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</si>
  <si>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</si>
  <si>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</si>
  <si>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</si>
  <si>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</si>
  <si>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</si>
  <si>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AF_05/2023</t>
  </si>
  <si>
    <t>ESPARGIDOR DE ASFALTO PRESSURIZADO, TANQUE 6 M3 COM ISOLAÇÃO TÉRMICA, AQUECIDO COM 2 MAÇARICOS, COM BARRA ESPARGIDORA 3,60 M, MONTADO SOBRE CAMINHÃO  TOCO, PBT 14.300 KG, POTÊNCIA 185 CV - JUROS. AF_05/2023</t>
  </si>
  <si>
    <t>ESPARGIDOR DE ASFALTO PRESSURIZADO, TANQUE 6 M3 COM ISOLAÇÃO TÉRMICA, AQUECIDO COM 2 MAÇARICOS, COM BARRA ESPARGIDORA 3,60 M, MONTADO SOBRE CAMINHÃO  TOCO, PBT 14.300 KG, POTÊNCIA 185 CV - IMPOSTOS E SEGUROS. AF_05/2023</t>
  </si>
  <si>
    <t>ESPARGIDOR DE ASFALTO PRESSURIZADO, TANQUE 6 M3 COM ISOLAÇÃO TÉRMICA, AQUECIDO COM 2 MAÇARICOS, COM BARRA ESPARGIDORA 3,60 M, MONTADO SOBRE CAMINHÃO  TOCO, PBT 14.300 KG, POTÊNCIA 185 CV - MATERIAIS NA OPERAÇÃO. AF_05/2023</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</si>
  <si>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</si>
  <si>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</si>
  <si>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</si>
  <si>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</si>
  <si>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</si>
  <si>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</si>
  <si>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</si>
  <si>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</si>
  <si>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</si>
  <si>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</si>
  <si>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</si>
  <si>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</si>
  <si>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</si>
  <si>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</si>
  <si>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</si>
  <si>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</si>
  <si>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</si>
  <si>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</si>
  <si>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</si>
  <si>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</si>
  <si>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</si>
  <si>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CAMINHÃO PARA EQUIPAMENTO DE LIMPEZA A SUCÇÃO COM CAMINHÃO TRUCADO DE PESO BRUTO TOTAL 23000 KG, CARGA ÚTIL MÁXIMA 15935 KG, DISTÂNCIA ENTRE EIXOS 4,80 M, POTÊNCIA 230 CV, INCLUSIVE LIMPADORA A SUCÇÃO, TANQUE 12000 L - DEPRECIAÇÃO. AF_05/2023</t>
  </si>
  <si>
    <t>CAMINHÃO PARA EQUIPAMENTO DE LIMPEZA A SUCÇÃO COM CAMINHÃO TRUCADO DE PESO BRUTO TOTAL 23000 KG, CARGA ÚTIL MÁXIMA 15935 KG, DISTÂNCIA ENTRE EIXOS 4,80 M, POTÊNCIA 230 CV, INCLUSIVE LIMPADORA A SUCÇÃO, TANQUE 12000 L - JUROS. AF_05/2023</t>
  </si>
  <si>
    <t>CAMINHÃO PARA EQUIPAMENTO DE LIMPEZA A SUCÇÃO COM CAMINHÃO TRUCADO DE PESO BRUTO TOTAL 23000 KG, CARGA ÚTIL MÁXIMA 15935 KG, DISTÂNCIA ENTRE EIXOS 4,80 M, POTÊNCIA 230 CV, INCLUSIVE LIMPADORA A SUCÇÃO, TANQUE 12000 L - IMPOSTOS E SEGUROS. AF_05/2023</t>
  </si>
  <si>
    <t>CAMINHÃO PARA EQUIPAMENTO DE LIMPEZA A SUCÇÃO COM CAMINHÃO TRUCADO DE PESO BRUTO TOTAL 23000 KG, CARGA ÚTIL MÁXIMA 15935 KG, DISTÂNCIA ENTRE EIXOS 4,80 M, POTÊNCIA 230 CV, INCLUSIVE LIMPADORA A SUCÇÃO, TANQUE 12000 L - MANUTENÇÃO. AF_05/2023</t>
  </si>
  <si>
    <t>CAMINHÃO PARA EQUIPAMENTO DE LIMPEZA A SUCÇÃO COM CAMINHÃO TRUCADO DE PESO BRUTO TOTAL 23000 KG, CARGA ÚTIL MÁX. 15935 KG, DISTÂNCIA ENTRE EIXOS 4,80 M, POTÊNCIA 230 CV, INCLUSIVE LIMPADORA A SUCÇÃO, TANQUE 12000 L - MATERIAIS NA OPERAÇÃO. AF_05/2023</t>
  </si>
  <si>
    <t>PENEIRA ROTATIVA COM MOTOR ELÉTRICO TRIFÁSICO DE 2 CV, CILINDRO DE 1 M X 0,60 M, COM FUROS DE 3,17 MM - DEPRECIAÇÃO. AF_05/2023</t>
  </si>
  <si>
    <t>PENEIRA ROTATIVA COM MOTOR ELÉTRICO TRIFÁSICO DE 2 CV, CILINDRO DE 1 M X 0,60 M, COM FUROS DE 3,17 MM - JUROS. AF_05/2023</t>
  </si>
  <si>
    <t>PENEIRA ROTATIVA COM MOTOR ELÉTRICO TRIFÁSICO DE 2 CV, CILINDRO DE 1 M X 0,60 M, COM FUROS DE 3,17 MM - MANUTENÇÃO. AF_05/2023</t>
  </si>
  <si>
    <t>PENEIRA ROTATIVA COM MOTOR ELÉTRICO TRIFÁSICO DE 2 CV, CILINDRO DE 1 M X 0,60 M, COM FUROS DE 3,17 MM - MATERIAIS NA OPERAÇÃO. AF_05/2023</t>
  </si>
  <si>
    <t>DOSADOR DE AREIA, CAPACIDADE DE 26 LITROS - DEPRECIAÇÃO. AF_05/2023</t>
  </si>
  <si>
    <t>DOSADOR DE AREIA, CAPACIDADE DE 26 LITROS - JUROS. AF_05/2023</t>
  </si>
  <si>
    <t>DOSADOR DE AREIA, CAPACIDADE DE 26 LITROS - MANUTENÇÃO. AF_05/2023</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</si>
  <si>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</si>
  <si>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</si>
  <si>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</si>
  <si>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</si>
  <si>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</si>
  <si>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</si>
  <si>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</si>
  <si>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</si>
  <si>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</si>
  <si>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</si>
  <si>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</si>
  <si>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</si>
  <si>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</si>
  <si>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</si>
  <si>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</si>
  <si>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APARELHO PARA CORTE E SOLDA OXI-ACETILENO SOBRE RODAS, INCLUSIVE CILINDROS E MAÇARICOS - DEPRECIAÇÃO. AF_05/2023</t>
  </si>
  <si>
    <t>APARELHO PARA CORTE E SOLDA OXI-ACETILENO SOBRE RODAS, INCLUSIVE CILINDROS E MAÇARICOS - JUROS. AF_05/2023</t>
  </si>
  <si>
    <t>APARELHO PARA CORTE E SOLDA OXI-ACETILENO SOBRE RODAS, INCLUSIVE CILINDROS E MAÇARICOS - MANUTENÇÃO. AF_05/2023</t>
  </si>
  <si>
    <t>APARELHO PARA CORTE E SOLDA OXI-ACETILENO SOBRE RODAS, INCLUSIVE CILINDROS E MAÇARICOS - MATERIAIS NA OPERAÇÃO. AF_05/2023</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</si>
  <si>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</si>
  <si>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</si>
  <si>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</si>
  <si>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</si>
  <si>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MARTELO PERFURADOR PNEUMÁTICO MANUAL, HASTE 25 X 75 MM, 21 KG - DEPRECIAÇÃO. AF_12/2015</t>
  </si>
  <si>
    <t>MARTELO PERFURADOR PNEUMÁTICO MANUAL, HASTE 25 X 75 MM, 21 KG - JUROS. AF_12/2015</t>
  </si>
  <si>
    <t>MARTELO PERFURADOR PNEUMÁTICO MANUAL, HASTE 25 X 75 MM, 21 KG - MANUTENÇÃO. AF_12/2015</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</si>
  <si>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</si>
  <si>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</si>
  <si>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</si>
  <si>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</si>
  <si>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BETONEIRA CAPACIDADE NOMINAL 400 L, CAPACIDADE DE MISTURA 310 L, MOTOR A GASOLINA POTÊNCIA 5,5 CV, SEM CARREGADOR - DEPRECIAÇÃO. AF_02/2016</t>
  </si>
  <si>
    <t>BETONEIRA CAPACIDADE NOMINAL 400 L, CAPACIDADE DE MISTURA 310 L, MOTOR A GASOLINA POTÊNCIA 5,5 CV, SEM CARREGADOR - JUROS. AF_02/2016</t>
  </si>
  <si>
    <t>BETONEIRA CAPACIDADE NOMINAL 400 L, CAPACIDADE DE MISTURA 310 L, MOTOR A GASOLINA POTÊNCIA 5,5 CV, SEM CARREGADOR - MANUTENÇÃO. AF_02/2016</t>
  </si>
  <si>
    <t>BETONEIRA CAPACIDADE NOMINAL 400 L, CAPACIDADE DE MISTURA 310 L, MOTOR A GASOLINA POTÊNCIA 5,5 CV,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</si>
  <si>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</si>
  <si>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</si>
  <si>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</si>
  <si>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</si>
  <si>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DEPRECIAÇÃO. AF_05/2023</t>
  </si>
  <si>
    <t>GRUA ASCENCIONAL, LANÇA DE 30 M, CAPACIDADE DE 1,0 T A 30 M, ALTURA ATÉ 39 M   JUROS. AF_05/2023</t>
  </si>
  <si>
    <t>GRUA ASCENCIONAL, LANÇA DE 30 M, CAPACIDADE DE 1,0 T A 30 M, ALTURA ATÉ 39 M   MANUTENÇÃO. AF_05/2023</t>
  </si>
  <si>
    <t>GRUA ASCENCIONAL, LANÇA DE 30 M, CAPACIDADE DE 1,0 T A 30 M, ALTURA ATÉ 39 M   MATERIAIS NA OPERAÇÃO. AF_05/2023</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</si>
  <si>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</si>
  <si>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</si>
  <si>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</si>
  <si>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</si>
  <si>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</si>
  <si>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</si>
  <si>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</si>
  <si>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</si>
  <si>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IMPOSTOS E SEGUROS. AF_03/2016</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</si>
  <si>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</si>
  <si>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</si>
  <si>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</si>
  <si>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</si>
  <si>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</si>
  <si>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MÁQUINA JATO DE PRESSAO PORTÁTIL, CAMARA DE 1 SAIDA, CAPACIDADE 280 L, DIAMETRO 670 MM, BICO DE JATO CURTO VENTURI DE 5/16" , MANGUEIRA DE 1" COM COMPRESSOR DE AR REBOCÁVEL 189 PCM E MOTOR DIESEL 63 CV - DEPRECIAÇÃO. AF_05/2023</t>
  </si>
  <si>
    <t>MÁQUINA JATO DE PRESSAO PORTÁTIL, CAMARA DE 1 SAIDA, CAPACIDADE 280 L, DIAMETRO 670 MM, BICO DE JATO CURTO VENTURI DE 5/16" , MANGUEIRA DE 1" COM COMPRESSOR DE AR REBOCÁVEL 189 PCM E MOTOR DIESEL 63 CV - JUROS. AF_05/2023</t>
  </si>
  <si>
    <t>MÁQUINA JATO DE PRESSAO PORTÁTIL, CAMARA DE 1 SAIDA, CAPACIDADE 280 L, DIAMETRO 670 MM, BICO DE JATO CURTO VENTURI DE 5/16" , MANGUEIRA DE 1" COM COMPRESSOR DE AR REBOCÁVEL 189 PCM E MOTOR DIESEL 63 CV - MANUTENÇÃO. AF_05/2023</t>
  </si>
  <si>
    <t>MÁQUINA JATO DE PRESSAO PORTÁTIL, CAMARA DE 1 SAIDA, CAPACIDADE 280 L, DIAMETRO 670 MM, BICO DE JATO CURTO VENTURI DE 5/16" , MANGUEIRA DE 1" COM COMPRESSOR DE AR REBOCÁVEL 189 PCM E MOTOR DIESEL 63 CV - MATERIAIS NA OPERAÇÃO. AF_05/2023</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</si>
  <si>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</si>
  <si>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</si>
  <si>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</si>
  <si>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</si>
  <si>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GRUPO GERADOR REBOCÁVEL, POTÊNCIA 66 KVA, MOTOR A DIESEL - DEPRECIAÇÃO. AF_03/2016</t>
  </si>
  <si>
    <t>GRUPO GERADOR REBOCÁVEL, POTÊNCIA 66 KVA, MOTOR A DIESEL - JUROS. AF_03/2016</t>
  </si>
  <si>
    <t>GRUPO GERADOR REBOCÁVEL, POTÊNCIA 66 KVA, MOTOR A DIESEL - MANUTENÇÃO.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</si>
  <si>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</si>
  <si>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</si>
  <si>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</si>
  <si>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</si>
  <si>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</si>
  <si>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USINA DE MISTURA ASFÁLTICA À QUENTE, TIPO CONTRA FLUXO, PROD 40 A 80 TON/HORA - DEPRECIAÇÃO. AF_05/2023</t>
  </si>
  <si>
    <t>USINA DE MISTURA ASFÁLTICA À QUENTE, TIPO CONTRA FLUXO, PROD 40 A 80 TON/HORA - JUROS. AF_05/2023</t>
  </si>
  <si>
    <t>USINA DE MISTURA ASFÁLTICA À QUENTE, TIPO CONTRA FLUXO, PROD 40 A 80 TON/HORA - MANUTENÇÃO. AF_05/2023</t>
  </si>
  <si>
    <t>USINA DE MISTURA ASFÁLTICA À QUENTE, TIPO CONTRA FLUXO, PROD 40 A 80 TON/HORA - MATERIAIS NA OPERAÇÃO. AF_05/2023</t>
  </si>
  <si>
    <t>USINA DE ASFALTO À FRIO, CAPACIDADE DE 40 A 60 TON/HORA, ELÉTRICA POTÊNCIA 30 CV - DEPRECIAÇÃO. AF_05/2023</t>
  </si>
  <si>
    <t>USINA DE ASFALTO À FRIO, CAPACIDADE DE 40 A 60 TON/HORA, ELÉTRICA POTÊNCIA 30 CV - JUROS. AF_05/2023</t>
  </si>
  <si>
    <t>USINA DE ASFALTO À FRIO, CAPACIDADE DE 40 A 60 TON/HORA, ELÉTRICA POTÊNCIA 30 CV - MANUTENÇÃO. AF_05/2023</t>
  </si>
  <si>
    <t>USINA DE ASFALTO À FRIO, CAPACIDADE DE 40 A 60 TON/HORA, ELÉTRICA POTÊNCIA 30 CV - MATERIAIS NA OPERAÇÃO. AF_05/2023</t>
  </si>
  <si>
    <t>MARTELETE OU ROMPEDOR PNEUMÁTICO MANUAL, 28 KG, COM SILENCIADOR - DEPRECIAÇÃO. AF_07/2016</t>
  </si>
  <si>
    <t>MARTELETE OU ROMPEDOR PNEUMÁTICO MANUAL, 28 KG, COM SILENCIADOR - JUROS. AF_07/2016</t>
  </si>
  <si>
    <t>USINA DE CONCRETO FIXA, CAPACIDADE NOMINAL DE 90 A 120 M3/H, SEM SILO - DEPRECIAÇÃO. AF_07/2016</t>
  </si>
  <si>
    <t>USINA DE CONCRETO FIXA, CAPACIDADE NOMINAL DE 90 A 120 M3/H, SEM SILO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</si>
  <si>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</si>
  <si>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</si>
  <si>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</si>
  <si>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</si>
  <si>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</si>
  <si>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</si>
  <si>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</si>
  <si>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</si>
  <si>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</si>
  <si>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</si>
  <si>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</si>
  <si>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</si>
  <si>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</si>
  <si>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</si>
  <si>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GRUA ASCENCIONAL, LANÇA DE 42 M, CAPACIDADE DE 1,5 T A 30 M, ALTURA ATÉ 39 M   DEPRECIAÇÃO. AF_05/2023</t>
  </si>
  <si>
    <t>GRUA ASCENCIONAL, LANCA DE 42 M, CAPACIDADE DE 1,5 T A 30 M, ALTURA ATE 39 M   JUROS. AF_05/2023</t>
  </si>
  <si>
    <t>GRUA ASCENCIONAL, LANCA DE 42 M, CAPACIDADE DE 1,5 T A 30 M, ALTURA ATE 39 M   MANUTENÇÃO. AF_05/2023</t>
  </si>
  <si>
    <t>GRUA ASCENCIONAL, LANCA DE 42 M, CAPACIDADE DE 1,5 T A 30 M, ALTURA ATE 39 M   MATERIAIS NA OPERAÇÃO. AF_05/2023</t>
  </si>
  <si>
    <t>PULVERIZADOR DE TINTA ELÉTRICO/MÁQUINA DE PINTURA AIRLESS, VAZÃO 2 L/MIN - MATERIAIS NA OPERAÇÃO. AF_05/2023</t>
  </si>
  <si>
    <t>MARTELO DEMOLIDOR PNEUMÁTICO MANUAL, 32 KG - DEPRECIAÇÃO. AF_09/2016</t>
  </si>
  <si>
    <t>MARTELO DEMOLIDOR PNEUMÁTICO MANUAL, 32 KG - JUROS. AF_09/2016</t>
  </si>
  <si>
    <t>MARTELO DEMOLIDOR PNEUMÁTICO MANUAL, 32 KG - MANUTENÇÃO. AF_09/2016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</si>
  <si>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</si>
  <si>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</si>
  <si>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</si>
  <si>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</si>
  <si>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</si>
  <si>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</si>
  <si>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</si>
  <si>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</si>
  <si>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POLIDORA DE PISO (POLITRIZ), PESO DE 100KG, DIÂMETRO 450 MM, MOTOR ELÉTRICO, POTÊNCIA 4 HP - DEPRECIAÇÃO. AF_05/2023</t>
  </si>
  <si>
    <t>POLIDORA DE PISO (POLITRIZ), PESO DE 100KG, DIÂMETRO 450 MM, MOTOR ELÉTRICO, POTÊNCIA 4 HP - JUROS. AF_05/2023</t>
  </si>
  <si>
    <t>POLIDORA DE PISO (POLITRIZ), PESO DE 100KG, DIÂMETRO 450 MM, MOTOR ELÉTRICO, POTÊNCIA 4 HP - MANUTENÇÃO. AF_05/2023</t>
  </si>
  <si>
    <t>POLIDORA DE PISO (POLITRIZ), PESO DE 100KG, DIÂMETRO 450 MM, MOTOR ELÉTRICO, POTÊNCIA 4 HP - MATERIAIS NA OPERAÇÃO. AF_05/2023</t>
  </si>
  <si>
    <t>DESEMPENADEIRA DE CONCRETO, PESO DE 78 KG, 4 PÁS, MOTOR A GASOLINA, POTÊNCIA 5,5 HP - DEPRECIAÇÃO. AF_05/2023</t>
  </si>
  <si>
    <t>DESEMPENADEIRA DE CONCRETO, PESO DE 78 KG, 4 PÁS, MOTOR A GASOLINA, POTÊNCIA 5,5 HP - JUROS. AF_05/2023</t>
  </si>
  <si>
    <t>DESEMPENADEIRA DE CONCRETO, PESO DE 78 KG, 4 PÁS, MOTOR A GASOLINA, POTÊNCIA 5,5 HP - MANUTENÇÃO. AF_05/2023</t>
  </si>
  <si>
    <t>DESEMPENADEIRA DE CONCRETO, PESO DE 78 KG, 4 PÁS, MOTOR A GASOLINA, POTÊNCIA 5,5 HP   MATERIAIS NA OPERAÇÃO. AF_05/2023</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</si>
  <si>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</si>
  <si>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</si>
  <si>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</si>
  <si>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</si>
  <si>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</si>
  <si>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</si>
  <si>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</si>
  <si>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</si>
  <si>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</si>
  <si>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</si>
  <si>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</si>
  <si>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</si>
  <si>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</si>
  <si>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</si>
  <si>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</si>
  <si>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</si>
  <si>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</si>
  <si>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</si>
  <si>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</si>
  <si>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</si>
  <si>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</si>
  <si>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</si>
  <si>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DEPRECIAÇÃO. AF_12/2016</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</si>
  <si>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</si>
  <si>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</si>
  <si>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</si>
  <si>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</si>
  <si>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</si>
  <si>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</si>
  <si>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</si>
  <si>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</si>
  <si>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</si>
  <si>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</si>
  <si>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</si>
  <si>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</si>
  <si>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</si>
  <si>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JUROS.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</si>
  <si>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</si>
  <si>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</si>
  <si>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</si>
  <si>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TRATOR DE PNEUS COM POTÊNCIA DE 85 CV, TRAÇÃO 4X4, COM VASSOURA MECÂNICA ACOPLADA - DEPRECIAÇÃO. AF_03/2017</t>
  </si>
  <si>
    <t>MINICARREGADEIRA SOBRE RODAS POTENCIA 47HP CAPACIDADE OPERACAO 646 KG,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</si>
  <si>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</si>
  <si>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</si>
  <si>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</si>
  <si>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</si>
  <si>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</si>
  <si>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</si>
  <si>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PERFURATRIZ ROTATIVA SOBRE ESTEIRA, TORQUE MAXIMO 2500 KGM, POTENCIA 110 HP, MOTOR DIESEL - MATERIAIS NA OPERAÇÃO. AF_05/2017</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</si>
  <si>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</si>
  <si>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</si>
  <si>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</si>
  <si>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</si>
  <si>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LAVADORA DE ALTA PRESSAO (LAVA-JATO) PARA AGUA FRIA, PRESSAO DE OPERACAO ENTRE 1400 E 1900 LIB/POL2, VAZAO MAXIMA ENTRE 400 E 700 L/H - DEPRECIAÇÃO. AF_05/2023</t>
  </si>
  <si>
    <t>LAVADORA DE ALTA PRESSAO (LAVA-JATO) PARA AGUA FRIA, PRESSAO DE OPERACAO ENTRE 1400 E 1900 LIB/POL2, VAZAO MAXIMA ENTRE 400 E 700 L/H - JUROS. AF_05/2023</t>
  </si>
  <si>
    <t>LAVADORA DE ALTA PRESSAO (LAVA-JATO) PARA AGUA FRIA, PRESSAO DE OPERACAO ENTRE 1400 E 1900 LIB/POL2, VAZAO MAXIMA ENTRE 400 E 700 L/H - MANUTENÇÃO. AF_05/2023</t>
  </si>
  <si>
    <t>LAVADORA DE ALTA PRESSAO (LAVA-JATO) PARA AGUA FRIA, PRESSAO DE OPERACAO ENTRE 1400 E 1900 LIB/POL2, VAZAO MAXIMA ENTRE 400 E 700 L/H - MATERIAIS NA OPERAÇÃO. AF_05/2023</t>
  </si>
  <si>
    <t>USINA DE MISTURA ASFÁLTICA À QUENTE, TIPO CONTRA FLUXO, PROD 100 A 140 TON/HORA - DEPRECIAÇÃO. AF_12/2019</t>
  </si>
  <si>
    <t>USINA DE MISTURA ASFÁLTICA À QUENTE, TIPO CONTRA FLUXO, PROD 100 A 140 TON/HORA - JUROS. AF_12/2019</t>
  </si>
  <si>
    <t>USINA DE MISTURA ASFÁLTICA À QUENTE, TIPO CONTRA FLUXO, PROD 100 A 140 TON/HORA - MANUTENÇÃO. AF_12/2019</t>
  </si>
  <si>
    <t>USINA DE MISTURA ASFÁLTICA À QUENTE, TIPO CONTRA FLUXO, PROD 100 A 140 TON/HORA - MATERIAIS NA OPERAÇÃO. AF_12/2019</t>
  </si>
  <si>
    <t>USINA DE ASFALTO, TIPO GRAVIMÉTRICA, PROD 150 TON/HORA - DEPRECIAÇÃO. AF_12/2019</t>
  </si>
  <si>
    <t>USINA DE ASFALTO, TIPO GRAVIMÉTRICA, PROD 150 TON/HORA - JUROS. AF_12/2019</t>
  </si>
  <si>
    <t>USINA DE ASFALTO, TIPO GRAVIMÉTRICA, PROD 150 TON/HORA - MANUTENÇÃO. AF_12/2019</t>
  </si>
  <si>
    <t>USINA DE ASFALTO, TIPO GRAVIMÉTRICA, PROD 150 TON/HORA - MATERIAIS NA OPERAÇÃO. AF_12/2019</t>
  </si>
  <si>
    <t>MARTELO DEMOLIDOR ELÉTRICO, COM POTÊNCIA DE 2.000 W, 1.000 IMPACTOS POR MINUTO, PESO DE 30 KG - DEPRECIAÇÃO. AF_01/2021</t>
  </si>
  <si>
    <t>MARTELO DEMOLIDOR ELÉTRICO, COM POTÊNCIA DE 2.000 W, 1.000 IMPACTOS POR MINUTO, PESO DE 30 KG - JUROS. AF_01/2021</t>
  </si>
  <si>
    <t>MARTELO DEMOLIDOR ELÉTRICO, COM POTÊNCIA DE 2.000 W, 1.000 IMPACTOS POR MINUTO, PESO DE 30 KG - MANUTENÇÃO. AF_01/2021</t>
  </si>
  <si>
    <t>MARTELO DEMOLIDOR ELÉTRICO, COM POTÊNCIA DE 2.000 W, 1.000 IMPACTOS POR MINUTO, PESO DE 30 KG - MATERIAIS NA OPERAÇÃO. AF_01/2021</t>
  </si>
  <si>
    <t>CALDEIRA A GÁS COM TERMOSTATO, CAPACIDADE 100 LITROS - MATERIAIS NA OPERAÇÃO. AF_05/2023</t>
  </si>
  <si>
    <t>CENTRAL DE LAMA BENTONÍTICA (DEPÓSITO DE BENTONITA, MISTURADOR DE ALTA TURBULÊNCIA, SILOS DE ARMAZENAMENTO DE LAMA E ÁGUA, LABORATÓRIO DE CONTROLE DE QUALIDADE DA LAMA) - MATERIAIS NA OPERAÇÃO. AF_04/2019</t>
  </si>
  <si>
    <t>CONJUNTO MACACO E BOMBA HIDRÁULICA PARA PROTENSAO DE CORDOALHAS, ESFORÇO MAXIMO DE 115 TONELADAS - MATERIAIS NA OPERAÇÃO. AF_05/2023</t>
  </si>
  <si>
    <t>CONJUNTO CILINDRO E BOMBA HIDRÁULICA PARA PROTENSÃO DE MONOBARRAS PARA TIRANTES, ESFORÇO MÁXIMO DE 30 TONELADAS  - MATERIAIS NA OPERAÇÃO. AF_05/2023</t>
  </si>
  <si>
    <t>GUINDASTE HIDRAULICO AUTOPROPELIDO, COM LANÇA TRELIÇADA 40 M, CAPACIDADE MÁXIMA 75 T, EQUIPADO COM CLAMSHELL - MATERIAIS NA OPERAÇÃO. AF_04/2019</t>
  </si>
  <si>
    <t>GUINDASTE SOBRE ESTEIRAS, COM LANÇA TRELIÇADA 40 M, CAPACIDADE MÁXIMA 75 T - MATERIAIS NA OPERAÇÃO. AF_04/2019</t>
  </si>
  <si>
    <t>GUINDASTE SOBRE ESTEIRAS, COM LANÇA TRELIÇADA 40 M, CAPACIDADE MÁXIMA 75 T, EQUIPADO COM CLAMSHELL - MATERIAIS NA OPERAÇÃO. AF_04/2019</t>
  </si>
  <si>
    <t>MÁQUINA FORMER DOBRAS DIVERSAS: 220V/380V TRIFÁSICO OU MONOFÁSICO, CAPACIDADE 0,5-1,27MM, MOTOR 2CV - MATERIAIS NA OPERAÇÃO. AF_05/2023</t>
  </si>
  <si>
    <t>MÁQUINA SOLDA ARCO COM PISTOLA DE SOLDAGEM PARA STUD BOLT DE 5 MM A 22 MM - MATERIAIS NA OPERAÇÃO. AF_05/2023</t>
  </si>
  <si>
    <t>PERFURATRIZ HIDRÁULICA SOBRE ESTEIRA, TORQUE MÁXIMO 161 KNM, PROFUNDIDADE MÁXIMA 54 M, DIÂMETRO MÁXIMO 1500 MM, POTÊNCIA MOTOR 268 HP - MATERIAIS NA OPERAÇÃO. AF_04/2019</t>
  </si>
  <si>
    <t>PERFURATRIZ PARA EXECUÇÃO DE ESTACAS SECANTES, TIPO HÉLICE CONTÍNUA COM CABEÇOTE DUPLO E TUBO METÁLICO - MATERIAIS NA OPERAÇÃO. AF_04/2019</t>
  </si>
  <si>
    <t>PLATAFORMA ELEVATÓRIA - MATERIAIS NA OPERAÇÃO. AF_04/2019</t>
  </si>
  <si>
    <t>PÓRTICO ROLANTE MONOVIGA, PERFIL I, 4 PERNAS, CAPACIDADE 5 T  - MATERIAIS NA OPERAÇÃO. AF_04/2019</t>
  </si>
  <si>
    <t>ESCAVADEIRA HIDRÁULICA SOBRE ESTEIRA, PESO OPERACIONAL ENTRE 22,00 E 23,50 T, POTÊNCIA NOMINAL 139 HP, COM MARTELO ROMPEDOR HIDRÁULICO 1700 KG - MATERIAIS NA OPERAÇÃO. AF_04/2019</t>
  </si>
  <si>
    <t>TORRE, COMPOSTA POR GUINCHO MECÂNICO, GUINCHO MANUAL, CABOS DE AÇO, PITEIRA E SOQUETE  - MATERIAIS NA OPERAÇÃO. AF_05/2023</t>
  </si>
  <si>
    <t>UNIDADE DOSADORA AIRLESS TIPO HOT SPRAY - MATERIAIS NA OPERAÇÃO. AF_05/2023</t>
  </si>
  <si>
    <t>ENCERADEIRA INDUSTRIAL, 400 MM, 220V, 1 HP - MATERIAIS NA OPERAÇÃO. AF_05/2023</t>
  </si>
  <si>
    <t>SERRA FITA HORIZONTAL, ELÉTRICA, COM CONTROLE HIDRÁULICO, PAINEL DE COMANDO EM 24 V, MOTOR ELÉTRICO 1,5 CV, DIMENSÕES DA FITA 3880 X 27 X 0,9 MM, TRIFÁSICA - MATERIAIS NA OPERAÇÃO. AF_05/2023</t>
  </si>
  <si>
    <t>FURADEIRA ELETROMAGNÉTICA, VELOCIDADE (SEM CARGA/ COM CARGA) 450/ 270 RPM, ESPESSURA MÁXIMA DA CHAPA A SER FURADA 50 MM, PORÇA DE ADESÃO MAGNÉTICA 17000 N, POTÊNCIA 1100 W, ALIMENTÇÃO 220 - 60 HZ, MONOFÁSICA - MATERIAIS NA OPERAÇÃO. AF_08/2019</t>
  </si>
  <si>
    <t>MÁQUINA METALEIRA UNIVERSAL MODELO IW 110/180 BTD - MATERIAIS NA OPERAÇÃO. AF_05/2023</t>
  </si>
  <si>
    <t>TARTARUGA DE OXICORTE CG1, MONOFÁSICA, 220 V, FREQUÊNCIA 50 HZ, VELOCIDADE DE CORTE (MM/MIN) 50 A 750, DIÂMETRO MÍNIMO DO COMPASSO MM 200 - MATERIAIS NA OPERAÇÃO. AF_05/2023</t>
  </si>
  <si>
    <t>BETONEIRA CAPACIDADE NOMINAL DE 250 L, CAPACIDADE DE MISTURA DE 175 L, MOTOR ELÉTRICO MONOFÁSICO POTÊNCIA 1CV - MATERIAIS NA OPERAÇÃO. AF_05/2023</t>
  </si>
  <si>
    <t>RETROESCAVADEIRA SOBRE RODAS COM CARREGADEIRA , PESO OPERACIONAL MÍN. 6,674, POTÊNCIA LÍQ 88 HP, COM MARTELO ROMPEDOR HIDRÁULICO ENTRE  275 A 362 KG - MATERIAIS NA OPERAÇÃO. AF_02/2021</t>
  </si>
  <si>
    <t>PERFURATRIZ HIDRÁULICA SOBRE ESTEIRA, TORQUE MÁXIMO 98 KNM, PROFUNDIDADE MÁXIMA 25 M, DIÂMETRO MÁXIMO 115 MM, POTÊNCIA MOTOR 190 HP - MATERIAIS NA OPERAÇÃO. AF_02/2021</t>
  </si>
  <si>
    <t>COMPRESSOR DE AR, VAZAO DE 10 PCM, RESERVATORIO 100 L, PRESSAO DE TRABALHO ENTRE 6,9 E 9,7 BAR, POTENCIA 2 HP, TENSAO 110/220 V - MATERIAIS NA OPERAÇÃO. AF_05/2023</t>
  </si>
  <si>
    <t>MÁQUINA DEMARCADORA DE FAIXA DE TRÁFEGO À FRIO, TRAÇÃO MANUAL, 4 CV, PRESSÃO MAX 3300 PSI, TANQUE 20 L - MATERIAIS NA OPERAÇÃO. AF_06/2021</t>
  </si>
  <si>
    <t>MÁQUINA PARA SOLDA POR ELETROFUSÃO PARA TUBOS DE POLIETILENO DE ALTA DENSIDADE (PEAD) COM DIÂMETRO EXTERNO DE 20 A 800 MM, POTÊNCIA ENTRE 2750 E 3000 W - MATERIAIS NA OPERAÇÃO. AF_05/2023</t>
  </si>
  <si>
    <t>MÁQUINA PARA SOLDA POR ELETROFUSÃO PARA TUBOS DE POLIETILENO DE ALTA DENSIDADE (PEAD) COM DIÂMETRO EXTERNO DE 20 A 1600 MM, POTÊNCIA DE 3500 W - MATERIAIS NA OPERAÇÃO. AF_05/2023</t>
  </si>
  <si>
    <t>MÁQUINA PARA SOLDA POR TERMOFUSÃO PARA TUBOS DE POLIETILENO DE ALTA DENSIDADE (PEAD) COM DIÂMETRO EXTERNO DE 90 A 315 MM, POTÊNCIA ENTRE 2500 E 5350 W - MATERIAIS NA OPERAÇÃO. AF_05/2023</t>
  </si>
  <si>
    <t>MÁQUINA PARA SOLDA POR TERMOFUSÃO PARA TUBOS DE POLIETILENO DE ALTA DENSIDADE (PEAD) COM DIÂMETRO EXTERNO DE 315 A 630 MM, POTÊNCIA ENTRE 8000 E 12350 W - MATERIAIS NA OPERAÇÃO. AF_05/2023</t>
  </si>
  <si>
    <t>MÁQUINA PARA SOLDA POR TERMOFUSÃO PARA TUBOS DE POLIETILENO DE ALTA DENSIDADE (PEAD) COM DIÂMETRO EXTERNO DE 710 A 1200 MM, POTÊNCIA ENTRE 16000 E 29500 W - MATERIAIS NA OPERAÇÃO. AF_05/2023</t>
  </si>
  <si>
    <t>PERFURATRIZ PARA FURO DIRECIONAL HORIZONTAL (HDD) COM CAPACIDADE ATÉ 89 KN, POTÊNCIA 24,8 HP A 80 HP (INCLUSO FERRAMENTAS E LOCALIZADOR) - MATERIAIS NA OPERAÇÃO. AF_05/2023</t>
  </si>
  <si>
    <t>PERFURATRIZ PARA FURO DIRECIONAL HORIZONTAL (HDD) COM CAPACIDADE DE 90 KN A 200 KN, POTÊNCIA 100 HP A 160 HP (INCLUSO FERRAMENTAS E LOCALIZADOR) - MATERIAIS NA OPERAÇÃO. AF_05/2023</t>
  </si>
  <si>
    <t>PERFURATRIZ PARA FURO DIRECIONAL HORIZONTAL (HDD) COM CAPACIDADE DE 201 KN A 560 KN, POTÊNCIA 200 HP A 260 HP (INCLUSO FERRAMENTAS E LOCALIZADOR) - MATERIAIS NA OPERAÇÃO. AF_05/2023</t>
  </si>
  <si>
    <t>MISTURADOR PARA PREPARO DE LAMA ESTABILIZANTE COM CAPACIDADE DE *4000* L, COM BOMBA CENTRÍFUGA 5,5 HP A 23,07 HP, PARA SISTEMA DE FURO DIRECIONAL - MATERIAIS NA OPERAÇÃO. AF_05/2023</t>
  </si>
  <si>
    <t>VARREDEIRA DE GRAMA SINTÉTICA A GASOLINA, 2,4 CV, 4 TEMPOS - MATERIAIS NA OPERAÇÃO. AF_05/2023</t>
  </si>
  <si>
    <t>BATE ESTACA PARA INSTALAÇÃO DE DEFENSAS METÁLICAS (GUARD RAIL) FIXO, INCLUSIVE CAMINHÃO TOCO PBT 9.700 KG, POTÊNCIA DE 160 CV - MATERIAIS NA OPERAÇÃO. AF_05/2023</t>
  </si>
  <si>
    <t>MINI GUINDASTE ARANHA SOBRE ESTEIRAS E LANCA TELESCÓPICA, CAPACIDADE MÁXIMA DE CARGA 3,0 TON, RAIO MÁXIMO DE TRABALHO 8,25 M, ALTURA DE LANÇA DO SOLO 9,2 M, 55 M DE CABO DE AÇO 8 MM, MOTOR ELÉTRICO 220/380 VOLTS - MATERIAIS NA OPERAÇÃO. AF_03/2022</t>
  </si>
  <si>
    <t>CONJUNTO MACACO HIDRÁULICO E CENTRAL DE BOMBEAMENTO MOTORIZADO 1,8 KW PARA PROTENSÃO DE MONOCABOS PARA CONCRETO PROTENDIDO, ESFORÇO MÁXIMO DE 20 TONELADAS  - MATERIAIS NA OPERAÇÃO. AF_05/2022</t>
  </si>
  <si>
    <t>CONJUNTO MACACO HIDRÁULICO E CENTRAL DE BOMBEAMENTO MOTORIZADO 1,8 KW PARA PROTENSÃO DE MONOCABOS PARA CONCRETO PROTENDIDO, ESFORÇO MÁXIMO DE 30 TONELADAS  - MATERIAIS NA OPERAÇÃO. AF_05/2022</t>
  </si>
  <si>
    <t>TERMOFUSORA PARA TUBOS E CONEXÕES EM PPR COM DIÂMETROS DE 20 A 63 MM, POTÊNCIA DE 800 W, TENSAO 220 V - DEPRECIAÇÃO. AF_05/2022</t>
  </si>
  <si>
    <t>TERMOFUSORA PARA TUBOS E CONEXÕES EM PPR COM DIÂMETROS DE 20 A 63 MM, POTÊNCIA DE 800 W, TENSAO 220 V - JUROS. AF_05/2022</t>
  </si>
  <si>
    <t>TERMOFUSORA PARA TUBOS E CONEXÕES EM PPR COM DIÂMETROS DE 20 A 63 MM, POTÊNCIA DE 800 W, TENSAO 220 V - MANUTENÇÃO. AF_05/2022</t>
  </si>
  <si>
    <t>TERMOFUSORA PARA TUBOS E CONEXÕES EM PPR COM DIÂMETROS DE 20 A 63 MM, POTÊNCIA DE 800 W, TENSAO 220 V - MATERIAIS NA OPERAÇÃO. AF_05/2022</t>
  </si>
  <si>
    <t>TERMOFUSORA PARA TUBOS E CONEXÕES EM PPR COM DIÂMETROS DE 75 A 110 MM, POTÊNCIA DE *1100* W, TENSÃO 220 V - DEPRECIAÇÃO. AF_05/2022</t>
  </si>
  <si>
    <t>TERMOFUSORA PARA TUBOS E CONEXÕES EM PPR COM DIÂMETROS DE 75 A 110 MM, POTÊNCIA DE *1100* W, TENSÃO 220 V - JUROS. AF_05/2022</t>
  </si>
  <si>
    <t>TERMOFUSORA PARA TUBOS E CONEXÕES EM PPR COM DIÂMETROS DE 75 A 110 MM, POTÊNCIA DE *1100* W, TENSÃO 220 V - MANUTENÇÃO. AF_05/2022</t>
  </si>
  <si>
    <t>TERMOFUSORA PARA TUBOS E CONEXÕES EM PPR COM DIÂMETROS DE 75 A 110 MM, POTÊNCIA DE *1100* W, TENSÃO 220 V - MATERIAIS NA OPERAÇÃO. AF_05/2022</t>
  </si>
  <si>
    <t>LIXADEIRA DE PAREDE, COM LED, POTÊNCIA 750 W, FREQUÊNCIA 60 HZ, VELOCIDADE 1000 A 2100 RPM, DIÂMETRO DA LIXA 225 MM - MATERIAIS NA OPERAÇÃO. AF_12/2022</t>
  </si>
  <si>
    <t>MARTELETE PERFURADOR/ ROMPEDOR ELÉTRICO, POTÊNCIA 800 W, 220 V - MATERIAIS NA OPERAÇÃO. AF_05/2023</t>
  </si>
  <si>
    <t>GRUPO GERADOR DIESEL, COM CARENAGEM, POTÊNCIA STANDART ENTRE 400 E 460 KVA, VELOCIDADE DE 1800 RPM, FREQUÊNCIA DE 60 HZ - MATERIAIS NA OPERAÇÃO. AF_05/2023</t>
  </si>
  <si>
    <t>PERFURATRIZ DE COROA DIAMANTADA PARA CONCRETO, DIÂMETRO ATÉ 250 MM, MOTOR ELÉTRICO 220 V, POTÊNCIA 2.500 W - MATERIAIS NA OPERAÇÃO. AF_05/2023</t>
  </si>
  <si>
    <t>CAMINHÃO TANQUE PARA HIDROSSEMEADURA, COM CAPACIDADE DE 8.000 LITROS, INCLUINDO BOMBA PARA LANÇAMENTO COM MOTOR DIESEL COM POTÊNCIA DE 105 CV - MATERIAIS NA OPERAÇÃO. AF_06/2023</t>
  </si>
  <si>
    <t>GUINDASTE HIDRÁULICO AUTOPROPELIDO, COM LANÇA TRELICADA 41 M, CAPACIDADE MÁXIMA DE ELEVAÇÃO 43 T, POTÊNCIA 230 KW, EQUIPADO COM CAÇAMBA DE ARRASTO (DRAGLINE) DE 0,76 M3 - MATERIAIS NA OPERAÇÃO. AF_06/2023</t>
  </si>
  <si>
    <t>ESCAVADEIRA HIDRÁULICA DE BRAÇO LONGO (LONGO ALCANCE) SOBRE ESTEIRAS, CAÇAMBA 0,52 M3, PESO OPERACIONAL 24 T, POTÊNCIA LÍQUIDA 155 HP  - MATERIAIS NA OPERAÇÃO. AF_06/2023</t>
  </si>
  <si>
    <t>GUINDASTE HIDRÁULICO RODOVIÁRIO, LANCA TELESCÓPICA DE *50+20* M, CAPACIDADE MÁXIMA DE 90T, 4 EIXOS, POTÊNCIA 330 KW, MOTOR DIESEL - MATERIAIS NA OPERAÇÃO. AF_01/2024</t>
  </si>
  <si>
    <t>GUINDASTE DERRICK, LANÇA DE *20* M, CARGA MÁXIMA 10T, POTÊNCIA 45 KW - MATERIAIS NA OPERAÇÃO. AF_01/2024</t>
  </si>
  <si>
    <t>INSTALAÇÃO DE TESOURA (INTEIRA OU MEIA), BIAPOIADA, EM MADEIRA NÃO APARELHADA, PARA VÃOS MAIORES OU IGUAIS A 3,0 M E MENORES QUE 6,0 M, INCLUSO IÇAMENTO. AF_07/2019</t>
  </si>
  <si>
    <t>INSTALAÇÃO DE TESOURA (INTEIRA OU MEIA), BIAPOIADA, EM MADEIRA NÃO APARELHADA, PARA VÃOS MAIORES OU IGUAIS A 6,0 M E MENORES QUE 8,0 M, INCLUSO IÇAMENTO. AF_07/2019</t>
  </si>
  <si>
    <t>INSTALAÇÃO DE TESOURA (INTEIRA OU MEIA), BIAPOIADA, EM MADEIRA NÃO APARELHADA, PARA VÃOS MAIORES OU IGUAIS A 8,0 M E MENORES QUE 10,0 M, INCLUSO IÇAMENTO. AF_07/2019</t>
  </si>
  <si>
    <t>INSTALAÇÃO DE TESOURA (INTEIRA OU MEIA), BIAPOIADA, EM MADEIRA NÃO APARELHADA, PARA VÃOS MAIORES OU IGUAIS A 10,0 M E MENORES QUE 12,0 M, INCLUSO IÇAMENTO. AF_07/2019</t>
  </si>
  <si>
    <t>TRAMA DE MADEIRA COMPOSTA POR RIPAS, CAIBROS E TERÇAS PARA TELHADOS DE ATÉ 2 ÁGUAS PARA TELHA DE ENCAIXE DE CERÂMICA OU DE CONCRETO, INCLUSO TRANSPORTE VERTICAL. AF_07/2019</t>
  </si>
  <si>
    <t>TRAMA DE MADEIRA COMPOSTA POR RIPAS, CAIBROS E TERÇAS PARA TELHADOS DE MAIS QUE 2 ÁGUAS PARA TELHA DE ENCAIXE DE CERÂMICA OU DE CONCRETO, INCLUSO TRANSPORTE VERTICAL. AF_07/2019</t>
  </si>
  <si>
    <t>TRAMA DE MADEIRA COMPOSTA POR RIPAS, CAIBROS E TERÇAS PARA TELHADOS DE ATÉ 2 ÁGUAS PARA TELHA CERÂMICA CAPA-CANAL, INCLUSO TRANSPORTE VERTICAL. AF_07/2019</t>
  </si>
  <si>
    <t>TRAMA DE MADEIRA COMPOSTA POR RIPAS, CAIBROS E TERÇAS PARA TELHADOS DE MAIS QUE 2 ÁGUAS PARA TELHA CERÂMICA CAPA-CANAL, INCLUSO TRANSPORTE VERTICAL. AF_07/2019</t>
  </si>
  <si>
    <t>TRAMA DE MADEIRA COMPOSTA POR TERÇAS PARA TELHADOS DE ATÉ 2 ÁGUAS PARA TELHA ONDULADA DE FIBROCIMENTO, METÁLICA, PLÁSTICA OU TERMOACÚSTICA, INCLUSO TRANSPORTE VERTICAL. AF_07/2019</t>
  </si>
  <si>
    <t>TRAMA DE MADEIRA COMPOSTA POR TERÇAS PARA TELHADOS DE ATÉ 2 ÁGUAS PARA TELHA ESTRUTURAL DE FIBROCIMENTO, INCLUSO TRANSPORTE VERTICAL. AF_07/2019</t>
  </si>
  <si>
    <t>FABRICAÇÃO E INSTALAÇÃO DE TESOURA INTEIRA EM MADEIRA NÃO APARELHADA, VÃO DE 3 M, PARA TELHA CERÂMICA OU DE CONCRETO, INCLUSO IÇAMENTO. AF_07/2019</t>
  </si>
  <si>
    <t>FABRICAÇÃO E INSTALAÇÃO DE TESOURA INTEIRA EM MADEIRA NÃO APARELHADA, VÃO DE 4 M, PARA TELHA CERÂMICA OU DE CONCRETO, INCLUSO IÇAMENTO. AF_07/2019</t>
  </si>
  <si>
    <t>FABRICAÇÃO E INSTALAÇÃO DE TESOURA INTEIRA EM MADEIRA NÃO APARELHADA, VÃO DE 5 M, PARA TELHA CERÂMICA OU DE CONCRETO, INCLUSO IÇAMENTO. AF_07/2019</t>
  </si>
  <si>
    <t>FABRICAÇÃO E INSTALAÇÃO DE TESOURA INTEIRA EM MADEIRA NÃO APARELHADA, VÃO DE 6 M, PARA TELHA CERÂMICA OU DE CONCRETO, INCLUSO IÇAMENTO. AF_07/2019</t>
  </si>
  <si>
    <t>FABRICAÇÃO E INSTALAÇÃO DE TESOURA INTEIRA EM MADEIRA NÃO APARELHADA, VÃO DE 7 M, PARA TELHA CERÂMICA OU DE CONCRETO, INCLUSO IÇAMENTO. AF_07/2019</t>
  </si>
  <si>
    <t>FABRICAÇÃO E INSTALAÇÃO DE TESOURA INTEIRA EM MADEIRA NÃO APARELHADA, VÃO DE 8 M, PARA TELHA CERÂMICA OU DE CONCRETO, INCLUSO IÇAMENTO. AF_07/2019</t>
  </si>
  <si>
    <t>FABRICAÇÃO E INSTALAÇÃO DE TESOURA INTEIRA EM MADEIRA NÃO APARELHADA, VÃO DE 9 M, PARA TELHA CERÂMICA OU DE CONCRETO, INCLUSO IÇAMENTO. AF_07/2019</t>
  </si>
  <si>
    <t>FABRICAÇÃO E INSTALAÇÃO DE TESOURA INTEIRA EM MADEIRA NÃO APARELHADA, VÃO DE 10 M, PARA TELHA CERÂMICA OU DE CONCRETO, INCLUSO IÇAMENTO. AF_07/2019</t>
  </si>
  <si>
    <t>FABRICAÇÃO E INSTALAÇÃO DE TESOURA INTEIRA EM MADEIRA NÃO APARELHADA, VÃO DE 11 M, PARA TELHA CERÂMICA OU DE CONCRETO, INCLUSO IÇAMENTO. AF_07/2019</t>
  </si>
  <si>
    <t>FABRICAÇÃO E INSTALAÇÃO DE TESOURA INTEIRA EM MADEIRA NÃO APARELHADA, VÃO DE 12 M, PARA TELHA CERÂMICA OU DE CONCRETO, INCLUSO IÇAMENTO. AF_07/2019</t>
  </si>
  <si>
    <t>FABRICAÇÃO E INSTALAÇÃO DE TESOURA INTEIRA EM MADEIRA NÃO APARELHADA, VÃO DE 3 M, PARA TELHA ONDULADA DE FIBROCIMENTO, METÁLICA, PLÁSTICA OU TERMOACÚSTICA, INCLUSO IÇAMENTO. AF_07/2019</t>
  </si>
  <si>
    <t>FABRICAÇÃO E INSTALAÇÃO DE TESOURA INTEIRA EM MADEIRA NÃO APARELHADA, VÃO DE 4 M, PARA TELHA ONDULADA DE FIBROCIMENTO, METÁLICA, PLÁSTICA OU TERMOACÚSTICA, INCLUSO IÇAMENTO. AF_07/2019</t>
  </si>
  <si>
    <t>FABRICAÇÃO E INSTALAÇÃO DE TESOURA INTEIRA EM MADEIRA NÃO APARELHADA, VÃO DE 5 M, PARA TELHA ONDULADA DE FIBROCIMENTO, METÁLICA, PLÁSTICA OU TERMOACÚSTICA, INCLUSO IÇAMENTO. AF_07/2019</t>
  </si>
  <si>
    <t>FABRICAÇÃO E INSTALAÇÃO DE TESOURA INTEIRA EM MADEIRA NÃO APARELHADA, VÃO DE 6 M, PARA TELHA ONDULADA DE FIBROCIMENTO, METÁLICA, PLÁSTICA OU TERMOACÚSTICA, INCLUSO IÇAMENTO. AF_07/2019</t>
  </si>
  <si>
    <t>FABRICAÇÃO E INSTALAÇÃO DE TESOURA INTEIRA EM MADEIRA NÃO APARELHADA, VÃO DE 7 M, PARA TELHA ONDULADA DE FIBROCIMENTO, METÁLICA, PLÁSTICA OU TERMOACÚSTICA, INCLUSO IÇAMENTO. AF_07/2019</t>
  </si>
  <si>
    <t>FABRICAÇÃO E INSTALAÇÃO DE TESOURA INTEIRA EM MADEIRA NÃO APARELHADA, VÃO DE 8 M, PARA TELHA ONDULADA DE FIBROCIMENTO, METÁLICA, PLÁSTICA OU TERMOACÚSTICA, INCLUSO IÇAMENTO. AF_07/2019</t>
  </si>
  <si>
    <t>FABRICAÇÃO E INSTALAÇÃO DE TESOURA INTEIRA EM MADEIRA NÃO APARELHADA, VÃO DE 9 M, PARA TELHA ONDULADA DE FIBROCIMENTO, METÁLICA, PLÁSTICA OU TERMOACÚSTICA, INCLUSO IÇAMENTO. AF_07/2019</t>
  </si>
  <si>
    <t>FABRICAÇÃO E INSTALAÇÃO DE TESOURA INTEIRA EM MADEIRA NÃO APARELHADA, VÃO DE 10 M, PARA TELHA ONDULADA DE FIBROCIMENTO, METÁLICA, PLÁSTICA OU TERMOACÚSTICA, INCLUSO IÇAMENTO. AF_07/2019</t>
  </si>
  <si>
    <t>FABRICAÇÃO E INSTALAÇÃO DE TESOURA INTEIRA EM MADEIRA NÃO APARELHADA, VÃO DE 11 M, PARA TELHA ONDULADA DE FIBROCIMENTO, METÁLICA, PLÁSTICA OU TERMOACÚSTICA, INCLUSO IÇAMENTO. AF_07/2019</t>
  </si>
  <si>
    <t>FABRICAÇÃO E INSTALAÇÃO DE TESOURA INTEIRA EM MADEIRA NÃO APARELHADA, VÃO DE 12 M, PARA TELHA ONDULADA DE FIBROCIMENTO, METÁLICA, PLÁSTICA OU TERMOACÚSTICA, INCLUSO IÇAMENTO. AF_07/2019</t>
  </si>
  <si>
    <t>FABRICAÇÃO E INSTALAÇÃO DE PONTALETES DE MADEIRA NÃO APARELHADA PARA TELHADOS COM ATÉ 2 ÁGUAS E COM TELHA CERÂMICA OU DE CONCRETO EM EDIFÍCIO RESIDENCIAL TÉRREO, INCLUSO TRANSPORTE VERTICAL. AF_07/2019</t>
  </si>
  <si>
    <t>FABRICAÇÃO E INSTALAÇÃO DE PONTALETES DE MADEIRA NÃO APARELHADA PARA TELHADOS COM ATÉ 2 ÁGUAS E COM TELHA CERÂMICA OU DE CONCRETO EM EDIFÍCIO RESIDENCIAL DE MÚLTIPLOS PAVIMENTOS, INCLUSO TRANSPORTE VERTICAL. AF_07/2019</t>
  </si>
  <si>
    <t>FABRICAÇÃO E INSTALAÇÃO DE PONTALETES DE MADEIRA NÃO APARELHADA PARA TELHADOS COM ATÉ 2 ÁGUAS E COM TELHA CERÂMICA OU DE CONCRETO EM EDIFÍCIO INSTITUCIONAL TÉRREO, INCLUSO TRANSPORTE VERTICAL. AF_07/2019</t>
  </si>
  <si>
    <t>FABRICAÇÃO E INSTALAÇÃO DE PONTALETES DE MADEIRA NÃO APARELHADA PARA TELHADOS COM ATÉ 2 ÁGUAS E COM TELHA ONDULADA DE FIBROCIMENTO, ALUMÍNIO OU PLÁSTICA EM EDIFÍCIO RESIDENCIAL DE MÚLTIPLOS PAVIMENTOS, INCLUSO TRANSPORTE VERTICAL. AF_07/2019</t>
  </si>
  <si>
    <t>FABRICAÇÃO E INSTALAÇÃO DE PONTALETES DE MADEIRA NÃO APARELHADA PARA TELHADOS COM ATÉ 2 ÁGUAS E COM TELHA ONDULADA DE FIBROCIMENTO, ALUMÍNIO OU PLÁSTICA EM EDIFÍCIO INSTITUCIONAL TÉRREO, INCLUSO TRANSPORTE VERTICAL. AF_07/2019</t>
  </si>
  <si>
    <t>FABRICAÇÃO E INSTALAÇÃO DE PONTALETES DE MADEIRA NÃO APARELHADA PARA TELHADOS COM MAIS QUE 2 ÁGUAS E COM TELHA CERÂMICA OU DE CONCRETO EM EDIFÍCIO RESIDENCIAL TÉRREO, INCLUSO TRANSPORTE VERTICAL. AF_07/2019</t>
  </si>
  <si>
    <t>FABRICAÇÃO E INSTALAÇÃO DE PONTALETES DE MADEIRA NÃO APARELHADA PARA TELHADOS COM MAIS QUE 2 ÁGUAS E COM TELHA CERÂMICA OU DE CONCRETO EM EDIFÍCIO RESIDENCIAL DE MÚLTIPLOS PAVIMENTOS. AF_07/2019</t>
  </si>
  <si>
    <t>FABRICAÇÃO E INSTALAÇÃO DE PONTALETES DE MADEIRA NÃO APARELHADA PARA TELHADOS COM MAIS QUE 2 ÁGUAS E COM TELHA CERÂMICA OU DE CONCRETO EM EDIFÍCIO INSTITUCIONAL TÉRREO, INCLUSO TRANSPORTE VERTICAL. AF_07/2019</t>
  </si>
  <si>
    <t>RETIRADA E RECOLOCAÇÃO DE RIPA EM TELHADOS DE ATÉ 2 ÁGUAS COM TELHA CERÂMICA OU DE CONCRETO DE ENCAIXE, INCLUSO TRANSPORTE VERTICAL. AF_07/2019</t>
  </si>
  <si>
    <t>RETIRADA E RECOLOCAÇÃO DE CAIBRO EM TELHADOS DE ATÉ 2 ÁGUAS COM TELHA CERÂMICA OU DE CONCRETO DE ENCAIXE, INCLUSO TRANSPORTE VERTICAL. AF_07/2019</t>
  </si>
  <si>
    <t>RETIRADA E RECOLOCAÇÃO DE RIPA EM TELHADOS DE MAIS DE 2 ÁGUAS COM TELHA CERÂMICA OU DE CONCRETO DE ENCAIXE, INCLUSO TRANSPORTE VERTICAL. AF_07/2019</t>
  </si>
  <si>
    <t>RETIRADA E RECOLOCAÇÃO DE CAIBRO EM TELHADOS DE MAIS DE 2 ÁGUAS COM TELHA CERÂMICA OU DE CONCRETO DE ENCAIXE, INCLUSO TRANSPORTE VERTICAL. AF_07/2019</t>
  </si>
  <si>
    <t>RETIRADA E RECOLOCAÇÃO DE RIPA EM TELHADOS DE ATÉ 2 ÁGUAS COM TELHA CERÂMICA CAPA-CANAL, INCLUSO TRANSPORTE VERTICAL. AF_07/2019</t>
  </si>
  <si>
    <t>RETIRADA E RECOLOCAÇÃO DE CAIBRO EM TELHADOS DE ATÉ 2 ÁGUAS COM TELHA CERÂMICA CAPA-CANAL, INCLUSO TRANSPORTE VERTICAL. AF_07/2019</t>
  </si>
  <si>
    <t>RETIRADA E RECOLOCAÇÃO DE RIPA EM TELHADOS DE MAIS DE 2 ÁGUAS COM TELHA CERÂMICA CAPA-CANAL, INCLUSO TRANSPORTE VERTICAL. AF_07/2019</t>
  </si>
  <si>
    <t>RETIRADA E RECOLOCAÇÃO DE CAIBRO EM TELHADOS DE MAIS DE 2 ÁGUAS COM TELHA CERÂMICA CAPA-CANAL, INCLUSO TRANSPORTE VERTICAL. AF_07/2019</t>
  </si>
  <si>
    <t>TELHAMENTO COM TELHA DE CONCRETO DE ENCAIXE, COM ATÉ 2 ÁGUAS, INCLUSO TRANSPORTE VERTICAL. AF_07/2019</t>
  </si>
  <si>
    <t>TELHAMENTO COM TELHA DE CONCRETO DE ENCAIXE, COM MAIS DE 2 ÁGUAS, INCLUSO TRANSPORTE VERTICAL. AF_07/2019</t>
  </si>
  <si>
    <t>TELHAMENTO COM TELHA CERÂMICA DE ENCAIXE, TIPO PORTUGUESA, COM ATÉ 2 ÁGUAS, INCLUSO TRANSPORTE VERTICAL. AF_07/2019</t>
  </si>
  <si>
    <t>TELHAMENTO COM TELHA CERÂMICA DE ENCAIXE, TIPO PORTUGUESA, COM MAIS DE 2 ÁGUAS, INCLUSO TRANSPORTE VERTICAL. AF_07/2019</t>
  </si>
  <si>
    <t>TELHAMENTO COM TELHA CERÂMICA CAPA-CANAL, TIPO COLONIAL, COM ATÉ 2 ÁGUAS, INCLUSO TRANSPORTE VERTICAL. AF_07/2019</t>
  </si>
  <si>
    <t>TELHAMENTO COM TELHA CERÂMICA CAPA-CANAL, TIPO COLONIAL, COM MAIS DE 2 ÁGUAS, INCLUSO TRANSPORTE VERTICAL. AF_07/2019</t>
  </si>
  <si>
    <t>EMBOÇAMENTO COM ARGAMASSA TRAÇO 1:2:9 (CIMENTO, CAL E AREIA). AF_07/2019</t>
  </si>
  <si>
    <t>SUBCOBERTURA COM MANTA PLÁSTICA REVESTIDA POR PELÍCULA DE ALUMÍNO, INCLUSO TRANSPORTE VERTICAL. AF_07/2019</t>
  </si>
  <si>
    <t>AMARRAÇÃO DE TELHAS CERÂMICAS OU DE CONCRETO. AF_07/2019</t>
  </si>
  <si>
    <t>TELHAMENTO COM TELHA CERÂMICA DE ENCAIXE, TIPO FRANCESA, COM ATÉ 2 ÁGUAS, INCLUSO TRANSPORTE VERTICAL. AF_07/2019</t>
  </si>
  <si>
    <t>TELHAMENTO COM TELHA CERÂMICA DE ENCAIXE, TIPO FRANCESA, COM MAIS DE 2 ÁGUAS, INCLUSO TRANSPORTE VERTICAL. AF_07/2019</t>
  </si>
  <si>
    <t>TELHAMENTO COM TELHA CERÂMICA DE ENCAIXE, TIPO ROMANA, COM ATÉ 2 ÁGUAS, INCLUSO TRANSPORTE VERTICAL. AF_07/2019</t>
  </si>
  <si>
    <t>TELHAMENTO COM TELHA CERÂMICA DE ENCAIXE, TIPO ROMANA, COM MAIS DE 2 ÁGUAS, INCLUSO TRANSPORTE VERTICAL. AF_07/2019</t>
  </si>
  <si>
    <t>TELHAMENTO COM TELHA CERÂMICA CAPA-CANAL, TIPO PLAN, COM ATÉ 2 ÁGUAS, INCLUSO TRANSPORTE VERTICAL. AF_07/2019</t>
  </si>
  <si>
    <t>TELHAMENTO COM TELHA CERÂMICA CAPA-CANAL, TIPO PLAN, COM MAIS DE 2 ÁGUAS, INCLUSO TRANSPORTE VERTICAL. AF_07/2019</t>
  </si>
  <si>
    <t>TELHAMENTO COM TELHA CERÂMICA CAPA-CANAL, TIPO PAULISTA, COM ATÉ 2 ÁGUAS, INCLUSO TRANSPORTE VERTICAL. AF_07/2019</t>
  </si>
  <si>
    <t>TELHAMENTO COM TELHA CERÂMICA CAPA-CANAL, TIPO PAULISTA, COM MAIS DE 2 ÁGUAS, INCLUSO TRANSPORTE VERTICAL. AF_07/2019</t>
  </si>
  <si>
    <t>TELHAMENTO COM TELHA ONDULADA DE FIBROCIMENTO E = 6 MM, COM RECOBRIMENTO LATERAL DE 1/4 DE ONDA PARA TELHADO COM INCLINAÇÃO MAIOR QUE 10°, COM ATÉ 2 ÁGUAS, INCLUSO IÇAMENTO. AF_07/2019</t>
  </si>
  <si>
    <t>TELHAMENTO COM TELHA ONDULADA DE FIBROCIMENTO E = 6 MM, COM RECOBRIMENTO LATERAL DE 1 1/4 DE ONDA PARA TELHADO COM INCLINAÇÃO MÁXIMA DE 10°, COM ATÉ 2 ÁGUAS, INCLUSO IÇAMENTO. AF_07/2019</t>
  </si>
  <si>
    <t>TELHAMENTO COM TELHA ESTRUTURAL DE FIBROCIMENTO E= 8 MM, COM ATÉ 2 ÁGUAS, INCLUSO IÇAMENTO. AF_07/2019_PS</t>
  </si>
  <si>
    <t>TELHAMENTO COM TELHA DE AÇO/ALUMÍNIO E = 0,5 MM, COM ATÉ 2 ÁGUAS, INCLUSO IÇAMENTO. AF_07/2019</t>
  </si>
  <si>
    <t>TELHAMENTO COM TELHA METÁLICA TERMOACÚSTICA E = 30 MM, COM ATÉ 2 ÁGUAS, INCLUSO IÇAMENTO. AF_07/2019</t>
  </si>
  <si>
    <t>CUMEEIRA E ESPIGÃO PARA TELHA CERÂMICA EMBOÇADA COM ARGAMASSA TRAÇO 1:2:9 (CIMENTO, CAL E AREIA), PARA TELHADOS COM MAIS DE 2 ÁGUAS, INCLUSO TRANSPORTE VERTICAL. AF_07/2019</t>
  </si>
  <si>
    <t>CUMEEIRA E ESPIGÃO PARA TELHA DE CONCRETO EMBOÇADA COM ARGAMASSA TRAÇO 1:2:9 (CIMENTO, CAL E AREIA), PARA TELHADOS COM MAIS DE 2 ÁGUAS, INCLUSO TRANSPORTE VERTICAL. AF_07/2019</t>
  </si>
  <si>
    <t>CUMEEIRA PARA TELHA CERÂMICA EMBOÇADA COM ARGAMASSA TRAÇO 1:2:9 (CIMENTO, CAL E AREIA) PARA TELHADOS COM ATÉ 2 ÁGUAS, INCLUSO TRANSPORTE VERTICAL. AF_07/2019</t>
  </si>
  <si>
    <t>CUMEEIRA PARA TELHA DE CONCRETO EMBOÇADA COM ARGAMASSA TRAÇO 1:2:9 (CIMENTO, CAL E AREIA) PARA TELHADOS COM ATÉ 2 ÁGUAS, INCLUSO TRANSPORTE VERTICAL. AF_07/2019</t>
  </si>
  <si>
    <t>CUMEEIRA PARA TELHA DE FIBROCIMENTO ONDULADA E = 6 MM, INCLUSO ACESSÓRIOS DE FIXAÇÃO E IÇAMENTO. AF_07/2019</t>
  </si>
  <si>
    <t>CUMEEIRA PARA TELHA DE FIBROCIMENTO ESTRUTURAL E = 6 MM, INCLUSO ACESSÓRIOS DE FIXAÇÃO E IÇAMENTO. AF_07/2019</t>
  </si>
  <si>
    <t>CUMEEIRA SHED PARA TELHA ONDULADA DE FIBROCIMENTO, E = 6 MM, INCLUSO ACESSÓRIOS DE FIXAÇÃO E IÇAMENTO. AF_07/2019</t>
  </si>
  <si>
    <t>RUFO EXTERNO/INTERNO EM CHAPA DE AÇO GALVANIZADO NÚMERO 26, CORTE DE 33 CM, INCLUSO IÇAMENTO. AF_07/2019</t>
  </si>
  <si>
    <t>RETIRADA E RECOLOCAÇÃO DE  TELHA CERÂMICA DE ENCAIXE, COM ATÉ DUAS ÁGUAS, INCLUSO IÇAMENTO. AF_07/2019</t>
  </si>
  <si>
    <t>RETIRADA E RECOLOCAÇÃO DE  TELHA CERÂMICA DE ENCAIXE, COM MAIS DE DUAS ÁGUAS, INCLUSO IÇAMENTO. AF_07/2019</t>
  </si>
  <si>
    <t>RETIRADA E RECOLOCAÇÃO DE  TELHA CERÂMICA CAPA-CANAL, COM ATÉ DUAS ÁGUAS, INCLUSO IÇAMENTO. AF_07/2019</t>
  </si>
  <si>
    <t>RETIRADA E RECOLOCAÇÃO DE  TELHA CERÂMICA CAPA-CANAL, COM MAIS DE DUAS ÁGUAS, INCLUSO IÇAMENTO. AF_07/2019</t>
  </si>
  <si>
    <t>CALHA DE BEIRAL, SEMICIRCULAR DE PVC, DIAMETRO 125 MM, INCLUINDO CABECEIRAS, EMENDAS, BOCAIS, SUPORTES E VEDAÇÕES, EXCLUINDO CONDUTORES, INCLUSO TRANSPORTE VERTICAL. AF_07/2019</t>
  </si>
  <si>
    <t>RUFO EM FIBROCIMENTO PARA TELHA ONDULADA E = 6 MM, ABA DE 26 CM, INCLUSO TRANSPORTE VERTICAL, EXCETO CONTRARRUFO. AF_07/2019</t>
  </si>
  <si>
    <t>CALHA EM CHAPA DE AÇO GALVANIZADO NÚMERO 24, DESENVOLVIMENTO DE 33 CM, INCLUSO TRANSPORTE VERTICAL. AF_07/2019</t>
  </si>
  <si>
    <t>CALHA EM CHAPA DE AÇO GALVANIZADO NÚMERO 24, DESENVOLVIMENTO DE 50 CM, INCLUSO TRANSPORTE VERTICAL. AF_07/2019</t>
  </si>
  <si>
    <t>CALHA EM CHAPA DE AÇO GALVANIZADO NÚMERO 24, DESENVOLVIMENTO DE 100 CM, INCLUSO TRANSPORTE VERTICAL. AF_07/2019</t>
  </si>
  <si>
    <t>RUFO EM CHAPA DE AÇO GALVANIZADO NÚMERO 24, CORTE DE 25 CM, INCLUSO TRANSPORTE VERTICAL. AF_07/2019</t>
  </si>
  <si>
    <t>TELHAMENTO COM TELHA ONDULADA DE FIBRA DE VIDRO E = 0,6 MM, PARA TELHADO COM INCLINAÇÃO MAIOR QUE 10°, COM ATÉ 2 ÁGUAS, INCLUSO IÇAMENTO. AF_07/2019</t>
  </si>
  <si>
    <t>INSTALAÇÃO DE TESOURA (INTEIRA OU MEIA), EM AÇO, PARA VÃOS MAIORES OU IGUAIS A 3,0 M E MENORES QUE 6,0 M, INCLUSO IÇAMENTO. AF_07/2019</t>
  </si>
  <si>
    <t>INSTALAÇÃO DE TESOURA (INTEIRA OU MEIA), EM AÇO, PARA VÃOS MAIORES OU IGUAIS A 6,0 M E MENORES QUE 8,0 M, INCLUSO IÇAMENTO. AF_07/2019</t>
  </si>
  <si>
    <t>INSTALAÇÃO DE TESOURA (INTEIRA OU MEIA), EM AÇO, PARA VÃOS MAIORES OU IGUAIS A 8,0 M E MENORES QUE 10,0 M, INCLUSO IÇAMENTO. AF_07/2019</t>
  </si>
  <si>
    <t>INSTALAÇÃO DE TESOURA (INTEIRA OU MEIA), EM AÇO, PARA VÃOS MAIORES OU IGUAIS A 10,0 M E MENORES QUE 12,0 M, INCLUSO IÇAMENTO. AF_07/2019</t>
  </si>
  <si>
    <t>TRAMA DE AÇO COMPOSTA POR RIPAS, CAIBROS E TERÇAS PARA TELHADOS DE ATÉ 2 ÁGUAS PARA TELHA DE ENCAIXE DE CERÂMICA OU DE CONCRETO, INCLUSO TRANSPORTE VERTICAL. AF_07/2019</t>
  </si>
  <si>
    <t>TRAMA DE AÇO COMPOSTA POR RIPAS E CAIBROS PARA TELHADOS DE ATÉ 2 ÁGUAS PARA TELHA DE ENCAIXE DE CERÂMICA OU DE CONCRETO, INCLUSO TRANSPORTE VERTICAL. AF_07/2019</t>
  </si>
  <si>
    <t>TRAMA DE AÇO COMPOSTA POR RIPAS PARA TELHADOS DE ATÉ 2 ÁGUAS PARA TELHA DE ENCAIXE DE CERÂMICA OU DE CONCRETO, INCLUSO TRANSPORTE VERTICAL. AF_07/2019</t>
  </si>
  <si>
    <t>TRAMA DE AÇO COMPOSTA POR RIPAS, CAIBROS E TERÇAS PARA TELHADOS DE MAIS DE 2 ÁGUAS PARA TELHA DE ENCAIXE DE CERÂMICA OU DE CONCRETO, INCLUSO TRANSPORTE VERTICAL. AF_07/2019</t>
  </si>
  <si>
    <t>TRAMA DE AÇO COMPOSTA POR RIPAS E CAIBROS PARA TELHADOS DE MAIS DE 2 ÁGUAS PARA TELHA DE ENCAIXE DE CERÂMICA OU DE CONCRETO, INCLUSO TRANSPORTE VERTICAL. AF_07/2019</t>
  </si>
  <si>
    <t>TRAMA DE AÇO COMPOSTA POR RIPAS PARA TELHADOS DE MAIS DE 2 ÁGUAS PARA TELHA DE ENCAIXE DE CERÂMICA OU DE CONCRETO, INCLUSO TRANSPORTE VERTICAL, INCLUSO TRANSPORTE VERTICAL. AF_07/2019</t>
  </si>
  <si>
    <t>TRAMA DE AÇO COMPOSTA POR RIPAS, CAIBROS E TERÇAS PARA TELHADOS DE ATÉ 2 ÁGUAS PARA TELHA CERÂMICA CAPA-CANAL, INCLUSO TRANSPORTE VERTICAL. AF_07/2019</t>
  </si>
  <si>
    <t>TRAMA DE AÇO COMPOSTA POR RIPAS E CAIBROS PARA TELHADOS DE ATÉ 2 ÁGUAS PARA TELHA CERÂMICA CAPA-CANAL, INCLUSO TRANSPORTE VERTICAL. AF_07/2019</t>
  </si>
  <si>
    <t>TRAMA DE AÇO COMPOSTA POR RIPAS PARA TELHADOS DE ATÉ 2 ÁGUAS PARA TELHA CERÂMICA CAPA-CANAL, INCLUSO TRANSPORTE VERTICAL. AF_07/2019</t>
  </si>
  <si>
    <t>TRAMA DE AÇO COMPOSTA POR RIPAS, CAIBROS E TERÇAS PARA TELHADOS DE MAIS DE 2 ÁGUAS PARA TELHA CERÂMICA CAPA-CANAL, INCLUSO TRANSPORTE VERTICAL. AF_07/2019</t>
  </si>
  <si>
    <t>TRAMA DE AÇO COMPOSTA POR RIPAS E CAIBROS PARA TELHADOS DE MAIS DE 2 ÁGUAS PARA TELHA CERÂMICA CAPA-CANAL, INCLUSO TRANSPORTE VERTICAL. AF_07/2019</t>
  </si>
  <si>
    <t>TRAMA DE AÇO COMPOSTA POR RIPAS PARA TELHADOS DE MAIS DE 2 ÁGUAS PARA TELHA CERÂMICA CAPA-CANAL, INCLUSO TRANSPORTE VERTICAL. AF_07/2019</t>
  </si>
  <si>
    <t>TRAMA DE AÇO COMPOSTA POR TERÇAS PARA TELHADOS DE ATÉ 2 ÁGUAS PARA TELHA ONDULADA DE FIBROCIMENTO, METÁLICA, PLÁSTICA OU TERMOACÚSTICA, INCLUSO TRANSPORTE VERTICAL. AF_07/2019</t>
  </si>
  <si>
    <t>TRAMA DE AÇO COMPOSTA POR TERÇAS PARA TELHADOS DE ATÉ 2 ÁGUAS PARA TELHA ESTRUTURAL DE FIBROCIMENTO, INCLUSO TRANSPORTE VERTICAL. AF_07/2019</t>
  </si>
  <si>
    <t>FABRICAÇÃO E INSTALAÇÃO DE TESOURA INTEIRA EM AÇO, VÃO DE 3 M, PARA TELHA CERÂMICA OU DE CONCRETO, INCLUSO IÇAMENTO. AF_07/2019</t>
  </si>
  <si>
    <t>FABRICAÇÃO E INSTALAÇÃO DE TESOURA INTEIRA EM AÇO, VÃO DE 4 M, PARA TELHA CERÂMICA OU DE CONCRETO, INCLUSO IÇAMENTO. AF_07/2019</t>
  </si>
  <si>
    <t>FABRICAÇÃO E INSTALAÇÃO DE TESOURA INTEIRA EM AÇO, VÃO DE 5 M, PARA TELHA CERÂMICA OU DE CONCRETO, INCLUSO IÇAMENTO. AF_07/2019</t>
  </si>
  <si>
    <t>FABRICAÇÃO E INSTALAÇÃO DE TESOURA INTEIRA EM AÇO, VÃO DE 6 M, PARA TELHA CERÂMICA OU DE CONCRETO, INCLUSO IÇAMENTO. AF_07/2019</t>
  </si>
  <si>
    <t>FABRICAÇÃO E INSTALAÇÃO DE TESOURA INTEIRA EM AÇO, VÃO DE 7 M, PARA TELHA CERÂMICA OU DE CONCRETO, INCLUSO IÇAMENTO. AF_07/2019</t>
  </si>
  <si>
    <t>FABRICAÇÃO E INSTALAÇÃO DE TESOURA INTEIRA EM AÇO, VÃO DE 8 M, PARA TELHA CERÂMICA OU DE CONCRETO, INCLUSO IÇAMENTO. AF_07/2019</t>
  </si>
  <si>
    <t>FABRICAÇÃO E INSTALAÇÃO DE TESOURA INTEIRA EM AÇO, VÃO DE 9 M, PARA TELHA CERÂMICA OU DE CONCRETO, INCLUSO IÇAMENTO. AF_07/2019</t>
  </si>
  <si>
    <t>FABRICAÇÃO E INSTALAÇÃO DE TESOURA INTEIRA EM AÇO, VÃO DE 10 M, PARA TELHA CERÂMICA OU DE CONCRETO, INCLUSO IÇAMENTO. AF_07/2019</t>
  </si>
  <si>
    <t>FABRICAÇÃO E INSTALAÇÃO DE TESOURA INTEIRA EM AÇO, VÃO DE 11 M, PARA TELHA CERÂMICA OU DE CONCRETO, INCLUSO IÇAMENTO. AF_07/2019</t>
  </si>
  <si>
    <t>FABRICAÇÃO E INSTALAÇÃO DE TESOURA INTEIRA EM AÇO, VÃO DE 12 M, PARA TELHA CERÂMICA OU DE CONCRETO, INCLUSO IÇAMENTO. AF_07/2019</t>
  </si>
  <si>
    <t>FABRICAÇÃO E INSTALAÇÃO DE TESOURA INTEIRA EM AÇO, VÃO DE 3 M, PARA TELHA ONDULADA DE FIBROCIMENTO, METÁLICA, PLÁSTICA OU TERMOACÚSTICA, INCLUSO IÇAMENTO. AF_07/2019</t>
  </si>
  <si>
    <t>FABRICAÇÃO E INSTALAÇÃO DE TESOURA INTEIRA EM AÇO, VÃO DE 4 M, PARA TELHA ONDULADA DE FIBROCIMENTO, METÁLICA, PLÁSTICA OU TERMOACÚSTICA, INCLUSO IÇAMENTO. AF_07/2019</t>
  </si>
  <si>
    <t>FABRICAÇÃO E INSTALAÇÃO DE TESOURA INTEIRA EM AÇO, VÃO DE 5 M, PARA TELHA ONDULADA DE FIBROCIMENTO, METÁLICA, PLÁSTICA OU TERMOACÚSTICA, INCLUSO IÇAMENTO. AF_07/2019</t>
  </si>
  <si>
    <t>FABRICAÇÃO E INSTALAÇÃO DE TESOURA INTEIRA EM AÇO, VÃO DE 6 M, PARA TELHA ONDULADA DE FIBROCIMENTO, METÁLICA, PLÁSTICA OU TERMOACÚSTICA, INCLUSO IÇAMENTO. AF_07/2019</t>
  </si>
  <si>
    <t>FABRICAÇÃO E INSTALAÇÃO DE TESOURA INTEIRA EM AÇO, VÃO DE 7 M, PARA TELHA ONDULADA DE FIBROCIMENTO, METÁLICA, PLÁSTICA OU TERMOACÚSTICA, INCLUSO IÇAMENTO. AF_07/2019</t>
  </si>
  <si>
    <t>FABRICAÇÃO E INSTALAÇÃO DE TESOURA INTEIRA EM AÇO, VÃO DE 8 M, PARA TELHA ONDULADA DE FIBROCIMENTO, METÁLICA, PLÁSTICA OU TERMOACÚSTICA, INCLUSO IÇAMENTO, INCLUSO IÇAMENTO. AF_07/2019</t>
  </si>
  <si>
    <t>FABRICAÇÃO E INSTALAÇÃO DE TESOURA INTEIRA EM AÇO, VÃO DE 9 M, PARA TELHA ONDULADA DE FIBROCIMENTO, METÁLICA, PLÁSTICA OU TERMOACÚSTICA, INCLUSO IÇAMENTO. AF_07/2019</t>
  </si>
  <si>
    <t>FABRICAÇÃO E INSTALAÇÃO DE TESOURA INTEIRA EM AÇO, VÃO DE 10 M, PARA TELHA ONDULADA DE FIBROCIMENTO, METÁLICA, PLÁSTICA OU TERMOACÚSTICA, INCLUSO IÇAMENTO. AF_07/2019</t>
  </si>
  <si>
    <t>FABRICAÇÃO E INSTALAÇÃO DE TESOURA INTEIRA EM AÇO, VÃO DE 11 M, PARA TELHA ONDULADA DE FIBROCIMENTO, METÁLICA, PLÁSTICA OU TERMOACÚSTICA, INCLUSO IÇAMENTO. AF_07/2019</t>
  </si>
  <si>
    <t>FABRICAÇÃO E INSTALAÇÃO DE TESOURA INTEIRA EM AÇO, VÃO DE 12 M, PARA TELHA ONDULADA DE FIBROCIMENTO, METÁLICA, PLÁSTICA OU TERMOACÚSTICA, INCLUSO IÇAMENTO. AF_07/2019</t>
  </si>
  <si>
    <t>FABRICAÇÃO E INSTALAÇÃO DE MEIA TESOURA DE MADEIRA NÃO APARELHADA, COM VÃO DE 3 M, PARA TELHA CERÂMICA OU DE CONCRETO, INCLUSO IÇAMENTO. AF_07/2019</t>
  </si>
  <si>
    <t>FABRICAÇÃO E INSTALAÇÃO DE MEIA TESOURA DE MADEIRA NÃO APARELHADA, COM VÃO DE 4 M, PARA TELHA CERÂMICA OU DE CONCRETO, INCLUSO IÇAMENTO. AF_07/2019</t>
  </si>
  <si>
    <t>FABRICAÇÃO E INSTALAÇÃO DE MEIA TESOURA DE MADEIRA NÃO APARELHADA, COM VÃO DE 5 M, PARA TELHA CERÂMICA OU DE CONCRETO, INCLUSO IÇAMENTO. AF_07/2019</t>
  </si>
  <si>
    <t>FABRICAÇÃO E INSTALAÇÃO DE MEIA TESOURA DE MADEIRA NÃO APARELHADA, COM VÃO DE 6 M, PARA TELHA CERÂMICA OU DE CONCRETO, INCLUSO IÇAMENTO. AF_07/2019</t>
  </si>
  <si>
    <t>FABRICAÇÃO E INSTALAÇÃO DE MEIA TESOURA DE MADEIRA NÃO APARELHADA, COM VÃO DE 7 M, PARA TELHA CERÂMICA OU DE CONCRETO, INCLUSO IÇAMENTO. AF_07/2019</t>
  </si>
  <si>
    <t>FABRICAÇÃO E INSTALAÇÃO DE MEIA TESOURA DE MADEIRA NÃO APARELHADA, COM VÃO DE 8 M, PARA TELHA CERÂMICA OU DE CONCRETO, INCLUSO IÇAMENTO. AF_07/2019</t>
  </si>
  <si>
    <t>FABRICAÇÃO E INSTALAÇÃO DE MEIA TESOURA DE MADEIRA NÃO APARELHADA, COM VÃO DE 9 M, PARA TELHA CERÂMICA OU DE CONCRETO, INCLUSO IÇAMENTO. AF_07/2019</t>
  </si>
  <si>
    <t>FABRICAÇÃO E INSTALAÇÃO DE MEIA TESOURA DE MADEIRA NÃO APARELHADA, COM VÃO DE 10 M, PARA TELHA CERÂMICA OU DE CONCRETO, INCLUSO IÇAMENTO. AF_07/2019</t>
  </si>
  <si>
    <t>FABRICAÇÃO E INSTALAÇÃO DE MEIA TESOURA DE MADEIRA NÃO APARELHADA, COM VÃO DE 11 M, PARA TELHA CERÂMICA OU DE CONCRETO, INCLUSO IÇAMENTO. AF_07/2019</t>
  </si>
  <si>
    <t>FABRICAÇÃO E INSTALAÇÃO DE MEIA TESOURA DE MADEIRA NÃO APARELHADA, COM VÃO DE 12 M, PARA TELHA CERÂMICA OU DE CONCRETO, INCLUSO IÇAMENTO. AF_07/2019</t>
  </si>
  <si>
    <t>FABRICAÇÃO E INSTALAÇÃO DE MEIA TESOURA DE MADEIRA NÃO APARELHADA, COM VÃO DE 3 M, PARA TELHA ONDULADA DE FIBROCIMENTO, ALUMÍNIO, PLÁSTICA OU TERMOACÚSTICA, INCLUSO IÇAMENTO. AF_07/2019</t>
  </si>
  <si>
    <t>FABRICAÇÃO E INSTALAÇÃO DE MEIA TESOURA DE MADEIRA NÃO APARELHADA, COM VÃO DE 4 M, PARA TELHA ONDULADA DE FIBROCIMENTO, ALUMÍNIO, PLÁSTICA OU TERMOACÚSTICA, INCLUSO IÇAMENTO. AF_07/2019</t>
  </si>
  <si>
    <t>FABRICAÇÃO E INSTALAÇÃO DE MEIA TESOURA DE MADEIRA NÃO APARELHADA, COM VÃO DE 5 M, PARA TELHA ONDULADA DE FIBROCIMENTO, ALUMÍNIO, PLÁSTICA OU TERMOACÚSTICA, INCLUSO IÇAMENTO. AF_07/2019</t>
  </si>
  <si>
    <t>FABRICAÇÃO E INSTALAÇÃO DE MEIA TESOURA DE MADEIRA NÃO APARELHADA, COM VÃO DE 6 M, PARA TELHA ONDULADA DE FIBROCIMENTO, ALUMÍNIO, PLÁSTICA OU TERMOACÚSTICA, INCLUSO IÇAMENTO. AF_07/2019</t>
  </si>
  <si>
    <t>FABRICAÇÃO E INSTALAÇÃO DE MEIA TESOURA DE MADEIRA NÃO APARELHADA, COM VÃO DE 7 M, PARA TELHA ONDULADA DE FIBROCIMENTO, ALUMÍNIO, PLÁSTICA OU TERMOACÚSTICA, INCLUSO IÇAMENTO. AF_07/2019</t>
  </si>
  <si>
    <t>FABRICAÇÃO E INSTALAÇÃO DE MEIA TESOURA DE MADEIRA NÃO APARELHADA, COM VÃO DE 8 M, PARA TELHA ONDULADA DE FIBROCIMENTO, ALUMÍNIO, PLÁSTICA OU TERMOACÚSTICA, INCLUSO IÇAMENTO. AF_07/2019</t>
  </si>
  <si>
    <t>FABRICAÇÃO E INSTALAÇÃO DE MEIA TESOURA DE MADEIRA NÃO APARELHADA, COM VÃO DE 9 M, PARA TELHA ONDULADA DE FIBROCIMENTO, ALUMÍNIO, PLÁSTICA OU TERMOACÚSTICA, INCLUSO IÇAMENTO. AF_07/2019</t>
  </si>
  <si>
    <t>FABRICAÇÃO E INSTALAÇÃO DE MEIA TESOURA DE MADEIRA NÃO APARELHADA, COM VÃO DE 10 M, PARA TELHA ONDULADA DE FIBROCIMENTO, ALUMÍNIO, PLÁSTICA OU TERMOACÚSTICA, INCLUSO IÇAMENTO. AF_07/2019</t>
  </si>
  <si>
    <t>FABRICAÇÃO E INSTALAÇÃO DE MEIA TESOURA DE MADEIRA NÃO APARELHADA, COM VÃO DE 11 M, PARA TELHA ONDULADA DE FIBROCIMENTO, ALUMÍNIO, PLÁSTICA OU TERMOACÚSTICA, INCLUSO IÇAMENTO. AF_07/2019</t>
  </si>
  <si>
    <t>FABRICAÇÃO E INSTALAÇÃO DE MEIA TESOURA DE MADEIRA NÃO APARELHADA, COM VÃO DE 12 M, PARA TELHA ONDULADA DE FIBROCIMENTO, ALUMÍNIO, PLÁSTICA OU TERMOACÚSTICA, INCLUSO IÇAMENTO. AF_07/2019</t>
  </si>
  <si>
    <t>FABRICAÇÃO E INSTALAÇÃO DE TESOURA (INTEIRA OU MEIA) EM AÇO, VÃOS MAIORES OU IGUAIS A 3,0 M E MENORES OU IGUAL A 6,0 M, INCLUSO IÇAMENTO. AF_07/2019</t>
  </si>
  <si>
    <t>FABRICAÇÃO E INSTALAÇÃO DE TESOURA (INTEIRA OU MEIA) EM AÇO, VÃOS MAIORES QUE 6,0 M E MENORES QUE 12,0 M, INCLUSO IÇAMENTO. AF_07/2019</t>
  </si>
  <si>
    <t>FABRICAÇÃO E INSTALAÇÃO DE PONTALETES DE MADEIRA NÃO APARELHADA PARA TELHADOS COM ATÉ 2 ÁGUAS E COM TELHA ONDULADA DE FIBROCIMENTO, ALUMÍNIO OU PLÁSTICA EM EDIFÍCIO RESIDENCIAL TÉRREO, INCLUSO TRANSPORTE VERTICAL. AF_07/2019</t>
  </si>
  <si>
    <t>TRAMA DE AÇO COMPOSTA POR TERÇAS PARA TELHADOS DE ATÉ 2 ÁGUAS PARA TELHA ONDULADA DE FIBROCIMENTO, METÁLICA, PLÁSTICA OU TERMOACÚSTICA, INCLUSO TRANSPORTE VERTICAL (EM KG). AF_07/2019</t>
  </si>
  <si>
    <t>TELHAMENTO COM TELHA DE ENCAIXE, TIPO FRANCESA DE VIDRO, COM ATÉ 2 ÁGUAS, INCLUSO TRANSPORTE VERTICAL. AF_07/2019</t>
  </si>
  <si>
    <t>ESGOTAMENTO DE VALA COM BOMBA SUBMERSÍVEL. AF_12/2022</t>
  </si>
  <si>
    <t>INSTALAÇÃO E DESINSTALAÇÃO DE REGISTRO DE PVC PARA SISTEMA DE REBAIXAMENTO DE LENÇOL FREÁTICO POR PONTEIRAS FILTRANTES. AF_12/2022</t>
  </si>
  <si>
    <t>INSTALAÇÃO E DESINSTALAÇÃO DE CONJUNTO DE BOMBAS, À VÁCUO E CENTRÍFUGA, PARA SISTEMA DE REBAIXAMENTO DE LENÇOL FREÁTICO POR PONTEIRAS FILTRANTES (EXCLUI O FORNECIMENTO DE BOMBAS). AF_12/2022</t>
  </si>
  <si>
    <t>INSTALAÇÃO DE MATERIAL GRANULAR FILTRANTE PARA SISTEMA DE REBAIXAMENTO DE LENÇOL FREÁTICO POR POÇOS PROFUNDOSA, DIÂMETRO DO POÇO DE 400 MM. AF_12/2022</t>
  </si>
  <si>
    <t>INSTALAÇÃO E DESINSTALAÇÃO DE SISTEMA DE BOMBA PARA SISTEMA DE REBAIXAMENTO DE LENÇOL FREÁTICO POR POÇOS PROFUNDOS (EXCLUI O FORNECIMENTO DE BOMBA). AF_12/2022</t>
  </si>
  <si>
    <t>DRENO SUBSUPERFICIAL (SEÇÃO 0,40 X 0,40 M), COM TUBO DE PEAD CORRUGADO PERFURADO, DN 100 MM, ENCHIMENTO COM AREIA. AF_07/2021</t>
  </si>
  <si>
    <t>DRENO SUBSUPERFICIAL (SEÇÃO 0,40 X 0,40 M), COM TUBO DE PVC CORRUGADO RÍGIDO PERFURADO, DN 100 MM, ENCHIMENTO COM AREIA. AF_07/2021</t>
  </si>
  <si>
    <t>DRENO SUBSUPERFICIAL (SEÇÃO 0,40 X 0,40 M), COM TUBO DE CONCRETO SIMPLES POROSO, DN 200 MM, ENCHIMENTO COM AREIA. AF_07/2021</t>
  </si>
  <si>
    <t>DRENO SUBSUPERFICIAL (SEÇÃO 0,40 X 0,40 M), CEGO, ENCHIMENTO DE BRITA, ENVOLVIDO COM MANTA GEOTÊXTIL. AF_07/2021</t>
  </si>
  <si>
    <t>DRENO SUBSUPERFICIAL (SEÇÃO 0,40 X 0,40 M), CEGO, ENCHIMENTO DE BRITA. AF_07/2021</t>
  </si>
  <si>
    <t>DRENO SUBSUPERFICIAL (SEÇÃO 0,40 X 0,40 M), COM TUBO DE PEAD CORRUGADO PERFURADO, DN 100 MM, ENCHIMENTO COM BRITA, ENVOLVIDO COM MANTA GEOTÊXTIL. AF_07/2021</t>
  </si>
  <si>
    <t>DRENO SUBSUPERFICIAL (SEÇÃO 0,40 X 0,40 M), COM TUBO DE PVC CORRUGADO RÍGIDO PERFURADO, DN 100 MM, ENCHIMENTO COM BRITA, ENVOLVIDO COM MANTA GEOTÊXTIL. AF_07/2021</t>
  </si>
  <si>
    <t>DRENO SUBSUPERFICIAL (SEÇÃO 0,40 X 0,40 M), COM TUBO DE CONCRETO SIMPLES POROSO, DN 200 MM, ENCHIMENTO COM BRITA, ENVOLVIDO COM MANTA GEOTÊXTIL. AF_07/2021</t>
  </si>
  <si>
    <t>DRENO PROFUNDO (SEÇÃO 0,50 X 1,50 M), COM TUBO DE PEAD CORRUGADO PERFURADO, DN 100 MM, ENCHIMENTO COM AREIA, COM SELO DE ARGILA. AF_07/2021</t>
  </si>
  <si>
    <t>DRENO PROFUNDO (SEÇÃO 0,50 X 1,50 M), COM TUBO DE PVC CORRUGADO RÍGIDO PERFURADO, DN 100 MM, ENCHIMENTO COM AREIA, COM SELO DE ARGILA. AF_07/2021</t>
  </si>
  <si>
    <t>DRENO PROFUNDO (SEÇÃO 0,50 X 1,50 M), COM TUBO DE CONCRETO SIMPLES POROSO, DN 200 MM, ENCHIMENTO COM AREIA, COM SELO DE ARGILA. AF_07/2021</t>
  </si>
  <si>
    <t>DRENO PROFUNDO (SEÇÃO 0,50 X 1,50 M), COM TUBO DE PEAD CORRUGADO PERFURADO, DN 100 MM, ENCHIMENTO COM AREIA. AF_07/2021</t>
  </si>
  <si>
    <t>DRENO PROFUNDO (SEÇÃO 0,50 X 1,50 M), COM TUBO DE PVC CORRUGADO RÍGIDO PERFURADO, DN 100 MM, ENCHIMENTO COM AREIA. AF_07/2021</t>
  </si>
  <si>
    <t>DRENO PROFUNDO (SEÇÃO 0,50 X 1,50 M), COM TUBO DE CONCRETO SIMPLES POROSO, DN 200 MM, ENCHIMENTO COM AREIA. AF_07/2021</t>
  </si>
  <si>
    <t>DRENO PROFUNDO (SEÇÃO 0,50 X 1,50 M), CEGO, ENCHIMENTO DE BRITA, ENVOLVIDO COM MANTA GEOTÊXTIL, COM SELO DE ARGILA. AF_07/2021</t>
  </si>
  <si>
    <t>DRENO PROFUNDO (SEÇÃO 0,50 X 1,50 M), CEGO, ENCHIMENTO DE BRITA, ENVOLVIDO COM MANTA GEOTÊXTIL. AF_07/2021</t>
  </si>
  <si>
    <t>DRENO PROFUNDO (SEÇÃO 0,50 X 1,50 M), COM TUBO DE PEAD CORRUGADO PERFURADO, DN 100 MM, ENCHIMENTO COM BRITA, ENVOLVIDO COM MANTA GEOTÊXTIL, COM SELO DE ARGILA. AF_07/2021</t>
  </si>
  <si>
    <t>DRENO PROFUNDO (SEÇÃO 0,50 X 1,50 M), COM TUBO DE PVC CORRUGADO RÍGIDO PERFURADO, DN 100 MM, ENCHIMENTO COM BRITA, ENVOLVIDO COM MANTA GEOTÊXTIL, COM SELO DE ARGILA. AF_07/2021</t>
  </si>
  <si>
    <t>DRENO PROFUNDO (SEÇÃO 0,50 X 1,50 M), COM TUBO DE CONCRETO SIMPLES POROSO, DN 200 MM, ENCHIMENTO COM BRITA, ENVOLVIDO COM MANTA GEOTÊXTIL, COM SELO DE ARGILA. AF_07/2021</t>
  </si>
  <si>
    <t>DRENO PROFUNDO (SEÇÃO 0,50 X 1,50 M), COM TUBO DE PEAD CORRUGADO PERFURADO, DN 100 MM, ENCHIMENTO COM BRITA, ENVOLVIDO COM MANTA GEOTÊXTIL. AF_07/2021</t>
  </si>
  <si>
    <t>DRENO PROFUNDO (SEÇÃO 0,50 X 1,50 M), COM TUBO DE PVC CORRUGADO RÍGIDO PERFURADO, DN 100 MM, ENCHIMENTO COM BRITA, ENVOLVIDO COM MANTA GEOTÊXTIL. AF_07/2021</t>
  </si>
  <si>
    <t>DRENO PROFUNDO (SEÇÃO 0,50 X 1,50 M), COM TUBO DE CONCRETO SIMPLES POROSO, DN 200 MM, ENCHIMENTO COM BRITA, ENVOLVIDO COM MANTA GEOTÊXTIL. AF_07/2021</t>
  </si>
  <si>
    <t>DRENO ESPINHA DE PEIXE (SEÇÃO 0,40 X 0,40 M), COM TUBO DE PEAD CORRUGADO PERFURADO, DN 100 MM, ENCHIMENTO COM AREIA, INCLUSIVE CONEXÕES. AF_07/2021</t>
  </si>
  <si>
    <t>DRENO ESPINHA DE PEIXE (SEÇÃO 0,40 X 0,40 M), COM TUBO DE PVC CORRUGADO RÍGIDO PERFURADO, DN 100 MM, ENCHIMENTO COM AREIA, INCLUSIVE CONEXÕES. AF_07/2021</t>
  </si>
  <si>
    <t>DRENO ESPINHA DE PEIXE (SEÇÃO (0,40 X 0,40 M), COM TUBO DE PEAD CORRUGADO PERFURADO, DN 100 MM, ENCHIMENTO COM BRITA, ENVOLVIDO COM MANTA GEOTÊXTIL, INCLUSIVE CONEXÕES. AF_07/2021</t>
  </si>
  <si>
    <t>DRENO ESPINHA DE PEIXE (SEÇÃO 0,40 X 0,40 M), COM TUBO DE PVC CORRUGADO RÍGIDO PERFURADO, DN 100 MM, ENCHIMENTO COM BRITA, ENVOLVIDO COM MANTA GEOTÊXTIL, INCLUSIVE CONEXÕES. AF_07/2021</t>
  </si>
  <si>
    <t>DRENO ESPINHA DE PEIXE (SEÇÃO 0,50 X 0,80 M), COM TUBO DE PEAD CORRUGADO PERFURADO, DN 100 MM, ENCHIMENTO COM AREIA, INCLUSIVE CONEXÕES. AF_07/2021</t>
  </si>
  <si>
    <t>DRENO ESPINHA DE PEIXE (SEÇÃO 0,50 X 0,80 M), COM TUBO DE PVC CORRUGADO RÍGIDO PERFURADO, DN 100 MM, ENCHIMENTO COM AREIA, INCLUSIVE CONEXÕES. AF_07/2021</t>
  </si>
  <si>
    <t>DRENO ESPINHA DE PEIXE (SEÇÃO 0,50 X 0,80 M), COM TUBO DE PEAD CORRUGADO PERFURADO, DN 100 MM, ENCHIMENTO COM BRITA, ENVOLVIDO COM MANTA GEOTÊXTIL, INCLUSIVE CONEXÕES. AF_07/2021</t>
  </si>
  <si>
    <t>DRENO ESPINHA DE PEIXE (SEÇÃO 0,50 X 0,80 M), COM TUBO DE PVC CORRUGADO RÍGIDO PERFURADO, DN 100 MM, ENCHIMENTO COM BRITA, ENVOLVIDO COM MANTA GEOTÊXTIL, INCLUSIVE CONEXÕES. AF_07/2021</t>
  </si>
  <si>
    <t>TUBO DE PEAD CORRUGADO PERFURADO, DN 100 MM, PARA DRENO - FORNECIMENTO E ASSENTAMENTO. AF_07/2021</t>
  </si>
  <si>
    <t>TUBO DE PVC CORRUGADO RÍGIDO PERFURADO, DN 100 MM, PARA DRENO - FORNECIMENTO E ASSENTAMENTO. AF_07/2021</t>
  </si>
  <si>
    <t>TUBO DE CONCRETO SIMPLES POROSO, DN 200 MM, PARA DRENO - FORNECIMENTO E ASSENTAMENTO. AF_07/2021</t>
  </si>
  <si>
    <t>LUVA DE PVC, SÉRIE NORMAL, PARA ESGOTO PREDIAL, DN 100 MM, INSTALADA EM DRENO  - FORNECIMENTO E INSTALAÇÃO. AF_07/2021</t>
  </si>
  <si>
    <t>JUNÇÃO SIMPLES DE PVC, 45 GRAUS, SÉRIE NORMAL, PARA ESGOTO PREDIAL, DN 100 MM, INSTALADA EM DRENO - FORNECIMENTO E INSTALAÇÃO. AF_07/2021</t>
  </si>
  <si>
    <t>JUNÇÃO DUPLA DE PVC, SÉRIE NORMAL, PARA ESGOTO PREDIAL, DN 100 X 100 X 100 MM, INSTALADA EM DRENO  - FORNECIMENTO E INSTALAÇÃO. AF_07/2021</t>
  </si>
  <si>
    <t>GEOTÊXTIL NÃO TECIDO 100% POLIÉSTER, RESISTÊNCIA A TRAÇÃO DE 9 KN/M (RT - 9), INSTALADO EM DRENO - FORNECIMENTO E INSTALAÇÃO. AF_07/2021</t>
  </si>
  <si>
    <t>GEOTÊXTIL NÃO TECIDO 100% POLIÉSTER, RESISTÊNCIA A TRAÇÃO DE 14 KN/M (RT - 14), INSTALADO EM DRENO - FORNECIMENTO E INSTALAÇÃO. AF_07/2021</t>
  </si>
  <si>
    <t>GEOTÊXTIL NÃO TECIDO 100% POLIÉSTER, RESISTÊNCIA A TRAÇÃO DE 26 KN/M (RT - 26), INSTALADO EM DRENO - FORNECIMENTO E INSTALAÇÃO. AF_07/2021</t>
  </si>
  <si>
    <t>ENCHIMENTO DE AREIA PARA DRENO, LANÇAMENTO MECANIZADO. AF_07/2021</t>
  </si>
  <si>
    <t>ENCHIMENTO DE BRITA PARA DRENO, LANÇAMENTO MECANIZADO. AF_07/2021</t>
  </si>
  <si>
    <t>ENCHIMENTO DE AREIA PARA DRENO, LANÇAMENTO MANUAL. AF_07/2021</t>
  </si>
  <si>
    <t>ENCHIMENTO DE BRITA PARA DRENO, LANÇAMENTO MANUAL. AF_07/2021</t>
  </si>
  <si>
    <t>DRENO EM MURO DE CONTENÇÃO, EXECUTADO NO PÉ DO MURO, COM TUBO DE PEAD CORRUGADO FLEXÍVEL PERFURADO, ENCHIMENTO COM BRITA, ENVOLVIDO COM MANTA GEOTÊXTIL. AF_07/2021</t>
  </si>
  <si>
    <t>DRENO EM MURO DE CONTENÇÃO, EXECUTADO NO PÉ DO MURO, COM TUBO DE PVC CORRUGADO RÍGIDO PERFURADO, ENCHIMENTO COM BRITA, ENVOLVIDO COM MANTA GEOTÊXTIL. AF_07/2021</t>
  </si>
  <si>
    <t>DRENO BARBACÃ, DN 100 MM, COM MATERIAL DRENANTE. AF_07/2021</t>
  </si>
  <si>
    <t>DRENO BARBACÃ, DN 75 MM, COM MATERIAL DRENANTE. AF_07/2021</t>
  </si>
  <si>
    <t>DRENO BARBACÃ, DN 50 MM, COM MATERIAL DRENANTE. AF_07/2021</t>
  </si>
  <si>
    <t>GEOTÊXTIL NÃO TECIDO 100% POLIÉSTER, RESISTÊNCIA A TRAÇÃO DE 31 KN/M (RT-31), INSTALADO EM DRENO - FORNECIMENTO E INSTALAÇÃO. AF_07/2021</t>
  </si>
  <si>
    <t>MURO DE GABIÃO, ENCHIMENTO COM PEDRA DE MÃO TIPO RACHÃO, DE GRAVIDADE, COM GAIOLAS DE COMPRIMENTO IGUAL A 2 M, PARA MUROS COM ALTURA MENOR OU IGUAL A 4 M - FORNECIMENTO E EXECUÇÃO. AF_03/2024</t>
  </si>
  <si>
    <t>MURO DE GABIÃO, ENCHIMENTO COM PEDRA DE MÃO TIPO RACHÃO, DE GRAVIDADE, COM GAIOLAS DE COMPRIMENTO IGUAL A 5 M, PARA MUROS COM ALTURA MENOR OU IGUAL A 4 M - FORNECIMENTO E EXECUÇÃO. AF_03/2024</t>
  </si>
  <si>
    <t>MURO DE GABIÃO, ENCHIMENTO COM PEDRA DE MÃO TIPO RACHÃO, DE GRAVIDADE, COM GAIOLAS DE COMPRIMENTO IGUAL A 2 M, PARA MUROS COM ALTURA MAIOR QUE 4 M E MENOR OU IGUAL A 6 M - FORNECIMENTO E EXECUÇÃO. AF_03/2024</t>
  </si>
  <si>
    <t>MURO DE GABIÃO, ENCHIMENTO COM PEDRA DE MÃO TIPO RACHÃO, DE GRAVIDADE, COM GAIOLAS DE COMPRIMENTO IGUAL A 5 M, PARA MUROS COM ALTURA MAIOR QUE 4 M E MENOR OU IGUAL A 6 M - FORNECIMENTO E EXECUÇÃO. AF_03/2024</t>
  </si>
  <si>
    <t>MURO DE GABIÃO, ENCHIMENTO COM PEDRA DE MÃO TIPO RACHÃO, DE GRAVIDADE, COM GAIOLAS DE COMPRIMENTO IGUAL A 2 M, PARA MUROS COM ALTURA MAIOR QUE 6 M E MENOR OU IGUAL A 10 M - FORNECIMENTO E EXECUÇÃO. AF_03/2024</t>
  </si>
  <si>
    <t>MURO DE GABIÃO, ENCHIMENTO COM PEDRA DE MÃO TIPO RACHÃO, DE GRAVIDADE, COM GAIOLAS DE COMPRIMENTO IGUAL A 5 M, PARA MUROS COM ALTURA MAIOR QUE 6 M E MENOR OU IGUAL A 10 M- FORNECIMENTO E EXECUÇÃO. AF_03/2024</t>
  </si>
  <si>
    <t>MURO DE GABIÃO, ENCHIMENTO COM PEDRA DE MÃO TIPO RACHÃO, COM SOLO REFORÇADO, PARA MUROS COM ALTURA MENOR OU IGUAL A 4 M - FORNECIMENTO E EXECUÇÃO. AF_03/2024</t>
  </si>
  <si>
    <t>MURO DE GABIÃO, ENCHIMENTO COM PEDRA DE MÃO TIPO RACHÃO, COM SOLO REFORÇADO, PARA MUROS COM ALTURA MAIOR QUE 4 M E MENOR OU IGUAL A 12 M - FORNECIMENTO E EXECUÇÃO. AF_03/2024</t>
  </si>
  <si>
    <t>MURO DE GABIÃO, ENCHIMENTO COM PEDRA DE MÃO TIPO RACHÃO, COM SOLO REFORÇADO, PARA MUROS COM ALTURA MAIOR QUE 12 M E MENOR OU IGUAL A 20 M - FORNECIMENTO E EXECUÇÃO. AF_03/2024</t>
  </si>
  <si>
    <t>MURO DE GABIÃO, ENCHIMENTO COM PEDRA DE MÃO TIPO RACHÃO, COM SOLO REFORÇADO, PARA MUROS COM ALTURA MAIOR QUE 20 M E MENOR OU IGUAL A 28 M - FORNECIMENTO E EXECUÇÃO. AF_03/2024</t>
  </si>
  <si>
    <t>MURO DE GABIÃO, ENCHIMENTO COM RESÍDUO DE CONSTRUÇÃO E DEMOLIÇÃO, DE GRAVIDADE, COM GAIOLA TRAPEZOIDAL DE COMPRIMENTO IGUAL A 2 M, PARA MUROS COM ALTURA MENOR OU IGUAL A 2 M - FORNECIMENTO E EXECUÇÃO. AF_03/2024</t>
  </si>
  <si>
    <t>MURO DE GABIÃO, ENCHIMENTO COM RESÍDUO DE CONSTRUÇÃO E DEMOLIÇÃO, DE GRAVIDADE, COM GAIOLA TRAPEZOIDAL DE COMPRIMENTO IGUAL A 2 M, PARA MUROS COM ALTURA MAIOR QUE 2 M E MENOR OU IGUAL A 4 M - FORNECIMENTO E EXECUÇÃO. AF_03/2024</t>
  </si>
  <si>
    <t>PROTEÇÃO SUPERFICIAL DE CANAL EM GABIÃO TIPO COLCHÃO, ALTURA DE 17 CENTÍMETROS, ENCHIMENTO COM PEDRA DE MÃO TIPO RACHÃO - FORNECIMENTO E EXECUÇÃO. AF_03/2024</t>
  </si>
  <si>
    <t>PROTEÇÃO SUPERFICIAL DE CANAL EM GABIÃO TIPO COLCHÃO, ALTURA DE 23 CENTÍMETROS, ENCHIMENTO COM PEDRA DE MÃO TIPO RACHÃO - FORNECIMENTO E EXECUÇÃO. AF_03/2024</t>
  </si>
  <si>
    <t>PROTEÇÃO SUPERFICIAL DE CANAL EM GABIÃO TIPO COLCHÃO, ALTURA DE 30 CENTÍMETROS, ENCHIMENTO COM PEDRA DE MÃO TIPO RACHÃO - FORNECIMENTO E EXECUÇÃO. AF_03/2024</t>
  </si>
  <si>
    <t>PROTEÇÃO SUPERFICIAL DE CANAL EM GABIÃO TIPO SACO, DIÂMETRO DE 65 CENTÍMETROS, ENCHIMENTO MANUAL COM PEDRA DE MÃO TIPO RACHÃO - FORNECIMENTO E EXECUÇÃO. AF_03/2024</t>
  </si>
  <si>
    <t>EXECUÇÃO DE REVESTIMENTO DE CONCRETO PROJETADO COM ESPESSURA DE 7 CM, ARMADO COM TELA, INCLINAÇÃO MENOR QUE 90°, APLICAÇÃO CONTÍNUA, UTILIZANDO EQUIPAMENTO DE PROJEÇÃO COM 6 M³/H DE CAPACIDADE. AF_07/2024</t>
  </si>
  <si>
    <t>EXECUÇÃO DE REVESTIMENTO DE CONCRETO PROJETADO COM ESPESSURA DE 10 CM, ARMADO COM TELA, INCLINAÇÃO MENOR QUE 90°, APLICAÇÃO CONTÍNUA, UTILIZANDO EQUIPAMENTO DE PROJEÇÃO COM 6 M³/H DE CAPACIDADE. AF_07/2024</t>
  </si>
  <si>
    <t>EXECUÇÃO DE REVESTIMENTO DE CONCRETO PROJETADO COM ESPESSURA DE 7 CM, ARMADO COM TELA, INCLINAÇÃO DE 90°, APLICAÇÃO CONTÍNUA, UTILIZANDO EQUIPAMENTO DE PROJEÇÃO COM 6 M³/H DE CAPACIDADE. AF_07/2024</t>
  </si>
  <si>
    <t>EXECUÇÃO DE REVESTIMENTO DE CONCRETO PROJETADO COM ESPESSURA DE 10 CM, ARMADO COM TELA, INCLINAÇÃO DE 90°, APLICAÇÃO CONTÍNUA, UTILIZANDO EQUIPAMENTO DE PROJEÇÃO COM 6 M³/H DE CAPACIDADE. AF_07/2024</t>
  </si>
  <si>
    <t>EXECUÇÃO DE REVESTIMENTO DE CONCRETO PROJETADO COM ESPESSURA DE 7 CM, ARMADO COM TELA, INCLINAÇÃO MENOR QUE 90°, APLICAÇÃO CONTÍNUA, UTILIZANDO EQUIPAMENTO DE PROJEÇÃO COM 3 M³/H DE CAPACIDADE. AF_07/2024</t>
  </si>
  <si>
    <t>EXECUÇÃO DE REVESTIMENTO DE CONCRETO PROJETADO COM ESPESSURA DE 10 CM, ARMADO COM TELA, INCLINAÇÃO MENOR QUE 90°, APLICAÇÃO CONTÍNUA, UTILIZANDO EQUIPAMENTO DE PROJEÇÃO COM 3 M³/H DE CAPACIDADE. AF_07/2024</t>
  </si>
  <si>
    <t>EXECUÇÃO DE REVESTIMENTO DE CONCRETO PROJETADO COM ESPESSURA DE 7 CM, ARMADO COM TELA, INCLINAÇÃO DE 90°, APLICAÇÃO CONTÍNUA, UTILIZANDO EQUIPAMENTO DE PROJEÇÃO COM 3 M³/H DE CAPACIDADE. AF_07/2024</t>
  </si>
  <si>
    <t>EXECUÇÃO DE REVESTIMENTO DE CONCRETO PROJETADO COM ESPESSURA DE 10 CM, ARMADO COM TELA, INCLINAÇÃO DE 90°, APLICAÇÃO CONTÍNUA, UTILIZANDO EQUIPAMENTO DE PROJEÇÃO COM 3 M³/H DE CAPACIDADE. AF_07/2024</t>
  </si>
  <si>
    <t>EXECUÇÃO DE REVESTIMENTO DE CONCRETO PROJETADO COM ESPESSURA DE 7 CM, ARMADO COM FIBRAS DE AÇO, INCLINAÇÃO MENOR QUE 90°, APLICAÇÃO CONTÍNUA, UTILIZANDO EQUIPAMENTO DE PROJEÇÃO COM 6 M³/H DE CAPACIDADE. AF_07/2024</t>
  </si>
  <si>
    <t>EXECUÇÃO DE REVESTIMENTO DE CONCRETO PROJETADO COM ESPESSURA DE 10 CM, ARMADO COM FIBRAS DE AÇO, INCLINAÇÃO MENOR QUE 90°, APLICAÇÃO CONTÍNUA, UTILIZANDO EQUIPAMENTO DE PROJEÇÃO COM 6 M³/H DE CAPACIDADE. AF_07/2024</t>
  </si>
  <si>
    <t>EXECUÇÃO DE REVESTIMENTO DE CONCRETO PROJETADO COM ESPESSURA DE 7 CM, ARMADO COM FIBRAS DE AÇO, INCLINAÇÃO DE 90°, APLICAÇÃO CONTÍNUA, UTILIZANDO EQUIPAMENTO DE PROJEÇÃO COM 6 M³/H DE CAPACIDADE. AF_07/2024</t>
  </si>
  <si>
    <t>EXECUÇÃO DE REVESTIMENTO DE CONCRETO PROJETADO COM ESPESSURA DE 10 CM, ARMADO COM FIBRAS DE AÇO, INCLINAÇÃO DE 90°, APLICAÇÃO CONTÍNUA, UTILIZANDO EQUIPAMENTO DE PROJEÇÃO COM 6 M³/H DE CAPACIDADE. AF_07/2024</t>
  </si>
  <si>
    <t>EXECUÇÃO DE REVESTIMENTO DE CONCRETO PROJETADO COM ESPESSURA DE 7 CM, ARMADO COM FIBRAS DE AÇO, INCLINAÇÃO MENOR QUE 90°, APLICAÇÃO CONTÍNUA, UTILIZANDO EQUIPAMENTO DE PROJEÇÃO COM 3 M³/H DE CAPACIDADE. AF_07/2024</t>
  </si>
  <si>
    <t>EXECUÇÃO DE REVESTIMENTO DE CONCRETO PROJETADO COM ESPESSURA DE 10 CM, ARMADO COM FIBRAS DE AÇO, INCLINAÇÃO MENOR QUE 90°, APLICAÇÃO CONTÍNUA, UTILIZANDO EQUIPAMENTO DE PROJEÇÃO COM 3 M³/H DE CAPACIDADE. AF_07/2024</t>
  </si>
  <si>
    <t>EXECUÇÃO DE REVESTIMENTO DE CONCRETO PROJETADO COM ESPESSURA DE 7 CM, ARMADO COM FIBRAS DE AÇO, INCLINAÇÃO DE 90°, APLICAÇÃO CONTÍNUA, UTILIZANDO EQUIPAMENTO DE PROJEÇÃO COM 3 M³/H DE CAPACIDADE. AF_07/2024</t>
  </si>
  <si>
    <t>EXECUÇÃO DE REVESTIMENTO DE CONCRETO PROJETADO COM ESPESSURA DE 10 CM, ARMADO COM FIBRAS DE AÇO, INCLINAÇÃO DE 90°, APLICAÇÃO CONTÍNUA, UTILIZANDO EQUIPAMENTO DE PROJEÇÃO COM 3 M³/H DE CAPACIDADE. AF_07/2024</t>
  </si>
  <si>
    <t>EXECUÇÃO DE REVESTIMENTO DE CONCRETO PROJETADO COM ESPESSURA DE 7 CM, ARMADO COM TELA, INCLINAÇÃO MENOR QUE 90°, APLICAÇÃO DESCONTÍNUA, UTILIZANDO EQUIPAMENTO DE PROJEÇÃO COM 6 M³/H DE CAPACIDADE. AF_07/2024</t>
  </si>
  <si>
    <t>EXECUÇÃO DE REVESTIMENTO DE CONCRETO PROJETADO COM ESPESSURA DE 10 CM, ARMADO COM TELA, INCLINAÇÃO MENOR QUE 90°, APLICAÇÃO DESCONTÍNUA, UTILIZANDO EQUIPAMENTO DE PROJEÇÃO COM 6 M³/H DE CAPACIDADE. AF_07/2024</t>
  </si>
  <si>
    <t>EXECUÇÃO DE REVESTIMENTO DE CONCRETO PROJETADO COM ESPESSURA DE 7 CM, ARMADO COM TELA, INCLINAÇÃO DE 90°, APLICAÇÃO DESCONTÍNUA, UTILIZANDO EQUIPAMENTO DE PROJEÇÃO COM 6 M³/H DE CAPACIDADE. AF_07/2024</t>
  </si>
  <si>
    <t>EXECUÇÃO DE REVESTIMENTO DE CONCRETO PROJETADO COM ESPESSURA DE 10 CM, ARMADO COM TELA, INCLINAÇÃO DE 90°, APLICAÇÃO DESCONTÍNUA, UTILIZANDO EQUIPAMENTO DE PROJEÇÃO COM 6 M³/H DE CAPACIDADE. AF_07/2024</t>
  </si>
  <si>
    <t>EXECUÇÃO DE REVESTIMENTO DE CONCRETO PROJETADO COM ESPESSURA DE 7 CM, ARMADO COM TELA, INCLINAÇÃO MENOR QUE 90°, APLICAÇÃO DESCONTÍNUA, UTILIZANDO EQUIPAMENTO DE PROJEÇÃO COM 3 M³/H DE CAPACIDADE. AF_07/2024</t>
  </si>
  <si>
    <t>EXECUÇÃO DE REVESTIMENTO DE CONCRETO PROJETADO COM ESPESSURA DE 10 CM, ARMADO COM TELA, INCLINAÇÃO MENOR QUE 90°, APLICAÇÃO DESCONTÍNUA, UTILIZANDO EQUIPAMENTO DE PROJEÇÃO COM 3 M³/H DE CAPACIDADE. AF_07/2024</t>
  </si>
  <si>
    <t>EXECUÇÃO DE REVESTIMENTO DE CONCRETO PROJETADO COM ESPESSURA DE 7 CM, ARMADO COM TELA, INCLINAÇÃO DE 90°, APLICAÇÃO DESCONTÍNUA, UTILIZANDO EQUIPAMENTO DE PROJEÇÃO COM 3 M³/H DE CAPACIDADE. AF_07/2024</t>
  </si>
  <si>
    <t>EXECUÇÃO DE REVESTIMENTO DE CONCRETO PROJETADO COM ESPESSURA DE 10 CM, ARMADO COM TELA, INCLINAÇÃO DE 90°, APLICAÇÃO DESCONTÍNUA, UTILIZANDO EQUIPAMENTO DE PROJEÇÃO COM 3 M³/H DE CAPACIDADE. AF_07/2024</t>
  </si>
  <si>
    <t>EXECUÇÃO DE REVESTIMENTO DE CONCRETO PROJETADO COM ESPESSURA DE 7 CM, ARMADO COM FIBRAS DE AÇO, INCLINAÇÃO MENOR QUE 90°, APLICAÇÃO DESCONTÍNUA, UTILIZANDO EQUIPAMENTO DE PROJEÇÃO COM 6 M³/H DE CAPACIDADE. AF_07/2024</t>
  </si>
  <si>
    <t>EXECUÇÃO DE REVESTIMENTO DE CONCRETO PROJETADO COM ESPESSURA DE 10 CM, ARMADO COM FIBRAS DE AÇO, INCLINAÇÃO MENOR QUE 90°, APLICAÇÃO DESCONTÍNUA, UTILIZANDO EQUIPAMENTO DE PROJEÇÃO COM 6 M³/H DE CAPACIDADE. AF_07/2024</t>
  </si>
  <si>
    <t>EXECUÇÃO DE REVESTIMENTO DE CONCRETO PROJETADO COM ESPESSURA DE 7 CM, ARMADO COM FIBRAS DE AÇO, INCLINAÇÃO DE 90°, APLICAÇÃO DESCONTÍNUA, UTILIZANDO EQUIPAMENTO DE PROJEÇÃO COM 6 M³/H DE CAPACIDADE. AF_07/2024</t>
  </si>
  <si>
    <t>EXECUÇÃO DE REVESTIMENTO DE CONCRETO PROJETADO COM ESPESSURA DE 10 CM, ARMADO COM FIBRAS DE AÇO, INCLINAÇÃO DE 90°, APLICAÇÃO DESCONTÍNUA, UTILIZANDO EQUIPAMENTO DE PROJEÇÃO COM 6 M³/H DE CAPACIDADE. AF_07/2024</t>
  </si>
  <si>
    <t>EXECUÇÃO DE REVESTIMENTO DE CONCRETO PROJETADO COM ESPESSURA DE 7 CM, ARMADO COM FIBRAS DE AÇO, INCLINAÇÃO MENOR QUE 90°, APLICAÇÃO DESCONTÍNUA, UTILIZANDO EQUIPAMENTO DE PROJEÇÃO COM 3 M³/H DE CAPACIDADE. AF_07/2024</t>
  </si>
  <si>
    <t>EXECUÇÃO DE REVESTIMENTO DE CONCRETO PROJETADO COM ESPESSURA DE 10 CM, ARMADO COM FIBRAS DE AÇO, INCLINAÇÃO MENOR QUE 90°, APLICAÇÃO DESCONTÍNUA, UTILIZANDO EQUIPAMENTO DE PROJEÇÃO COM 3 M³/H DE CAPACIDADE. AF_07/2024</t>
  </si>
  <si>
    <t>EXECUÇÃO DE REVESTIMENTO DE CONCRETO PROJETADO COM ESPESSURA DE 7 CM, ARMADO COM FIBRAS DE AÇO, INCLINAÇÃO DE 90°, APLICAÇÃO DESCONTÍNUA, UTILIZANDO EQUIPAMENTO DE PROJEÇÃO COM 3 M³/H DE CAPACIDADE. AF_07/2024</t>
  </si>
  <si>
    <t>EXECUÇÃO DE REVESTIMENTO DE CONCRETO PROJETADO COM ESPESSURA DE 10 CM, ARMADO COM FIBRAS DE AÇO, INCLINAÇÃO DE 90°, APLICAÇÃO DESCONTÍNUA, UTILIZANDO EQUIPAMENTO DE PROJEÇÃO COM 3 M³/H DE CAPACIDADE. AF_07/2024</t>
  </si>
  <si>
    <t>EXECUÇÃO DE GRAMPO PARA SOLO GRAMPEADO COM COMPRIMENTO MENOR OU IGUAL A 6 M, DIÂMETRO DE 10 CM, PERFURAÇÃO COM EQUIPAMENTO MANUAL E ARMADURA COM DIÂMETRO DE 20 MM. AF_07/2024</t>
  </si>
  <si>
    <t>EXECUÇÃO DE GRAMPO PARA SOLO GRAMPEADO COM COMPRIMENTO MAIOR QUE 6 M E MENOR OU IGUAL A 10 M, DIÂMETRO DE 10 CM, PERFURAÇÃO COM EQUIPAMENTO MANUAL E ARMADURA COM DIÂMETRO DE 20 MM. AF_07/2024</t>
  </si>
  <si>
    <t>EXECUÇÃO DE GRAMPO PARA SOLO GRAMPEADO COM COMPRIMENTO MAIOR QUE 10 M, DIÂMETRO DE 10 CM, PERFURAÇÃO COM EQUIPAMENTO MANUAL E ARMADURA COM DIÂMETRO DE 20 MM. AF_07/2024</t>
  </si>
  <si>
    <t>EXECUÇÃO DE GRAMPO PARA SOLO GRAMPEADO COM COMPRIMENTO MENOR OU IGUAL A 6 M, DIÂMETRO DE 7 CM, PERFURAÇÃO COM EQUIPAMENTO MANUAL E ARMADURA COM DIÂMETRO DE 20 MM. AF_07/2024</t>
  </si>
  <si>
    <t>EXECUÇÃO DE GRAMPO PARA SOLO GRAMPEADO COM COMPRIMENTO MAIOR QUE 6 M E MENOR OU IGUAL A 10 M, DIÂMETRO DE 7 CM, PERFURAÇÃO COM EQUIPAMENTO MANUAL E ARMADURA COM DIÂMETRO DE 20 MM. AF_07/2024</t>
  </si>
  <si>
    <t>EXECUÇÃO DE PROTEÇÃO DA CABEÇA DO TIRANTE COM USO DE FÔRMAS METÁLICAS, 50 UTILIZAÇÕES, E CONCRETO FCK =15 MPA. AF_11/2023</t>
  </si>
  <si>
    <t>EXECUÇÃO DE PERFURAÇÃO PARA TIRANTE, COMPRIMENTO MAIOR OU IGUAL A 14 M E MENOR QUE 22 M, COM DIÂMETRO DE FURO DE 100 MM EXECUTADO COM HASTE E TUBOS DE REVESTIMENTO UTILIZANDO PERFURATRIZ SOBRE ESTEIRA. AF_11/2023</t>
  </si>
  <si>
    <t>EXECUÇÃO DE PERFURAÇÃO PARA TIRANTE, COMPRIMENTO MAIOR OU IGUAL A 22 M E MENOR QUE 30 M, COM DIÂMETRO DE FURO DE 100 MM EXECUTADO COM HASTE E TUBOS DE REVESTIMENTO UTILIZANDO PERFURATRIZ SOBRE ESTEIRA. AF_11/2023</t>
  </si>
  <si>
    <t>EXECUÇÃO DE PERFURAÇÃO PARA TIRANTE, COMPRIMENTO MAIOR OU IGUAL A 6 M E MENOR QUE 14 M, COM DIÂMETRO DE FURO DE 150 MM EXECUTADO COM HASTE E TUBOS DE REVESTIMENTO UTILIZANDO PERFURATRIZ SOBRE ESTEIRA. AF_11/2023</t>
  </si>
  <si>
    <t>EXECUÇÃO DE PERFURAÇÃO PARA TIRANTE, COMPRIMENTO MAIOR OU IGUAL A 14 M E MENOR QUE 22 M, COM DIÂMETRO DE FURO DE 150 MM EXECUTADO COM HASTE E TUBOS DE REVESTIMENTO UTILIZANDO PERFURATRIZ SOBRE ESTEIRA. AF_11/2023</t>
  </si>
  <si>
    <t>EXECUÇÃO DE PERFURAÇÃO PARA TIRANTE, COMPRIMENTO MAIOR OU IGUAL A 6 M E MENOR QUE 14 M, COM DIÂMETRO DE FURO DE 200 MM EXECUTADO COM HASTE E TUBOS DE REVESTIMENTO UTILIZANDO PERFURATRIZ SOBRE ESTEIRA. AF_11/2023</t>
  </si>
  <si>
    <t>EXECUÇÃO DE PERFURAÇÃO PARA TIRANTE, COMPRIMENTO MAIOR OU IGUAL A 14 M E MENOR QUE 22 M, COM DIÂMETRO DE FURO DE 200 MM EXECUTADO COM HASTE E TUBOS DE REVESTIMENTO UTILIZANDO PERFURATRIZ SOBRE ESTEIRA. AF_11/2023</t>
  </si>
  <si>
    <t>EXECUÇÃO DE PERFURAÇÃO PARA TIRANTE, COMPRIMENTO MAIOR OU IGUAL A 22 M E MENOR QUE 30 M, COM DIÂMETRO DE FURO DE 200 MM EXECUTADO COM HASTE E TUBOS DE REVESTIMENTO UTILIZANDO PERFURATRIZ SOBRE ESTEIRA. AF_11/2023</t>
  </si>
  <si>
    <t>EXECUÇÃO DE PERFURAÇÃO PARA TIRANTE, COMPRIMENTO MAIOR OU IGUAL A 6 M E MENOR QUE 14 M, COM DIÂMETRO DE FURO DE 100 MM EXECUTADO COM HASTE UTILIZANDO PERFURATRIZ MANUAL SOBRE BASE DE MONTAGEM. AF_11/2023</t>
  </si>
  <si>
    <t>EXECUÇÃO DE PERFURAÇÃO PARA TIRANTE, COMPRIMENTO MAIOR OU IGUAL A 14 M E MENOR QUE 22 M, COM DIÂMETRO DE FURO DE 100 MM EXECUTADO COM HASTE UTILIZANDO PERFURATRIZ MANUAL SOBRE BASE DE MONTAGEM. AF_11/2023</t>
  </si>
  <si>
    <t>EXECUÇÃO DE PERFURAÇÃO PARA TIRANTE, COMPRIMENTO MAIOR OU IGUAL A 22 M E MENOR QUE 30 M, COM DIÂMETRO DE FURO DE 100 MM EXECUTADO COM HASTE UTILIZANDO PERFURATRIZ MANUAL SOBRE BASE DE MONTAGEM. AF_11/2023</t>
  </si>
  <si>
    <t>EXECUÇÃO DE PERFURAÇÃO PARA TIRANTE, COMPRIMENTO MAIOR OU IGUAL A 6 M E MENOR QUE 14 M, COM DIÂMETRO DE FURO DE 150 MM EXECUTADO COM HASTE UTILIZANDO PERFURATRIZ MANUAL SOBRE BASE DE MONTAGEM. AF_11/2023</t>
  </si>
  <si>
    <t>EXECUÇÃO DE PERFURAÇÃO PARA TIRANTE, COMPRIMENTO MAIOR OU IGUAL A 14 M E MENOR QUE 22 M, COM DIÂMETRO DE FURO DE 150 MM EXECUTADO COM HASTE UTILIZANDO PERFURATRIZ MANUAL SOBRE BASE DE MONTAGEM. AF_11/2023</t>
  </si>
  <si>
    <t>EXECUÇÃO DE PERFURAÇÃO PARA TIRANTE, COMPRIMENTO MAIOR OU IGUAL A 22 M E MENOR QUE 30 M, COM DIÂMETRO DE FURO DE 150 MM EXECUTADO COM HASTE UTILIZANDO PERFURATRIZ MANUAL SOBRE BASE DE MONTAGEM. AF_11/2023</t>
  </si>
  <si>
    <t>EXECUÇÃO DE PERFURAÇÃO PARA TIRANTE, COMPRIMENTO MAIOR OU IGUAL A 14 M E MENOR QUE 22 M, COM DIÂMETRO DE FURO DE 200 MM EXECUTADO COM HASTE UTILIZANDO PERFURATRIZ MANUAL SOBRE BASE DE MONTAGEM. AF_11/2023</t>
  </si>
  <si>
    <t>EXECUÇÃO DE PERFURAÇÃO PARA TIRANTE, COMPRIMENTO MAIOR OU IGUAL A 22 M E MENOR QUE 30 M, COM DIÂMETRO DE FURO DE 200 MM EXECUTADO COM HASTE UTILIZANDO PERFURATRIZ MANUAL SOBRE BASE DE MONTAGEM. AF_11/2023</t>
  </si>
  <si>
    <t>PERFURAÇÃO DE CORTINA PRÉ-MOLDADA COM MARTELETE ROMPEDOR. AF_11/2023</t>
  </si>
  <si>
    <t>EXECUÇÃO DE LONGARINA, PARA TIRANTES PROVISÓRIOS, COM PERFIL METÁLICO, INCLUINDO CUNHA E SOLIDARIZAÇÃO. AF_11/2023</t>
  </si>
  <si>
    <t>EXECUÇÃO DE LONGARINA, PARA TIRANTES PERMANENTES, COM PERFIL METÁLICO, INCLUINDO CUNHA E SOLIDARIZAÇÃO. AF_11/2023</t>
  </si>
  <si>
    <t>EXECUÇÃO DE PERFURAÇÃO PARA TIRANTE, COMPRIMENTO MAIOR OU IGUAL A 22 M E MENOR QUE 30 M, COM DIÂMETRO DE FURO DE 150 MM EXECUTADO COM HASTE E TUBOS DE REVESTIMENTO UTILIZANDO PERFURATRIZ SOBRE ESTEIRA. AF_11/2023</t>
  </si>
  <si>
    <t>EXECUÇÃO DE PERFURAÇÃO PARA TIRANTE, COMPRIMENTO MAIOR OU IGUAL A 6 M E MENOR QUE 14 M, COM DIÂMETRO DE FURO DE 200 MM EXECUTADO COM HASTE UTILIZANDO PERFURATRIZ MANUAL SOBRE BASE DE MONTAGEM. AF_11/2023</t>
  </si>
  <si>
    <t>EXECUÇÃO DE PERFURAÇÃO PARA TIRANTE, COMPRIMENTO MAIOR OU IGUAL A 6 M E MENOR QUE 14 M, COM DIÂMETRO DE FURO DE 100 MM EXECUTADO COM HASTE UTILIZANDO PERFURATRIZ SOBRE ESTEIRA. AF_11/2023</t>
  </si>
  <si>
    <t>EXECUÇÃO DE PERFURAÇÃO PARA TIRANTE, COMPRIMENTO MAIOR OU IGUAL A 14 M E MENOR QUE 22 M, COM DIÂMETRO DE FURO DE 100 MM EXECUTADO COM HASTE UTILIZANDO PERFURATRIZ SOBRE ESTEIRA. AF_11/2023</t>
  </si>
  <si>
    <t>EXECUÇÃO DE PERFURAÇÃO PARA TIRANTE, COMPRIMENTO MAIOR OU IGUAL A 22 M E MENOR QUE 30 M, COM DIÂMETRO DE FURO DE 100 MM EXECUTADO COM HASTE UTILIZANDO PERFURATRIZ SOBRE ESTEIRA. AF_11/2023</t>
  </si>
  <si>
    <t>EXECUÇÃO DE PERFURAÇÃO PARA TIRANTE, COMPRIMENTO MAIOR OU IGUAL A 6 M E MENOR QUE 14 M, COM DIÂMETRO DE FURO DE 200 MM EXECUTADO COM HASTE UTILIZANDO PERFURATRIZ SOBRE ESTEIRA. AF_11/2023</t>
  </si>
  <si>
    <t>EXECUÇÃO DE PERFURAÇÃO PARA TIRANTE, COMPRIMENTO MAIOR OU IGUAL A 14 M E MENOR QUE 22 M, COM DIÂMETRO DE FURO DE 200 MM EXECUTADO COM HASTE UTILIZANDO PERFURATRIZ SOBRE ESTEIRA. AF_11/2023</t>
  </si>
  <si>
    <t>EXECUÇÃO DE PERFURAÇÃO PARA TIRANTE, COMPRIMENTO MAIOR OU IGUAL A 22 M E MENOR QUE 30 M, COM DIÂMETRO DE FURO DE 200 MM EXECUTADO COM HASTE UTILIZANDO PERFURATRIZ SOBRE ESTEIRA. AF_11/2023</t>
  </si>
  <si>
    <t>EXECUÇÃO DE PERFURAÇÃO PARA TIRANTE, COMPRIMENTO MAIOR OU IGUAL A 6 M E MENOR QUE 14 M, COM DIÂMETRO DE FURO DE 100 MM EXECUTADO COM HASTE E TUBOS DE REVESTIMENTO UTILIZANDO PERFURATRIZ SOBRE ESTEIRA. AF_11/2023</t>
  </si>
  <si>
    <t>CANALETA MEIA CANA PRÉ-MOLDADA DE CONCRETO (D = 20 CM) - FORNECIMENTO E INSTALAÇÃO. AF_08/2021</t>
  </si>
  <si>
    <t>CANALETA MEIA CANA PRÉ-MOLDADA DE CONCRETO (D = 30 CM) - FORNECIMENTO E INSTALAÇÃO. AF_08/2021</t>
  </si>
  <si>
    <t>CANALETA MEIA CANA PRÉ-MOLDADA DE CONCRETO (D = 40 CM) - FORNECIMENTO E INSTALAÇÃO. AF_08/2021</t>
  </si>
  <si>
    <t>CANALETA MEIA CANA PRÉ-MOLDADA DE CONCRETO (D = 50 CM) - FORNECIMENTO E INSTALAÇÃO. AF_08/2021</t>
  </si>
  <si>
    <t>CANALETA MEIA CANA PRÉ-MOLDADA DE CONCRETO (D = 60 CM) - FORNECIMENTO E INSTALAÇÃO. AF_08/2021</t>
  </si>
  <si>
    <t>CANALETA MEIA CANA PRÉ-MOLDADA DE CONCRETO (D = 80 CM) - FORNECIMENTO E INSTALAÇÃO. AF_08/2021</t>
  </si>
  <si>
    <t>EXECUÇÃO DE CANALETA DE CONCRETO MOLDADO IN LOCO, ESPESSURA DE 0,07 M, GEOMETRIA TRAPEZOIDAL (DIMENSÕES INTERNAS: B=0,6 M; B=0,147 M; H=0,2 M). AF_08/2021</t>
  </si>
  <si>
    <t>EXECUÇÃO DE CANALETA DE CONCRETO MOLDADO IN LOCO, ESPESSURA DE 0,07 M, GEOMETRIA TRAPEZOIDAL (DIMENSÕES INTERNAS: B=0,9 M; B=0,246 M; H=0,3 M). AF_08/2021</t>
  </si>
  <si>
    <t>EXECUÇÃO DE CANALETA DE CONCRETO MOLDADO IN LOCO, ESPESSURA DE 0,08 M, GEOMETRIA TRAPEZOIDAL (DIMENSÕES INTERNAS: B=1M; B=0,5 M; H=0,25 M). AF_08/2021</t>
  </si>
  <si>
    <t>EXECUÇÃO DE CANALETA DE CONCRETO MOLDADO IN LOCO, ESPESSURA DE 0,08 M, GEOMETRIA TRAPEZOIDAL (DIMENSÕES INTERNAS: B=1,074 M; B=0,534 M; H=0,27 M). AF_08/2021</t>
  </si>
  <si>
    <t>EXECUÇÃO DE CANALETA DE CONCRETO MOLDADO IN LOCO, ESPESSURA DE 0,08 M, GEOMETRIA TRAPEZOIDAL (DIMENSÕES INTERNAS: B=1,4 M; B=0,7 M; H=0,35 M). AF_08/2021</t>
  </si>
  <si>
    <t>EXECUÇÃO DE CANALETA DE CONCRETO MOLDADO IN LOCO, ESPESSURA DE 0,08 M, GEOMETRIA TRAPEZOIDAL (DIMENSÕES INTERNAS: B=1,474 M; B=0,934 M; H=0,27 M). AF_08/2021</t>
  </si>
  <si>
    <t>GRELHA DE FERRO FUNDIDO SIMPLES COM REQUADRO, 150 X 1000 MM, ASSENTADA COM ARGAMASSA 1 : 3 CIMENTO: AREIA - FORNECIMENTO E INSTALAÇÃO. AF_08/2021</t>
  </si>
  <si>
    <t>GRELHA DE FERRO FUNDIDO SIMPLES COM REQUADRO, 200 X 1000 MM, ASSENTADA COM ARGAMASSA 1 : 3 CIMENTO: AREIA - FORNECIMENTO E INSTALAÇÃO. AF_08/2021</t>
  </si>
  <si>
    <t>GRELHA DE FERRO FUNDIDO SIMPLES COM REQUADRO, 300 X 1000 MM, ASSENTADA COM ARGAMASSA 1 : 3 CIMENTO: AREIA - FORNECIMENTO E INSTALAÇÃO. AF_08/2021</t>
  </si>
  <si>
    <t>CAIXA COM GRELHA RETANGULAR DE FERRO FUNDIDO, EM ALVENARIA COM TIJOLOS CERÂMICOS MACIÇOS, DIMENSÕES INTERNAS: 0,15 X 1,00 X 0,3 M. AF_08/2021</t>
  </si>
  <si>
    <t>CAIXA COM GRELHA RETANGULAR DE FERRO FUNDIDO, EM ALVENARIA COM TIJOLOS CERÂMICOS MACIÇOS, DIMENSÕES INTERNAS: 0,20 X 1,00 X 0,4 M. AF_08/2021</t>
  </si>
  <si>
    <t>CAIXA COM GRELHA RETANGULAR DE FERRO FUNDIDO, EM ALVENARIA COM TIJOLOS CERÂMICOS MACIÇOS, DIMENSÕES INTERNAS: 0,30 X 1,00 X 0,5 M. AF_08/2021</t>
  </si>
  <si>
    <t>CAIXA COM GRELHA SIMPLES RETANGULAR, EM CONCRETO PRÉ-MOLDADO, DIMENSÕES INTERNAS: 0,6X1,0X1,0 M. AF_12/2020</t>
  </si>
  <si>
    <t>CAIXA COM GRELHA DUPLA RETANGULAR, EM CONCRETO PRÉ-MOLDADO, DIMENSÕES INTERNAS: 0,5X2,2X1,0 M. AF_12/2020</t>
  </si>
  <si>
    <t>CAIXA PARA BOCA DE LOBO SIMPLES RETANGULAR, EM CONCRETO PRÉ-MOLDADO, DIMENSÕES INTERNAS: 0,6X1,0X1,2 M. AF_12/2020</t>
  </si>
  <si>
    <t>CAIXA PARA BOCA DE LOBO DUPLA RETANGULAR, EM CONCRETO PRÉ-MOLDADO, DIMENSÕES INTERNAS: 0,6X2,2X1,2 M. AF_12/2020</t>
  </si>
  <si>
    <t>CAIXA COM GRELHA SIMPLES RETANGULAR, EM ALVENARIA COM TIJOLOS CERÂMICOS MACIÇOS, DIMENSÕES INTERNAS: 0,5X1X1 M. AF_12/2020</t>
  </si>
  <si>
    <t>CAIXA COM GRELHA DUPLA RETANGULAR, EM ALVENARIA COM TIJOLOS CERÂMICOS MACIÇOS, DIMENSÕES INTERNAS: 0,5X2,2X1 M. AF_12/2020</t>
  </si>
  <si>
    <t>CAIXA PARA BOCA DE LOBO SIMPLES RETANGULAR, EM ALVENARIA COM TIJOLOS CERÂMICOS MACIÇOS, DIMENSÕES INTERNAS: 0,6X1X1,2 M. AF_12/2020</t>
  </si>
  <si>
    <t>CAIXA PARA BOCA DE LOBO DUPLA RETANGULAR, EM ALVENARIA COM TIJOLOS CERÂMICOS MACIÇOS, DIMENSÕES INTERNAS: 0,6X2,2X1,2 M. AF_12/2020</t>
  </si>
  <si>
    <t>CAIXA PARA BOCA DE LOBO COMBINADA COM GRELHA RETANGULAR, EM ALVENARIA COM TIJOLOS CERÂMICOS MACIÇOS, DIMENSÕES INTERNAS: 1,3X1X1,2 M. AF_12/2020</t>
  </si>
  <si>
    <t>CAIXA PARA BOCA DE LOBO DUPLA COMBINADA COM GRELHA RETANGULAR, EM ALVENARIA COM TIJOLOS CERÂMICOS MACIÇOS, DIMENSÕES INTERNAS: 1,3X2,2X1,2 M. AF_12/2020</t>
  </si>
  <si>
    <t>CAIXA COM GRELHA SIMPLES RETANGULAR, EM ALVENARIA COM BLOCOS DE CONCRETO, DIMENSÕES INTERNAS: 0,5X1X1 M. AF_12/2020</t>
  </si>
  <si>
    <t>CAIXA COM GRELHA DUPLA RETANGULAR, EM ALVENARIA COM BLOCOS DE CONCRETO, DIMENSÕES INTERNAS: 0,5X2,2X1 M. AF_12/2020</t>
  </si>
  <si>
    <t>CAIXA PARA BOCA DE LOBO SIMPLES RETANGULAR, EM ALVENARIA COM BLOCOS DE CONCRETO, DIMENSÕES INTERNAS: 0,6X1X1,2 M. AF_12/2020</t>
  </si>
  <si>
    <t>CAIXA PARA BOCA DE LOBO DUPLA RETANGULAR, EM ALVENARIA COM BLOCOS DE CONCRETO, DIMENSÕES INTERNAS: 0,6X2,2X1,2 M. AF_12/2020</t>
  </si>
  <si>
    <t>CAIXA PARA BOCA DE LOBO COMBINADA COM GRELHA RETANGULAR, EM ALVENARIA COM BLOCOS DE CONCRETO, DIMENSÕES INTERNAS: 1,3X1X1,2 M. AF_12/2020</t>
  </si>
  <si>
    <t>CAIXA PARA BOCA DE LOBO DUPLA COMBINADA COM GRELHA RETANGULAR, EM ALVENARIA COM BLOCOS DE CONCRETO, DIMENSÕES INTERNAS: 1,3X2,2X1,2 M. AF_12/2020</t>
  </si>
  <si>
    <t>ACRÉSCIMO PARA POÇO DE VISITA CIRCULAR PARA ESGOTO, EM ALVENARIA COM TIJOLOS CERÂMICOS MACIÇOS, DIÂMETRO INTERNO = 0,8 M. AF_12/2020</t>
  </si>
  <si>
    <t>ACRÉSCIMO PARA POÇO DE VISITA CIRCULAR PARA ESGOTO, EM CONCRETO PRÉ-MOLDADO, DIÂMETRO INTERNO = 1 M. AF_12/2020</t>
  </si>
  <si>
    <t>ACRÉSCIMO PARA POÇO DE VISITA CIRCULAR PARA  ESGOTO, EM ALVENARIA COM TIJOLOS CERÂMICOS MACIÇOS, DIÂMETRO INTERNO = 1 M. AF_12/2020</t>
  </si>
  <si>
    <t>ACRÉSCIMO PARA POÇO DE VISITA CIRCULAR PARA ESGOTO, EM CONCRETO PRÉ-MOLDADO, DIÂMETRO INTERNO = 1,2 M. AF_12/2020</t>
  </si>
  <si>
    <t>ACRÉSCIMO PARA POÇO DE VISITA CIRCULAR PARA ESGOTO, EM ALVENARIA COM TIJOLOS CERÂMICOS MACIÇOS, DIÂMETRO INTERNO = 1,2 M. AF_12/2020</t>
  </si>
  <si>
    <t>ACRÉSCIMO PARA POÇO DE VISITA CIRCULAR PARA  ESGOTO, EM CONCRETO PRÉ-MOLDADO, DIÂMETRO INTERNO = 1,5 M. AF_12/2020</t>
  </si>
  <si>
    <t>ACRÉSCIMO PARA POÇO DE VISITA CIRCULAR PARA  ESGOTO, EM ALVENARIA COM TIJOLOS CERÂMICOS MACIÇOS, DIÂMETRO INTERNO = 1,5 M. AF_12/2020</t>
  </si>
  <si>
    <t>ACRÉSCIMO PARA POÇO DE VISITA RETANGULAR PARA ESGOTO, EM ALVENARIA COM BLOCOS DE CONCRETO, DIMENSÕES INTERNAS = 1X1 M. AF_12/2020</t>
  </si>
  <si>
    <t>ACRÉSCIMO PARA POÇO DE VISITA RETANGULAR PARA ESGOTO, EM ALVENARIA COM BLOCOS DE CONCRETO, DIMENSÕES INTERNAS = 1X1,5 M. AF_12/2020</t>
  </si>
  <si>
    <t>ACRÉSCIMO PARA POÇO DE VISITA RETANGULAR PARA ESGOTO, EM ALVENARIA COM BLOCOS DE CONCRETO, DIMENSÕES INTERNAS = 1X2 M. AF_12/2020</t>
  </si>
  <si>
    <t>ACRÉSCIMO PARA POÇO DE VISITA RETANGULAR PARA ESGOTO, EM ALVENARIA COM BLOCOS DE CONCRETO, DIMENSÕES INTERNAS = 1X2,5 M. AF_12/2020</t>
  </si>
  <si>
    <t>ACRÉSCIMO PARA POÇO DE VISITA RETANGULAR PARA ESGOTO, EM ALVENARIA COM BLOCOS DE CONCRETO, DIMENSÕES INTERNAS = 1X3 M. AF_12/2020</t>
  </si>
  <si>
    <t>ACRÉSCIMO PARA POÇO DE VISITA RETANGULAR PARA ESGOTO, EM ALVENARIA COM BLOCOS DE CONCRETO, DIMENSÕES INTERNAS = 1X3,5 M. AF_12/2020</t>
  </si>
  <si>
    <t>ACRÉSCIMO PARA POÇO DE VISITA RETANGULAR PARA ESGOTO, EM ALVENARIA COM BLOCOS DE CONCRETO, DIMENSÕES INTERNAS = 1X4 M. AF_12/2020</t>
  </si>
  <si>
    <t>ACRÉSCIMO PARA POÇO DE VISITA RETANGULAR PARA ESGOTO, EM ALVENARIA COM BLOCOS DE CONCRETO, DIMENSÕES INTERNAS = 1,5X1,5 M. AF_12/2020</t>
  </si>
  <si>
    <t>ACRÉSCIMO PARA POÇO DE VISITA RETANGULAR PARA ESGOTO, EM ALVENARIA COM BLOCOS DE CONCRETO, DIMENSÕES INTERNAS = 1,5X2 M. AF_12/2020</t>
  </si>
  <si>
    <t>ACRÉSCIMO PARA POÇO DE VISITA RETANGULAR PARA ESGOTO, EM ALVENARIA COM BLOCOS DE CONCRETO, DIMENSÕES INTERNAS = 1,5X2,5 M. AF_12/2020</t>
  </si>
  <si>
    <t>ACRÉSCIMO PARA POÇO DE VISITA RETANGULAR PARA ESGOTO, EM ALVENARIA COM BLOCOS DE CONCRETO, DIMENSÕES INTERNAS = 1,5X3 M. AF_12/2020</t>
  </si>
  <si>
    <t>ACRÉSCIMO PARA POÇO DE VISITA RETANGULAR PARA ESGOTO, EM ALVENARIA COM BLOCOS DE CONCRETO, DIMENSÕES INTERNAS = 1,5X3,5 M. AF_12/2020</t>
  </si>
  <si>
    <t>ACRÉSCIMO PARA POÇO DE VISITA RETANGULAR PARA ESGOTO, EM ALVENARIA COM BLOCOS DE CONCRETO, DIMENSÕES INTERNAS = 1,5X4 M. AF_12/2020</t>
  </si>
  <si>
    <t>ACRÉSCIMO PARA POÇO DE VISITA RETANGULAR PARA ESGOTO, EM ALVENARIA COM BLOCOS DE CONCRETO, DIMENSÕES INTERNAS = 2X2 M. AF_12/2020</t>
  </si>
  <si>
    <t>ACRÉSCIMO PARA POÇO DE VISITA RETANGULAR PARA ESGOTO, EM ALVENARIA COM BLOCOS DE CONCRETO, DIMENSÕES INTERNAS = 2X2,5 M. AF_12/2020</t>
  </si>
  <si>
    <t>ACRÉSCIMO PARA POÇO DE VISITA RETANGULAR PARA ESGOTO, EM ALVENARIA COM BLOCOS DE CONCRETO, DIMENSÕES INTERNAS = 2X3 M. AF_12/2020</t>
  </si>
  <si>
    <t>ACRÉSCIMO PARA POÇO DE VISITA RETANGULAR PARA ESGOTO, EM ALVENARIA COM BLOCOS DE CONCRETO, DIMENSÕES INTERNAS = 2X3,5 M. AF_12/2020</t>
  </si>
  <si>
    <t>ACRÉSCIMO PARA POÇO DE VISITA RETANGULAR PARA ESGOTO, EM ALVENARIA COM BLOCOS DE CONCRETO, DIMENSÕES INTERNAS = 2X4 M. AF_12/2020</t>
  </si>
  <si>
    <t>ACRÉSCIMO PARA POÇO DE VISITA RETANGULAR PARA ESGOTO, EM ALVENARIA COM BLOCOS DE CONCRETO, DIMENSÕES INTERNAS = 2,5X2,5 M. AF_12/2020</t>
  </si>
  <si>
    <t>ACRÉSCIMO PARA POÇO DE VISITA RETANGULAR PARA ESGOTO, EM ALVENARIA COM BLOCOS DE CONCRETO, DIMENSÕES INTERNAS = 2,5X3 M. AF_12/2020</t>
  </si>
  <si>
    <t>ACRÉSCIMO PARA POÇO DE VISITA RETANGULAR PARA ESGOTO, EM ALVENARIA COM BLOCOS DE CONCRETO, DIMENSÕES INTERNAS = 2,5X3,5 M. AF_12/2020</t>
  </si>
  <si>
    <t>ACRÉSCIMO PARA POÇO DE VISITA RETANGULAR PARA ESGOTO, EM ALVENARIA COM BLOCOS DE CONCRETO, DIMENSÕES INTERNAS = 2,5X4 M. AF_12/2020</t>
  </si>
  <si>
    <t>ACRÉSCIMO PARA POÇO DE VISITA RETANGULAR PARA ESGOTO, EM ALVENARIA COM BLOCOS DE CONCRETO, DIMENSÕES INTERNAS = 3X3 M. AF_12/2020</t>
  </si>
  <si>
    <t>ACRÉSCIMO PARA POÇO DE VISITA RETANGULAR PARA ESGOTO, EM ALVENARIA COM BLOCOS DE CONCRETO, DIMENSÕES INTERNAS = 3X3,5 M. AF_12/2020</t>
  </si>
  <si>
    <t>ACRÉSCIMO PARA POÇO DE VISITA RETANGULAR PARA ESGOTO, EM ALVENARIA COM BLOCOS DE CONCRETO, DIMENSÕES INTERNAS = 3X4 M. AF_12/2020</t>
  </si>
  <si>
    <t>ACRÉSCIMO PARA POÇO DE VISITA RETANGULAR PARA ESGOTO, EM ALVENARIA COM BLOCOS DE CONCRETO, DIMENSÕES INTERNAS = 3,5X3,5 M. AF_12/2020</t>
  </si>
  <si>
    <t>ACRÉSCIMO PARA POÇO DE VISITA RETANGULAR PARA ESGOTO, EM ALVENARIA COM BLOCOS DE CONCRETO, DIMENSÕES INTERNAS = 3,5X4 M. AF_12/2020</t>
  </si>
  <si>
    <t>ACRÉSCIMO PARA POÇO DE VISITA RETANGULAR PARA ESGOTO, EM ALVENARIA COM BLOCOS DE CONCRETO, DIMENSÕES INTERNAS = 4X4 M. AF_12/2020</t>
  </si>
  <si>
    <t>CHAMINÉ CIRCULAR PARA POÇO DE VISITA PARA ESGOTO, EM CONCRETO PRÉ-MOLDADO, DIÂMETRO INTERNO = 0,6 M. AF_12/2020</t>
  </si>
  <si>
    <t>CHAMINÉ CIRCULAR PARA POÇO DE VISITA PARA ESGOTO, EM ALVENARIA COM TIJOLOS CERÂMICOS MACIÇOS, DIÂMETRO INTERNO = 0,6 M. AF_12/2020</t>
  </si>
  <si>
    <t>ACRÉSCIMO PARA POÇO DE VISITA CIRCULAR PARA ESGOTO, EM CONCRETO PRÉ-MOLDADO, DIÂMETRO INTERNO = 0,8 M. AF_12/2020</t>
  </si>
  <si>
    <t>ACRÉSCIMO PARA POÇO DE VISITA CIRCULAR PARA DRENAGEM, EM CONCRETO PRÉ-MOLDADO, DIÂMETRO INTERNO = 1,2 M. AF_12/2020</t>
  </si>
  <si>
    <t>ACRÉSCIMO PARA POÇO DE VISITA RETANGULAR PARA DRENAGEM, EM ALVENARIA COM BLOCOS DE CONCRETO, DIMENSÕES INTERNAS = 1,5X1,5 M. AF_12/2020</t>
  </si>
  <si>
    <t>ACRÉSCIMO PARA POÇO DE VISITA CIRCULAR PARA DRENAGEM, EM ALVENARIA COM TIJOLOS CERÂMICOS MACIÇOS, DIÂMETRO INTERNO = 1,2 M. AF_12/2020</t>
  </si>
  <si>
    <t>ACRÉSCIMO PARA POÇO DE VISITA CIRCULAR PARA DRENAGEM, EM CONCRETO PRÉ-MOLDADO, DIÂMETRO INTERNO = 1,5 M. AF_12/2020</t>
  </si>
  <si>
    <t>ACRÉSCIMO PARA POÇO DE VISITA RETANGULAR PARA DRENAGEM, EM ALVENARIA COM BLOCOS DE CONCRETO, DIMENSÕES INTERNAS = 1,5X2 M. AF_12/2020</t>
  </si>
  <si>
    <t>ACRÉSCIMO PARA POÇO DE VISITA CIRCULAR PARA DRENAGEM, EM ALVENARIA COM TIJOLOS CERÂMICOS MACIÇOS, DIÂMETRO INTERNO = 1,5 M. AF_12/2020</t>
  </si>
  <si>
    <t>ACRÉSCIMO PARA POÇO DE VISITA RETANGULAR PARA DRENAGEM, EM ALVENARIA COM BLOCOS DE CONCRETO, DIMENSÕES INTERNAS = 1X1 M. AF_12/2020</t>
  </si>
  <si>
    <t>ACRÉSCIMO PARA POÇO DE VISITA RETANGULAR PARA DRENAGEM, EM ALVENARIA COM BLOCOS DE CONCRETO, DIMENSÕES INTERNAS = 1X1,5 M. AF_12/2020</t>
  </si>
  <si>
    <t>ACRÉSCIMO PARA POÇO DE VISITA RETANGULAR PARA DRENAGEM, EM ALVENARIA COM BLOCOS DE CONCRETO, DIMENSÕES INTERNAS = 1,5X2,5 M. AF_12/2020</t>
  </si>
  <si>
    <t>ACRÉSCIMO PARA POÇO DE VISITA RETANGULAR PARA DRENAGEM, EM ALVENARIA COM BLOCOS DE CONCRETO, DIMENSÕES INTERNAS = 1X2 M. AF_12/2020</t>
  </si>
  <si>
    <t>ACRÉSCIMO PARA POÇO DE VISITA RETANGULAR PARA DRENAGEM, EM ALVENARIA COM BLOCOS DE CONCRETO, DIMENSÕES INTERNAS = 1X2,5 M. AF_12/2020</t>
  </si>
  <si>
    <t>ACRÉSCIMO PARA POÇO DE VISITA RETANGULAR PARA DRENAGEM, EM ALVENARIA COM BLOCOS DE CONCRETO, DIMENSÕES INTERNAS = 1,5X3 M. AF_12/2020</t>
  </si>
  <si>
    <t>ACRÉSCIMO PARA POÇO DE VISITA RETANGULAR PARA DRENAGEM, EM ALVENARIA COM BLOCOS DE CONCRETO, DIMENSÕES INTERNAS = 1X3 M. AF_12/2020</t>
  </si>
  <si>
    <t>ACRÉSCIMO PARA POÇO DE VISITA CIRCULAR PARA DRENAGEM, EM CONCRETO PRÉ-MOLDADO, DIÂMETRO INTERNO = 0,8 M. AF_12/2020</t>
  </si>
  <si>
    <t>ACRÉSCIMO PARA POÇO DE VISITA RETANGULAR PARA DRENAGEM, EM ALVENARIA COM BLOCOS DE CONCRETO, DIMENSÕES INTERNAS = 1X3,5 M. AF_12/2020</t>
  </si>
  <si>
    <t>ACRÉSCIMO PARA POÇO DE VISITA RETANGULAR PARA DRENAGEM, EM ALVENARIA COM BLOCOS DE CONCRETO, DIMENSÕES INTERNAS = 2,5X2,5 M. AF_12/2020</t>
  </si>
  <si>
    <t>ACRÉSCIMO PARA POÇO DE VISITA CIRCULAR PARA DRENAGEM, EM ALVENARIA COM TIJOLOS CERÂMICOS MACIÇOS, DIÂMETRO INTERNO = 0,8 M. AF_12/2020</t>
  </si>
  <si>
    <t>ACRÉSCIMO PARA POÇO DE VISITA CIRCULAR PARA DRENAGEM, EM CONCRETO PRÉ-MOLDADO, DIÂMETRO INTERNO = 1 M. AF_12/2020</t>
  </si>
  <si>
    <t>ACRÉSCIMO PARA POÇO DE VISITA RETANGULAR PARA DRENAGEM, EM ALVENARIA COM BLOCOS DE CONCRETO, DIMENSÕES INTERNAS = 1X4 M. AF_12/2020</t>
  </si>
  <si>
    <t>ACRÉSCIMO PARA POÇO DE VISITA RETANGULAR PARA DRENAGEM, EM ALVENARIA COM BLOCOS DE CONCRETO, DIMENSÕES INTERNAS = 1,5X3,5 M. AF_12/2020</t>
  </si>
  <si>
    <t>ACRÉSCIMO PARA POÇO DE VISITA CIRCULAR PARA DRENAGEM, EM ALVENARIA COM TIJOLOS CERÂMICOS MACIÇOS, DIÂMETRO INTERNO = 1 M. AF_12/2020</t>
  </si>
  <si>
    <t>ACRÉSCIMO PARA POÇO DE VISITA RETANGULAR PARA DRENAGEM, EM ALVENARIA COM BLOCOS DE CONCRETO, DIMENSÕES INTERNAS = 2,5X3 M. AF_12/2020</t>
  </si>
  <si>
    <t>ACRÉSCIMO PARA POÇO DE VISITA RETANGULAR PARA DRENAGEM, EM ALVENARIA COM BLOCOS DE CONCRETO, DIMENSÕES INTERNAS = 1,5X4 M. AF_12/2020</t>
  </si>
  <si>
    <t>ACRÉSCIMO PARA POÇO DE VISITA RETANGULAR PARA DRENAGEM, EM ALVENARIA COM BLOCOS DE CONCRETO, DIMENSÕES INTERNAS = 2,5X3,5 M. AF_12/2020</t>
  </si>
  <si>
    <t>ACRÉSCIMO PARA POÇO DE VISITA RETANGULAR PARA DRENAGEM, EM ALVENARIA COM BLOCOS DE CONCRETO, DIMENSÕES INTERNAS = 2,5X4 M. AF_12/2020</t>
  </si>
  <si>
    <t>ACRÉSCIMO PARA POÇO DE VISITA RETANGULAR PARA DRENAGEM, EM ALVENARIA COM BLOCOS DE CONCRETO, DIMENSÕES INTERNAS = 3X3 M. AF_12/2020</t>
  </si>
  <si>
    <t>ACRÉSCIMO PARA POÇO DE VISITA RETANGULAR PARA DRENAGEM, EM ALVENARIA COM BLOCOS DE CONCRETO, DIMENSÕES INTERNAS = 3X3,5 M. AF_12/2020</t>
  </si>
  <si>
    <t>ACRÉSCIMO PARA POÇO DE VISITA RETANGULAR PARA DRENAGEM, EM ALVENARIA COM BLOCOS DE CONCRETO, DIMENSÕES INTERNAS = 2X2 M. AF_12/2020</t>
  </si>
  <si>
    <t>ACRÉSCIMO PARA POÇO DE VISITA RETANGULAR PARA DRENAGEM, EM ALVENARIA COM BLOCOS DE CONCRETO, DIMENSÕES INTERNAS = 3X4 M. AF_12/2020</t>
  </si>
  <si>
    <t>ACRÉSCIMO PARA POÇO DE VISITA RETANGULAR PARA DRENAGEM, EM ALVENARIA COM BLOCOS DE CONCRETO, DIMENSÕES INTERNAS = 3,5X3,5 M. AF_12/2020</t>
  </si>
  <si>
    <t>ACRÉSCIMO PARA POÇO DE VISITA RETANGULAR PARA DRENAGEM, EM ALVENARIA COM BLOCOS DE CONCRETO, DIMENSÕES INTERNAS = 3,5X4 M. AF_12/2020</t>
  </si>
  <si>
    <t>ACRÉSCIMO PARA POÇO DE VISITA RETANGULAR PARA DRENAGEM, EM ALVENARIA COM BLOCOS DE CONCRETO, DIMENSÕES INTERNAS = 2X2,5 M. AF_12/2020</t>
  </si>
  <si>
    <t>CHAMINÉ CIRCULAR PARA POÇO DE VISITA PARA DRENAGEM, EM CONCRETO PRÉ-MOLDADO, DIÂMETRO INTERNO = 0,6 M. AF_12/2020</t>
  </si>
  <si>
    <t>CHAMINÉ CIRCULAR PARA POÇO DE VISITA PARA DRENAGEM, EM ALVENARIA COM TIJOLOS CERÂMICOS MACIÇOS, DIÂMETRO INTERNO = 0,6 M. AF_12/2020</t>
  </si>
  <si>
    <t>ACRÉSCIMO PARA POÇO DE VISITA RETANGULAR PARA DRENAGEM, EM ALVENARIA COM BLOCOS DE CONCRETO, DIMENSÕES INTERNAS = 2X3 M. AF_12/2020</t>
  </si>
  <si>
    <t>ACRÉSCIMO PARA POÇO DE VISITA RETANGULAR PARA DRENAGEM, EM ALVENARIA COM BLOCOS DE CONCRETO, DIMENSÕES INTERNAS = 2X3,5 M. AF_12/2020</t>
  </si>
  <si>
    <t>ACRÉSCIMO PARA POÇO DE VISITA RETANGULAR PARA DRENAGEM, EM ALVENARIA COM BLOCOS DE CONCRETO, DIMENSÕES INTERNAS = 2X4 M. AF_12/2020</t>
  </si>
  <si>
    <t>ACRÉSCIMO PARA POÇO DE VISITA RETANGULAR PARA DRENAGEM, EM ALVENARIA COM BLOCOS DE CONCRETO, DIMENSÕES INTERNAS = 4X4 M. AF_12/2020</t>
  </si>
  <si>
    <t>CAIXA COM GRELHA RETANGULAR DE FERRO FUNDIDO, EM ALVENARIA COM TIJOLOS CERÂMICOS MACIÇOS, DIMENSÕES INTERNAS: 0,30 X 1,00 X 1,00. AF_12/2020</t>
  </si>
  <si>
    <t>CAIXA COM GRELHA RETANGULAR DE FERRO FUNDIDO, EM ALVENARIA COM BLOCOS DE CONCRETO, DIMENSÕES INTERNAS: 0,30 X 1,00 X 1,00. AF_12/2020</t>
  </si>
  <si>
    <t>CAIXA ENTERRADA DISTRIBUIDORA DE VAZÃO (SUMIDOUROS MÚLTIPLOS), RETANGULAR, EM ALVENARIA COM TIJOLOS MACIÇOS, DIMENSÕES INTERNAS: 0,60 X 0,60 X H=0,50 M. AF_12/2020</t>
  </si>
  <si>
    <t>CAIXA ENTERRADA DISTRIBUIDORA DE VAZÃO (SUMIDOUROS MÚLTIPLOS), RETANGULAR, EM ALVENARIA COM BLOCOS DE CONCRETO, DIMENSÕES INTERNAS: 0,60 X 0,60 X H=0,50 M. AF_12/2020</t>
  </si>
  <si>
    <t>CAIXA ENTERRADA DISTRIBUIDORA DE VAZÃO (SUMIDOUROS MÚLTIPLOS), RETANGULAR, EM CONCRETO PRÉ-MOLDADO, DIMENSÕES INTERNAS: 0,60 X 0,60 X H=0,50 M. AF_12/2020</t>
  </si>
  <si>
    <t>GUIA (MEIO-FIO) CONCRETO, MOLDADA  IN LOCO  EM TRECHO RETO COM EXTRUSORA, 13 CM BASE X 22 CM ALTURA. AF_01/2024</t>
  </si>
  <si>
    <t>GUIA (MEIO-FIO) CONCRETO, MOLDADA  IN LOCO  EM TRECHO CURVO COM EXTRUSORA, 13 CM BASE X 22 CM ALTURA. AF_01/2024</t>
  </si>
  <si>
    <t>GUIA (MEIO-FIO) CONCRETO, MOLDADA  IN LOCO  EM TRECHO RETO COM EXTRUSORA, 15 CM BASE X 30 CM ALTURA. AF_01/2024</t>
  </si>
  <si>
    <t>GUIA (MEIO-FIO) CONCRETO, MOLDADA  IN LOCO  EM TRECHO CURVO COM EXTRUSORA, 15 CM BASE X 30 CM ALTURA. AF_01/2024</t>
  </si>
  <si>
    <t>GUIA (MEIO-FIO) E SARJETA CONJUGADOS DE CONCRETO, MOLDADA  IN LOCO  EM TRECHO RETO COM EXTRUSORA, 45 CM BASE (15 CM BASE DA GUIA + 30 CM BASE DA SARJETA) X 22 CM ALTURA. AF_01/2024</t>
  </si>
  <si>
    <t>GUIA (MEIO-FIO) E SARJETA CONJUGADOS DE CONCRETO, MOLDADA  IN LOCO  EM TRECHO CURVO COM EXTRUSORA, 45 CM BASE (15 CM BASE DA GUIA + 30 CM BASE DA SARJETA) X 22 CM ALTURA. AF_01/2024</t>
  </si>
  <si>
    <t>GUIA (MEIO-FIO) E SARJETA CONJUGADOS DE CONCRETO, MOLDADA  IN LOCO  EM TRECHO RETO COM EXTRUSORA, 60 CM BASE (15 CM BASE DA GUIA + 45 CM BASE DA SARJETA) X 26 CM ALTURA. AF_01/2024</t>
  </si>
  <si>
    <t>GUIA (MEIO-FIO) E SARJETA CONJUGADOS DE CONCRETO, MOLDADA IN LOCO  EM TRECHO CURVO COM EXTRUSORA, 60 CM BASE (15 CM BASE DA GUIA + 45 CM BASE DA SARJETA) X 26 CM ALTURA. AF_01/2024</t>
  </si>
  <si>
    <t>GUIA (MEIO-FIO) E SARJETA CONJUGADOS DE CONCRETO, MOLDADA  IN LOCO  EM TRECHO RETO COM EXTRUSORA, 65 CM BASE (15 CM BASE DA GUIA + 50 CM BASE DA SARJETA) X 26 CM ALTURA. AF_01/2024</t>
  </si>
  <si>
    <t>GUIA (MEIO-FIO) E SARJETA CONJUGADOS DE CONCRETO, MOLDADA  IN LOCO  EM TRECHO CURVO COM EXTRUSORA, 65 CM BASE (15 CM BASE DA GUIA + 50 CM BASE DA SARJETA) X 26 CM ALTURA. AF_01/2024</t>
  </si>
  <si>
    <t>ASSENTAMENTO DE GUIA (MEIO-FIO) EM TRECHO RETO, CONFECCIONADA EM CONCRETO PRÉ-FABRICADO, DIMENSÕES 100X15X13X30 CM (COMPRIMENTO X BASE INFERIOR X BASE SUPERIOR X ALTURA). AF_01/2024</t>
  </si>
  <si>
    <t>ASSENTAMENTO DE GUIA (MEIO-FIO) EM TRECHO CURVO, CONFECCIONADA EM CONCRETO PRÉ-FABRICADO, DIMENSÕES 100X15X13X30 CM (COMPRIMENTO X BASE INFERIOR X BASE SUPERIOR X ALTURA). AF_01/2024</t>
  </si>
  <si>
    <t>ASSENTAMENTO DE GUIA (MEIO-FIO) EM TRECHO RETO, CONFECCIONADA EM CONCRETO PRÉ-FABRICADO, DIMENSÕES 100X15X13X20 CM (COMPRIMENTO X BASE INFERIOR X BASE SUPERIOR X ALTURA). AF_01/2024</t>
  </si>
  <si>
    <t>ASSENTAMENTO DE GUIA (MEIO-FIO) EM TRECHO CURVO, CONFECCIONADA EM CONCRETO PRÉ-FABRICADO, DIMENSÕES 100X15X13X20 CM (COMPRIMENTO X BASE INFERIOR X BASE SUPERIOR X ALTURA). AF_01/2024</t>
  </si>
  <si>
    <t>ASSENTAMENTO DE GUIA (MEIO-FIO) EM TRECHO RETO, CONFECCIONADA EM CONCRETO PRÉ-FABRICADO, DIMENSÕES 80X08X08X25 CM (COMPRIMENTO X BASE INFERIOR X BASE SUPERIOR X ALTURA). AF_01/2024</t>
  </si>
  <si>
    <t>ASSENTAMENTO DE GUIA (MEIO-FIO) EM TRECHO CURVO, CONFECCIONADA EM CONCRETO PRÉ-FABRICADO, DIMENSÕES 80X08X08X25 CM (COMPRIMENTO X BASE INFERIOR X BASE SUPERIOR X ALTURA). AF_01/2024</t>
  </si>
  <si>
    <t>ASSENTAMENTO DE GUIA (MEIO-FIO) EM TRECHO RETO, CONFECCIONADA EM CONCRETO PRÉ-FABRICADO, DIMENSÕES 39X6,5X6,5X19 CM (COMPRIMENTO X BASE INFERIOR X BASE SUPERIOR X ALTURA), PARA DELIMITAÇÃO DE JARDINS, PRAÇAS OU PASSEIOS. AF_01/2024</t>
  </si>
  <si>
    <t>ASSENTAMENTO DE GUIA (MEIO-FIO) EM TRECHO CURVO, CONFECCIONADA EM CONCRETO PRÉ-FABRICADO, DIMENSÕES 39X6,5X6,5X19 CM (COMPRIMENTO X BASE INFERIOR X BASE SUPERIOR X ALTURA), PARA DELIMITAÇÃO DE JARDINS, PRAÇAS OU PASSEIOS. AF_01/2024</t>
  </si>
  <si>
    <t>EXECUÇÃO DE SARJETA DE CONCRETO USINADO, MOLDADA  IN LOCO  EM TRECHO RETO, 30 CM BASE X 15 CM ALTURA. AF_01/2024</t>
  </si>
  <si>
    <t>EXECUÇÃO DE SARJETA DE CONCRETO USINADO, MOLDADA  IN LOCO  EM TRECHO CURVO, 30 CM BASE X 15 CM ALTURA. AF_01/2024</t>
  </si>
  <si>
    <t>EXECUÇÃO DE SARJETA DE CONCRETO USINADO, MOLDADA  IN LOCO  EM TRECHO RETO, 45 CM BASE X 15 CM ALTURA. AF_01/2024</t>
  </si>
  <si>
    <t>EXECUÇÃO DE SARJETA DE CONCRETO USINADO, MOLDADA  IN LOCO  EM TRECHO CURVO, 45 CM BASE X 15 CM ALTURA. AF_01/2024</t>
  </si>
  <si>
    <t>EXECUÇÃO DE SARJETA DE CONCRETO USINADO, MOLDADA  IN LOCO  EM TRECHO RETO, 60 CM BASE X 15 CM ALTURA. AF_01/2024</t>
  </si>
  <si>
    <t>EXECUÇÃO DE SARJETA DE CONCRETO USINADO, MOLDADA  IN LOCO  EM TRECHO CURVO, 60 CM BASE X 15 CM ALTURA. AF_01/2024</t>
  </si>
  <si>
    <t>EXECUÇÃO DE SARJETA DE CONCRETO USINADO, MOLDADA  IN LOCO  EM TRECHO RETO, 30 CM BASE X 10 CM ALTURA. AF_01/2024</t>
  </si>
  <si>
    <t>EXECUÇÃO DE SARJETA DE CONCRETO USINADO, MOLDADA  IN LOCO  EM TRECHO CURVO, 30 CM BASE X 10 CM ALTURA. AF_01/2024</t>
  </si>
  <si>
    <t>EXECUÇÃO DE SARJETA DE CONCRETO USINADO, MOLDADA  IN LOCO  EM TRECHO RETO, 45 CM BASE X 10 CM ALTURA. AF_01/2024</t>
  </si>
  <si>
    <t>EXECUÇÃO DE SARJETA DE CONCRETO USINADO, MOLDADA  IN LOCO  EM TRECHO CURVO, 45 CM BASE X 10 CM ALTURA. AF_01/2024</t>
  </si>
  <si>
    <t>EXECUÇÃO DE SARJETA DE CONCRETO USINADO, MOLDADA  IN LOCO  EM TRECHO RETO, 60 CM BASE X 10 CM ALTURA. AF_01/2024</t>
  </si>
  <si>
    <t>EXECUÇÃO DE SARJETA DE CONCRETO USINADO, MOLDADA  IN LOCO  EM TRECHO CURVO, 60 CM BASE X 10 CM ALTURA. AF_01/2024</t>
  </si>
  <si>
    <t>EXECUÇÃO DE SARJETÃO DE CONCRETO USINADO, MOLDADA  IN LOCO  EM TRECHO RETO, 100 CM BASE X 20 CM ALTURA. AF_01/2024</t>
  </si>
  <si>
    <t>EXECUÇÃO DE ESCORAS DE CONCRETO PARA CONTENÇÃO DE GUIAS PRÉ-FABRICADAS. AF_01/2024</t>
  </si>
  <si>
    <t>ADUELA/ GALERIA FECHADA PRE-MOLDADA DE CONCRETO ARMADO, SECAO QUADRANGULAR INTERNA DE 1,50 X 1,50 M (L X A), MISULA DE 20 X 20 CM, C = 1,00 M, ESPESSURA MIN = 15 CM, TB-45 E FCK DO CONCRETO = 30 MPA   FORNECIMENTO E ASSENTAMENTO. AF_01/2023</t>
  </si>
  <si>
    <t>ADUELA/ GALERIA FECHADA PRE-MOLDADA DE CONCRETO ARMADO, SECAO QUADRANGULAR INTERNA DE 2,00 X 2,00 M (L X A), MISULA DE 20 X 20 CM, C = 1,00 M, ESPESSURA MIN = 15 CM, TB-45 E FCK DO CONCRETO = 30 MPA   FORNECIMENTO E ASSENTAMENTO. AF_01/2023</t>
  </si>
  <si>
    <t>ADUELA/ GALERIA FECHADA PRE-MOLDADA DE CONCRETO ARMADO, SECAO QUADRANGULAR INTERNA DE 2,50 X 2,50 M (L X A), MISULA DE 20 X 20 CM, C = 1,00 M, ESPESSURA MIN = 15 CM, TB-45 E FCK DO CONCRETO = 30 MPA   FORNECIMENTO E ASSENTAMENTO. AF_01/2023</t>
  </si>
  <si>
    <t>ADUELA/ GALERIA FECHADA PRE-MOLDADA DE CONCRETO ARMADO, SECAO QUADRANGULAR INTERNA DE 3,00 X 3,00 M (L X A), MISULA DE 20 X 20 CM, C = 1,00 M, ESPESSURA MIN = 20 CM, TB-45 E FCK DO CONCRETO = 30 MPA   FORNECIMENTO E ASSENTAMENTO. AF_01/2023</t>
  </si>
  <si>
    <t>APLICAÇÃO DE MANTA GEOTÊXTIL NAS JUNTAS RÍGIDAS DE ADUELAS PRÉ-MOLDADAS DE CONCRETO ARMADO. AF_01/2023</t>
  </si>
  <si>
    <t>FABRICAÇÃO, MONTAGEM E DESMONTAGEM DE FÔRMA PARA BOCA PARA BUEIRO, EM CHAPA DE MADEIRA COMPENSADA RESINADA, E = 17 MM, 2 UTILIZAÇÕES. AF_07/2021</t>
  </si>
  <si>
    <t>ARMAÇÃO DE MURO ALA E MURO TESTA UTILIZANDO AÇO CA-50 DE 6,3 MM - MONTAGEM. AF_07/2021</t>
  </si>
  <si>
    <t>ARMAÇÃO DE MURO ALA E MURO TESTA UTILIZANDO AÇO CA-50 DE 8 MM - MONTAGEM. AF_07/2021</t>
  </si>
  <si>
    <t>ARMAÇÃO DE MURO ALA E MURO TESTA UTILIZANDO AÇO CA-50 DE 10 MM - MONTAGEM. AF_07/2021</t>
  </si>
  <si>
    <t>ARMAÇÃO DE MURO ALA E MURO TESTA UTILIZANDO AÇO CA-50 DE 12,5 MM - MONTAGEM. AF_07/2021</t>
  </si>
  <si>
    <t>ARMAÇÃO DE MURO ALA E MURO TESTA UTILIZANDO AÇO CA-50 DE 16 MM - MONTAGEM. AF_07/2021</t>
  </si>
  <si>
    <t>ARMAÇÃO DE MURO ALA E MURO TESTA UTILIZANDO AÇO CA-50 DE 20 MM - MONTAGEM. AF_07/2021</t>
  </si>
  <si>
    <t>ARMAÇÃO DE SOLEIRA UTILIZANDO AÇO CA-50 DE 6,3 MM - MONTAGEM. AF_07/2021</t>
  </si>
  <si>
    <t>ARMAÇÃO DE SOLEIRA UTILIZANDO AÇO CA-50 DE 8 MM - MONTAGEM. AF_07/2021</t>
  </si>
  <si>
    <t>CONCRETAGEM DE BOCA PARA BUEIRO, FCK = 20 MPA, COM USO DE BOMBA - LANÇAMENTO, ADENSAMENTO E ACABAMENTO. AF_07/2021</t>
  </si>
  <si>
    <t>BOCA PARA BUEIRO SIMPLES TUBULAR D = 40 CM EM CONCRETO, ALAS COM ESCONSIDADE DE 0°, INCLUINDO FÔRMAS E MATERIAIS. AF_07/2021</t>
  </si>
  <si>
    <t>BOCA PARA BUEIRO SIMPLES TUBULAR D = 60 CM EM CONCRETO, ALAS COM ESCONSIDADE DE 0°, INCLUINDO FÔRMAS E MATERIAIS. AF_07/2021</t>
  </si>
  <si>
    <t>BOCA PARA BUEIRO SIMPLES TUBULAR D = 80 CM EM CONCRETO, ALAS COM ESCONSIDADE DE 0°, INCLUINDO FÔRMAS E MATERIAIS. AF_07/2021</t>
  </si>
  <si>
    <t>BOCA PARA BUEIRO SIMPLES TUBULAR D = 100 CM EM CONCRETO, ALAS COM ESCONSIDADE DE 0°, INCLUINDO FÔRMAS E MATERIAIS. AF_07/2021</t>
  </si>
  <si>
    <t>BOCA PARA BUEIRO SIMPLES TUBULAR D = 120 CM EM CONCRETO, ALAS COM ESCONSIDADE DE 0°, INCLUINDO FÔRMAS E MATERIAIS. AF_07/2021</t>
  </si>
  <si>
    <t>BOCA PARA BUEIRO SIMPLES TUBULAR D = 150 CM EM CONCRETO, ALAS COM ESCONSIDADE DE 0°, INCLUINDO FÔRMAS E MATERIAIS. AF_07/2021</t>
  </si>
  <si>
    <t>BOCA PARA BUEIRO DUPLO TUBULAR D = 80 CM EM CONCRETO, ALAS COM ESCONSIDADE DE 0°, INCLUINDO FÔRMAS E MATERIAIS. AF_07/2021</t>
  </si>
  <si>
    <t>BOCA PARA BUEIRO DUPLO TUBULAR D = 100 CM EM CONCRETO, ALAS COM ESCONSIDADE DE 0°, INCLUINDO FÔRMAS E MATERIAIS. AF_07/2021</t>
  </si>
  <si>
    <t>BOCA PARA BUEIRO DUPLO TUBULAR D = 120 CM EM CONCRETO, ALAS COM ESCONSIDADE DE 0°, INCLUINDO FÔRMAS E MATERIAIS. AF_07/2021</t>
  </si>
  <si>
    <t>BOCA PARA BUEIRO DUPLO TUBULAR D = 150 CM EM CONCRETO, ALAS COM ESCONSIDADE DE 0°, INCLUINDO FÔRMAS E MATERIAIS. AF_07/2021</t>
  </si>
  <si>
    <t>BOCA PARA BUEIRO TRIPLO TUBULAR D = 100 CM EM CONCRETO, ALAS COM ESCONSIDADE DE 0°, INCLUINDO FÔRMAS E MATERIAIS. AF_07/2021</t>
  </si>
  <si>
    <t>BOCA PARA BUEIRO TRIPLO TUBULAR D = 120 CM EM CONCRETO, ALAS COM ESCONSIDADE DE 0°, INCLUINDO FÔRMAS E MATERIAIS. AF_07/2021</t>
  </si>
  <si>
    <t>BOCA PARA BUEIRO TRIPLO TUBULAR D = 150 CM EM CONCRETO, ALAS COM ESCONSIDADE DE 0°, INCLUINDO FÔRMAS E MATERIAIS. AF_07/2021</t>
  </si>
  <si>
    <t>BOCA PARA BUEIRO SIMPLES TUBULAR D = 60 CM EM CONCRETO, ALAS COM ESCONSIDADE DE 30°, INCLUINDO FÔRMAS E MATERIAIS. AF_07/2021</t>
  </si>
  <si>
    <t>BOCA PARA BUEIRO SIMPLES TUBULAR D = 80 CM EM CONCRETO, ALAS COM ESCONSIDADE DE 30°, INCLUINDO FÔRMAS E MATERIAIS. AF_07/2021</t>
  </si>
  <si>
    <t>BOCA PARA BUEIRO SIMPLES TUBULAR D = 100 CM EM CONCRETO, ALAS COM ESCONSIDADE DE 30°, INCLUINDO FÔRMAS E MATERIAIS. AF_07/2021</t>
  </si>
  <si>
    <t>BOCA PARA BUEIRO SIMPLES TUBULAR D = 120 CM EM CONCRETO, ALAS COM ESCONSIDADE DE 30°, INCLUINDO FÔRMAS E MATERIAIS. AF_07/2021</t>
  </si>
  <si>
    <t>BOCA PARA BUEIRO SIMPLES TUBULAR D = 150 CM EM CONCRETO, ALAS COM ESCONSIDADE DE 30°, INCLUINDO FÔRMAS E MATERIAIS. AF_07/2021</t>
  </si>
  <si>
    <t>BOCA PARA BUEIRO DUPLO TUBULAR D = 100 CM EM CONCRETO, ALAS COM ESCONSIDADE DE 30°, INCLUINDO FÔRMAS E MATERIAIS. AF_07/2021</t>
  </si>
  <si>
    <t>BOCA PARA BUEIRO DUPLO TUBULAR D = 120 CM EM CONCRETO, ALAS COM ESCONSIDADE DE 30°, INCLUINDO FÔRMAS E MATERIAIS. AF_07/2021</t>
  </si>
  <si>
    <t>BOCA PARA BUEIRO DUPLO TUBULAR D = 150 CM EM CONCRETO, ALAS COM ESCONSIDADE DE 30°, INCLUINDO FÔRMAS E MATERIAIS. AF_07/2021</t>
  </si>
  <si>
    <t>BOCA PARA BUEIRO TRIPLO TUBULAR D = 100 CM EM CONCRETO, ALAS COM ESCONSIDADE DE 30°, INCLUINDO FÔRMAS E MATERIAIS. AF_07/2021</t>
  </si>
  <si>
    <t>BOCA PARA BUEIRO TRIPLO TUBULAR D = 120 CM EM CONCRETO, ALAS COM ESCONSIDADE DE 30°, INCLUINDO FÔRMAS E MATERIAIS. AF_07/2021</t>
  </si>
  <si>
    <t>BOCA PARA BUEIRO TRIPLO TUBULAR D = 150 CM EM CONCRETO, ALAS COM ESCONSIDADE DE 30°, INCLUINDO FÔRMAS E MATERIAIS. AF_07/2021</t>
  </si>
  <si>
    <t>BOCA PARA BUEIRO SIMPLES CELULAR 150 X 150 CM EM CONCRETO, ALAS COM ESCONSIDADE DE 30°, INCLUINDO FÔRMAS E MATERIAIS. AF_07/2021</t>
  </si>
  <si>
    <t>BOCA PARA BUEIRO SIMPLES CELULAR 200 X 200 CM EM CONCRETO, ALAS COM ESCONSIDADE DE 30°, INCLUINDO FÔRMAS E MATERIAIS. AF_07/2021</t>
  </si>
  <si>
    <t>BOCA PARA BUEIRO SIMPLES CELULAR 250 X 250 CM EM CONCRETO, ALAS COM ESCONSIDADE DE 30°, INCLUINDO FÔRMAS E MATERIAIS. AF_07/2021</t>
  </si>
  <si>
    <t>BOCA PARA BUEIRO SIMPLES CELULAR 300 X 300 CM EM CONCRETO, ALAS COM ESCONSIDADE DE 30°, INCLUINDO FÔRMAS E MATERIAIS. AF_07/2021</t>
  </si>
  <si>
    <t>BOCA PARA BUEIRO DUPLO CELULAR 150 X 150 CM EM CONCRETO, ALAS COM ESCONSIDADE DE 30°, INCLUINDO FÔRMAS E MATERIAIS. AF_07/2021</t>
  </si>
  <si>
    <t>BOCA PARA BUEIRO DUPLO CELULAR 200 X 200 CM EM CONCRETO, ALAS COM ESCONSIDADE DE 30°, INCLUINDO FÔRMAS E MATERIAIS. AF_07/2021</t>
  </si>
  <si>
    <t>BOCA PARA BUEIRO DUPLO CELULAR 250 X 250 CM EM CONCRETO, ALAS COM ESCONSIDADE DE 30°, INCLUINDO FÔRMAS E MATERIAIS. AF_07/2021</t>
  </si>
  <si>
    <t>BOCA PARA BUEIRO DUPLO CELULAR 300 X 300 CM EM CONCRETO, ALAS COM ESCONSIDADE DE 30°, INCLUINDO FÔRMAS E MATERIAIS. AF_07/2021</t>
  </si>
  <si>
    <t>BOCA PARA BUEIRO TRIPLO CELULAR 150 X 150 CM EM CONCRETO, ALAS COM ESCONSIDADE DE 30°, INCLUINDO FÔRMAS E MATERIAIS. AF_07/2021</t>
  </si>
  <si>
    <t>BOCA PARA BUEIRO TRIPLO CELULAR 200 X 200 CM EM CONCRETO, ALAS COM ESCONSIDADE DE 30°, INCLUINDO FÔRMAS E MATERIAIS. AF_07/2021</t>
  </si>
  <si>
    <t>BOCA PARA BUEIRO TRIPLO CELULAR 250 X 250 CM EM CONCRETO, ALAS COM ESCONSIDADE DE 30°, INCLUINDO FÔRMAS E MATERIAIS. AF_07/2021</t>
  </si>
  <si>
    <t>BOCA PARA BUEIRO TRIPLO CELULAR 300 X 300 CM EM CONCRETO, ALAS COM ESCONSIDADE DE 30°, INCLUINDO FÔRMAS E MATERIAIS. AF_07/2021</t>
  </si>
  <si>
    <t>BOCA PARA BUEIRO SIMPLES TUBULAR D = 40 CM EM GABIÃO, ALAS COM ESCONSIDADE DE 45°, INCLUINDO FÔRMAS E MATERIAIS. AF_07/2021</t>
  </si>
  <si>
    <t>BOCA PARA BUEIRO SIMPLES TUBULAR D = 60 CM EM GABIÃO, ALAS COM ESCONSIDADE DE 45°, INCLUINDO FÔRMAS E MATERIAIS. AF_07/2021</t>
  </si>
  <si>
    <t>BOCA PARA BUEIRO SIMPLES TUBULAR D = 80 CM EM GABIÃO, ALAS COM ESCONSIDADE DE 45°, INCLUINDO FÔRMAS E MATERIAIS. AF_07/2021</t>
  </si>
  <si>
    <t>BOCA PARA BUEIRO SIMPLES TUBULAR D = 100 CM EM GABIÃO, ALAS COM ESCONSIDADE DE 45°, INCLUINDO FÔRMAS E MATERIAIS. AF_07/2021</t>
  </si>
  <si>
    <t>BOCA PARA BUEIRO SIMPLES TUBULAR D = 120 CM EM GABIÃO, ALAS COM ESCONSIDADE DE 45°, INCLUINDO FÔRMAS E MATERIAIS. AF_07/2021</t>
  </si>
  <si>
    <t>BOCA PARA BUEIRO SIMPLES TUBULAR D = 150 CM EM GABIÃO, ALAS COM ESCONSIDADE DE 45°, INCLUINDO FÔRMAS E MATERIAIS. AF_07/2021</t>
  </si>
  <si>
    <t>BOCA PARA BUEIRO DUPLO TUBULAR D = 40 CM EM GABIÃO, ALAS COM ESCONSIDADE DE 45°, INCLUINDO FÔRMAS E MATERIAIS. AF_07/2021</t>
  </si>
  <si>
    <t>BOCA PARA BUEIRO DUPLO TUBULAR D = 60 CM EM GABIÃO, ALAS COM ESCONSIDADE DE 45°, INCLUINDO FÔRMAS E MATERIAIS. AF_07/2021</t>
  </si>
  <si>
    <t>BOCA PARA BUEIRO DUPLO TUBULAR D = 80 CM EM GABIÃO, ALAS COM ESCONSIDADE DE 45°, INCLUINDO FÔRMAS E MATERIAIS. AF_07/2021</t>
  </si>
  <si>
    <t>BOCA PARA BUEIRO DUPLO TUBULAR D = 100 CM EM GABIÃO, ALAS COM ESCONSIDADE DE 45°, INCLUINDO FÔRMAS E MATERIAIS. AF_07/2021</t>
  </si>
  <si>
    <t>BOCA PARA BUEIRO DUPLO TUBULAR D = 120 CM EM GABIÃO, ALAS COM ESCONSIDADE DE 45°, INCLUINDO FÔRMAS E MATERIAIS. AF_07/2021</t>
  </si>
  <si>
    <t>BOCA PARA BUEIRO DUPLO TUBULAR D = 150 CM EM GABIÃO, ALAS COM ESCONSIDADE DE 45°, INCLUINDO FÔRMAS E MATERIAIS. AF_07/2021</t>
  </si>
  <si>
    <t>BOCA PARA BUEIRO TRIPLO TUBULAR D = 40 CM EM GABIÃO, ALAS COM ESCONSIDADE DE 45°, INCLUINDO FÔRMAS E MATERIAIS. AF_07/2021</t>
  </si>
  <si>
    <t>BOCA PARA BUEIRO TRIPLO TUBULAR D = 60 CM EM GABIÃO, ALAS COM ESCONSIDADE DE 45°, INCLUINDO FÔRMAS E MATERIAIS. AF_07/2021</t>
  </si>
  <si>
    <t>BOCA PARA BUEIRO TRIPLO TUBULAR D = 80 CM EM GABIÃO, ALAS COM ESCONSIDADE DE 45°, INCLUINDO FÔRMAS E MATERIAIS. AF_07/2021</t>
  </si>
  <si>
    <t>BOCA PARA BUEIRO TRIPLO TUBULAR D = 100 CM EM GABIÃO, ALAS COM ESCONSIDADE DE 45°, INCLUINDO FÔRMAS E MATERIAIS. AF_07/2021</t>
  </si>
  <si>
    <t>BOCA PARA BUEIRO TRIPLO TUBULAR D = 120 CM EM GABIÃO, ALAS COM ESCONSIDADE DE 45°, INCLUINDO FÔRMAS E MATERIAIS. AF_07/2021</t>
  </si>
  <si>
    <t>BOCA PARA BUEIRO TRIPLO TUBULAR D = 150 CM EM GABIÃO, ALAS COM ESCONSIDADE DE 45°, INCLUINDO FÔRMAS E MATERIAIS. AF_07/2021</t>
  </si>
  <si>
    <t>BOCA PARA BUEIRO SIMPLES CELULAR 150 X 150 CM EM GABIÃO, ALAS COM ESCONSIDADE DE 45°, INCLUINDO FÔRMAS E MATERIAIS. AF_07/2021</t>
  </si>
  <si>
    <t>BOCA PARA BUEIRO SIMPLES CELULAR 200 X 200 CM EM GABIÃO, ALAS COM ESCONSIDADE DE 45°, INCLUINDO FÔRMAS E MATERIAIS. AF_07/2021</t>
  </si>
  <si>
    <t>BOCA PARA BUEIRO SIMPLES CELULAR 250 X 250 CM EM GABIÃO, ALAS COM ESCONSIDADE DE 45°, INCLUINDO FÔRMAS E MATERIAIS. AF_07/2021</t>
  </si>
  <si>
    <t>BOCA PARA BUEIRO SIMPLES CELULAR 300 X 300 CM EM GABIÃO, ALAS COM ESCONSIDADE DE 45°, INCLUINDO FÔRMAS E MATERIAIS. AF_07/2021</t>
  </si>
  <si>
    <t>BOCA PARA BUEIRO DUPLO CELULAR 150 X 150 CM EM GABIÃO, ALAS COM ESCONSIDADE DE 45°, INCLUINDO FÔRMAS E MATERIAIS. AF_07/2021</t>
  </si>
  <si>
    <t>BOCA PARA BUEIRO DUPLO CELULAR 200 X 200 CM EM GABIÃO, ALAS COM ESCONSIDADE DE 45°, INCLUINDO FÔRMAS E MATERIAIS. AF_07/2021</t>
  </si>
  <si>
    <t>BOCA PARA BUEIRO DUPLO CELULAR 250 X 250 CM EM GABIÃO, ALAS COM ESCONSIDADE DE 45°, INCLUINDO FÔRMAS E MATERIAIS. AF_07/2021</t>
  </si>
  <si>
    <t>BOCA PARA BUEIRO DUPLO CELULAR 300 X 300 CM EM GABIÃO, ALAS COM ESCONSIDADE DE 45°, INCLUINDO FÔRMAS E MATERIAIS. AF_07/2021</t>
  </si>
  <si>
    <t>BOCA PARA BUEIRO TRIPLO CELULAR 150 X 150 CM EM GABIÃO, ALAS COM ESCONSIDADE DE 45°, INCLUINDO FÔRMAS E MATERIAIS. AF_07/2021</t>
  </si>
  <si>
    <t>BOCA PARA BUEIRO TRIPLO CELULAR 200 X 200 CM EM GABIÃO, ALAS COM ESCONSIDADE DE 45°, INCLUINDO FÔRMAS E MATERIAIS. AF_07/2021</t>
  </si>
  <si>
    <t>BOCA PARA BUEIRO TRIPLO CELULAR 250 X 250 CM EM GABIÃO, ALAS COM ESCONSIDADE DE 45°, INCLUINDO FÔRMAS E MATERIAIS. AF_07/2021</t>
  </si>
  <si>
    <t>BOCA PARA BUEIRO TRIPLO CELULAR 300 X 300 CM EM GABIÃO, ALAS COM ESCONSIDADE DE 45°, INCLUINDO FÔRMAS E MATERIAIS. AF_07/2021</t>
  </si>
  <si>
    <t>ESCORAMENTO DE VALA, TIPO PONTALETEAMENTO, COM PROFUNDIDADE DE 0 A 1,5 M, LARGURA MENOR QUE 1,5 M. AF_08/2020</t>
  </si>
  <si>
    <t>ESCORAMENTO DE VALA, TIPO PONTALETEAMENTO, COM PROFUNDIDADE DE 0 A 1,5 M, LARGURA MAIOR OU IGUAL A 1,5 M E MENOR QUE 2,5 M. AF_08/2020</t>
  </si>
  <si>
    <t>ESCORAMENTO DE VALA, TIPO PONTALETEAMENTO, COM PROFUNDIDADE DE 1,5 A 3,0 M, LARGURA MENOR QUE 1,5 M. AF_08/2020</t>
  </si>
  <si>
    <t>ESCORAMENTO DE VALA, TIPO PONTALETEAMENTO, COM PROFUNDIDADE DE 1,5 A 3,0 M, LARGURA MAIOR OU IGUAL A 1,5 M E MENOR QUE 2,5 M. AF_08/2020</t>
  </si>
  <si>
    <t>ESCORAMENTO DE VALA, TIPO PONTALETEAMENTO, COM PROFUNDIDADE DE 3,0 A 4,5 M, LARGURA MENOR QUE 1,5 M. AF_08/2020</t>
  </si>
  <si>
    <t>ESCORAMENTO DE VALA, TIPO PONTALETEAMENTO, COM PROFUNDIDADE DE 3,0 A 4,5 M, LARGURA MAIOR OU IGUAL A 1,5 M E MENOR QUE 2,5 M. AF_08/2020</t>
  </si>
  <si>
    <t>ESCORAMENTO DE VALA, TIPO DESCONTÍNUO, COM PROFUNDIDADE DE 0 A 1,5 M, LARGURA MENOR QUE 1,5 M. AF_08/2020</t>
  </si>
  <si>
    <t>ESCORAMENTO DE VALA, TIPO DESCONTÍNUO, COM PROFUNDIDADE DE 0 A 1,5 M, LARGURA MAIOR OU IGUAL A 1,5 M E MENOR QUE 2,5 M. AF_08/2020</t>
  </si>
  <si>
    <t>ESCORAMENTO DE VALA, TIPO DESCONTÍNUO, COM PROFUNDIDADE DE 1,5 M A 3,0 M, LARGURA MENOR QUE 1,5 M. AF_08/2020</t>
  </si>
  <si>
    <t>ESCORAMENTO DE VALA, TIPO DESCONTÍNUO, COM PROFUNDIDADE DE 1,5 A 3,0 M, LARGURA MAIOR OU IGUAL A 1,5 M E MENOR QUE 2,5 M. AF_08/2020</t>
  </si>
  <si>
    <t>ESCORAMENTO DE VALA, TIPO DESCONTÍNUO, COM PROFUNDIDADE DE 3,0 A 4,5 M, LARGURA MENOR QUE 1,5 M. AF_08/2020</t>
  </si>
  <si>
    <t>ESCORAMENTO DE VALA, TIPO DESCONTÍNUO, COM PROFUNDIDADE DE 3,0 A 4,5 M, LARGURA MAIOR OU IGUAL A 1,5 E MENOR QUE 2,5 M. AF_08/2020</t>
  </si>
  <si>
    <t>ESCORAMENTO DE VALA, TIPO CONTÍNUO, COM PROFUNDIDADE DE 0 A 1,5 M, LARGURA MENOR QUE 1,5 M. AF_08/2020</t>
  </si>
  <si>
    <t>ESCORAMENTO DE VALA, TIPO CONTÍNUO, COM PROFUNDIDADE DE 0 A 1,5 M, LARGURA MAIOR OU IGUAL A 1,5 M E MENOR QUE 2,5 M. AF_08/2020</t>
  </si>
  <si>
    <t>ESCORAMENTO DE VALA, TIPO CONTÍNUO, COM PROFUNDIDADE DE 1,5 M A 3,0 M, LARGURA MENOR QUE 1,5 M. AF_08/2020</t>
  </si>
  <si>
    <t>ESCORAMENTO DE VALA, TIPO CONTÍNUO, COM PROFUNDIDADE DE 1,5 A 3,0 M, LARGURA MAIOR OU IGUAL A 1,5 M E MENOR QUE 2,5 M. AF_08/2020</t>
  </si>
  <si>
    <t>ESCORAMENTO DE VALA, TIPO CONTÍNUO, COM PROFUNDIDADE DE 3,0 A 4,5 M, LARGURA MENOR QUE 1,5 M. AF_08/2020</t>
  </si>
  <si>
    <t>ESCORAMENTO DE VALA, TIPO CONTÍNUO, COM PROFUNDIDADE DE 3,0 A 4,5 M, LARGURA MAIOR OU IGUAL A 1,5 E MENOR QUE 2,5 M. AF_08/2020</t>
  </si>
  <si>
    <t>ESCORAMENTO DE VALA, TIPO CONTÍNUO COM PERFIL METÁLICO "U", COM PROFUNDIDADE DE 0 A 1,5 M, LARGURA MENOR QUE 1,5 M. AF_08/2020</t>
  </si>
  <si>
    <t>ESCORAMENTO DE VALA,TIPO CONTÍNUO COM PERFIL METÁLICO "U", COM PROFUNDIDADE DE 0 A 1,5 M, LARGURA MAIOR OU IGUAL A 1,5 E MENOR QUE 2,5 M. AF_08/2020</t>
  </si>
  <si>
    <t>ESCORAMENTO DE VALA, TIPO CONTÍNUO COM PERFIL METÁLICO "U", COM PROFUNDIDADE DE 1,5 A 3,0 M, LARGURA MENOR QUE 1,5 M. AF_08/2020</t>
  </si>
  <si>
    <t>ESCORAMENTO DE VALA, TIPO CONTÍNUO COM PERFIL METÁLICO "U", COM PROFUNDIDADE DE 1,5 A 3,0 M, LARGURA MAIOR OU IGUAL 1,5 M E MENOR QUE 2,5 M. AF_08/2020</t>
  </si>
  <si>
    <t>ESCORAMENTO DE VALA, TIPO CONTÍNUO COM PERFIL METÁLICO "U", COM PROFUNDIDADE DE 3,0 A 4,5 M, LARGURA MENOR QUE 1,5 M. AF_08/2020</t>
  </si>
  <si>
    <t>ESCORAMENTO DE VALA, TIPO CONTÍNUO COM PERFIL METÁLICO "U", COM PROFUNDIDADE DE 3,0 A 4,5 M, LARGURA MAIOR OU IGUAL A 1,5 M E MENOR QUE 2,5 M. AF_08/2020</t>
  </si>
  <si>
    <t>ESCORAMENTO DE VALA, TIPO BLINDAGEM, COM PROFUNDIDADE DE 0 A 1,5 M, LARGURA MENOR QUE 1,5 M - EXECUÇÃO, NÃO INCLUI MATERIAL. AF_08/2020</t>
  </si>
  <si>
    <t>ESCORAMENTO DE VALA, TIPO BLINDAGEM COM PROFUNDIDADE DE 0 A 1,5 M, LARGURA MAIOR OU IGUAL A 1,5 M E MENOR QUE 2,5 M - EXECUÇÃO, NÃO INCLUI MATERIAL. AF_08/2020</t>
  </si>
  <si>
    <t>ESCORAMENTO DE VALA, TIPO BLINDAGEM, COM PROFUNDIDADE DE 1,5 A 3,0 M, LARGURA MENOR QUE 1,5 M - EXECUÇÃO, NÃO INCLUI MATERIAL. AF_08/2020</t>
  </si>
  <si>
    <t>ESCORAMENTO DE VALA, TIPO BLINDAGEM, COM PROFUNDIDADE DE 1,5 A 3,0 M, LARGURA MAIOR OU IGUAL A 1,5 M E MENOR QUE 2,5 M - EXECUÇÃO, NÃO INCLUI MATERIAL. AF_08/2020</t>
  </si>
  <si>
    <t>ESCORAMENTO DE VALA, TIPO BLINDAGEM, COM PROFUNDIDADE DE 3,0 A 4,5 M, LARGURA MENOR QUE 1,5 M - EXECUÇÃO, NÃO INCLUI MATERIAL. AF_08/2020</t>
  </si>
  <si>
    <t>ESCORAMENTO DE VALA, TIPO BLINDAGEM, COM PROFUNDIDADE DE 3,0 A 4,5 M, LARGURA MAIOR OU IGUAL A 1,5 M E MENOR QUE 2,5 M - EXECUÇÃO, NÃO INCLUI MATERIAL. AF_08/2020</t>
  </si>
  <si>
    <t>KIT DE PORTA-PRONTA DE MADEIRA EM ACABAMENTO MELAMÍNICO BRANCO, FOLHA LEVE OU MÉDIA, 60X210CM, EXCLUSIVE FECHADURA, FIXAÇÃO COM PREENCHIMENTO PARCIAL DE ESPUMA EXPANSIVA - FORNECIMENTO E INSTALAÇÃO. AF_12/2019</t>
  </si>
  <si>
    <t>KIT DE PORTA-PRONTA DE MADEIRA EM ACABAMENTO MELAMÍNICO BRANCO, FOLHA LEVE OU MÉDIA, 70X210CM, EXCLUSIVE FECHADURA, FIXAÇÃO COM PREENCHIMENTO PARCIAL DE ESPUMA EXPANSIVA - FORNECIMENTO E INSTALAÇÃO. AF_12/2019</t>
  </si>
  <si>
    <t>KIT DE PORTA-PRONTA DE MADEIRA EM ACABAMENTO MELAMÍNICO BRANCO, FOLHA LEVE OU MÉDIA, 80X210CM, EXCLUSIVE FECHADURA, FIXAÇÃO COM PREENCHIMENTO PARCIAL DE ESPUMA EXPANSIVA - FORNECIMENTO E INSTALAÇÃO. AF_12/2019</t>
  </si>
  <si>
    <t>KIT DE PORTA-PRONTA DE MADEIRA EM ACABAMENTO MELAMÍNICO BRANCO, FOLHA PESADA OU SUPERPESADA, 80X210CM, FIXAÇÃO COM PREENCHIMENTO PARCIAL DE ESPUMA EXPANSIVA - FORNECIMENTO E INSTALAÇÃO. AF_12/2019</t>
  </si>
  <si>
    <t>KIT DE PORTA-PRONTA DE MADEIRA EM ACABAMENTO MELAMÍNICO BRANCO, FOLHA PESADA OU SUPERPESADA, 90X210CM, FIXAÇÃO COM PREENCHIMENTO TOTAL DE ESPUMA EXPANSIVA - FORNECIMENTO E INSTALAÇÃO. AF_12/2019</t>
  </si>
  <si>
    <t>KIT DE PORTA-PRONTA DE MADEIRA EM ACABAMENTO MELAMÍNICO BRANCO, FOLHA LEVE OU MÉDIA, E BATENTE METÁLICO, 60X210CM, FIXAÇÃO COM ARGAMASSA - FORNECIMENTO E INSTALAÇÃO. AF_12/2019</t>
  </si>
  <si>
    <t>KIT DE PORTA-PRONTA DE MADEIRA EM ACABAMENTO MELAMÍNICO BRANCO, FOLHA LEVE OU MÉDIA, E BATENTE METÁLICO, 70X210CM, FIXAÇÃO COM ARGAMASSA - FORNECIMENTO E INSTALAÇÃO. AF_12/2019</t>
  </si>
  <si>
    <t>KIT DE PORTA-PRONTA DE MADEIRA EM ACABAMENTO MELAMÍNICO BRANCO, FOLHA LEVE OU MÉDIA, E BATENTE METÁLICO, 80X210CM, FIXAÇÃO COM ARGAMASSA - FORNECIMENTO E INSTALAÇÃO. AF_12/2019</t>
  </si>
  <si>
    <t>KIT DE PORTA-PRONTA DE MADEIRA EM ACABAMENTO MELAMÍNICO BRANCO, FOLHA LEVE OU MÉDIA, E BATENTE METÁLICO, 90X210CM, FIXAÇÃO COM ARGAMASSA - FORNECIMENTO E INSTALAÇÃO. AF_12/2019</t>
  </si>
  <si>
    <t>KIT DE PORTA-PRONTA DE MADEIRA EM ACABAMENTO MELAMÍNICO BRANCO, FOLHA PESADA OU SUPERPESADA, E BATENTE METÁLICO, 80X210CM, FIXAÇÃO COM ARGAMASSA - FORNECIMENTO E INSTALAÇÃO. AF_12/2019</t>
  </si>
  <si>
    <t>KIT DE PORTA-PRONTA DE MADEIRA EM ACABAMENTO MELAMÍNICO BRANCO, FOLHA PESADA OU SUPERPESADA, E BATENTE METÁLICO, 90X210CM, FIXAÇÃO COM ARGAMASSA - FORNECIMENTO E INSTALAÇÃO. AF_12/2019</t>
  </si>
  <si>
    <t>BATENTE PARA PORTA DE MADEIRA, PADRÃO MÉDIO - FORNECIMENTO E MONTAGEM. AF_12/2019</t>
  </si>
  <si>
    <t>BATENTE PARA PORTA DE MADEIRA, FIXAÇÃO COM ARGAMASSA, PADRÃO MÉDIO - FORNECIMENTO E INSTALAÇÃO. AF_12/2019</t>
  </si>
  <si>
    <t>PORTA DE MADEIRA PARA PINTURA, SEMI-OCA (LEVE OU MÉDIA), 60X210CM, ESPESSURA DE 3,5CM, INCLUSO DOBRADIÇAS - FORNECIMENTO E INSTALAÇÃO. AF_12/2019</t>
  </si>
  <si>
    <t>PORTA DE MADEIRA PARA PINTURA, SEMI-OCA (LEVE OU MÉDIA), 70X210CM, ESPESSURA DE 3,5CM, INCLUSO DOBRADIÇAS - FORNECIMENTO E INSTALAÇÃO. AF_12/2019</t>
  </si>
  <si>
    <t>PORTA DE MADEIRA PARA PINTURA, SEMI-OCA (LEVE OU MÉDIA), 80X210CM, ESPESSURA DE 3,5CM, INCLUSO DOBRADIÇAS - FORNECIMENTO E INSTALAÇÃO. AF_12/2019</t>
  </si>
  <si>
    <t>PORTA DE MADEIRA PARA PINTURA, SEMI-OCA (LEVE OU MÉDIA), 90X210CM, ESPESSURA DE 3,5CM, INCLUSO DOBRADIÇAS - FORNECIMENTO E INSTALAÇÃO. AF_12/2019</t>
  </si>
  <si>
    <t>PORTA DE MADEIRA PARA PINTURA, SEMI-OCA (PESADA OU SUPERPESADA), 80X210CM, ESPESSURA DE 3,5CM, INCLUSO DOBRADIÇAS - FORNECIMENTO E INSTALAÇÃO. AF_12/2019</t>
  </si>
  <si>
    <t>PORTA DE MADEIRA, MACIÇA (PESADA OU SUPERPESADA), 90X210CM, ESPESSURA DE 3,5CM, INCLUSO DOBRADIÇAS - FORNECIMENTO E INSTALAÇÃO. AF_12/2019</t>
  </si>
  <si>
    <t>FECHADURA DE EMBUTIR COM CILINDRO, EXTERNA, COMPLETA, ACABAMENTO PADRÃO MÉDIO, INCLUSO EXECUÇÃO DE FURO - FORNECIMENTO E INSTALAÇÃO. AF_12/2019</t>
  </si>
  <si>
    <t>FECHADURA DE EMBUTIR PARA PORTA DE BANHEIRO, COMPLETA, ACABAMENTO PADRÃO MÉDIO, INCLUSO EXECUÇÃO DE FURO - FORNECIMENTO E INSTALAÇÃO. AF_12/2019</t>
  </si>
  <si>
    <t>KIT DE PORTA DE MADEIRA PARA PINTURA, SEMI-OCA (LEVE OU MÉDIA), PADRÃO MÉDIO, 60X210CM, ESPESSURA DE 3,5CM, ITENS INCLUSOS: DOBRADIÇAS, MONTAGEM E INSTALAÇÃO DO BATENTE, FECHADURA COM EXECUÇÃO DO FURO - FORNECIMENTO E INSTALAÇÃO. AF_12/2019</t>
  </si>
  <si>
    <t>KIT DE PORTA DE MADEIRA PARA PINTURA, SEMI-OCA (LEVE OU MÉDIA), PADRÃO MÉDIO, 70X210CM, ESPESSURA DE 3,5CM, ITENS INCLUSOS: DOBRADIÇAS, MONTAGEM E INSTALAÇÃO DO BATENTE, FECHADURA COM EXECUÇÃO DO FURO - FORNECIMENTO E INSTALAÇÃO. AF_12/2019</t>
  </si>
  <si>
    <t>KIT DE PORTA DE MADEIRA PARA PINTURA, SEMI-OCA (LEVE OU MÉDIA), PADRÃO MÉDIO, 80X210CM, ESPESSURA DE 3,5CM, ITENS INCLUSOS: DOBRADIÇAS, MONTAGEM E INSTALAÇÃO DO BATENTE, FECHADURA COM EXECUÇÃO DO FURO - FORNECIMENTO E INSTALAÇÃO. AF_12/2019</t>
  </si>
  <si>
    <t>KIT DE PORTA DE MADEIRA PARA PINTURA, SEMI-OCA (LEVE OU MÉDIA), PADRÃO MÉDIO, 90X210CM, ESPESSURA DE 3,5CM, ITENS INCLUSOS: DOBRADIÇAS, MONTAGEM E INSTALAÇÃO DO BATENTE, FECHADURA COM EXECUÇÃO DO FURO - FORNECIMENTO E INSTALAÇÃO. AF_12/2019</t>
  </si>
  <si>
    <t>KIT DE PORTA DE MADEIRA PARA PINTURA, SEMI-OCA (PESADA OU SUPERPESADA), PADRÃO MÉDIO, 80X210CM, ESPESSURA DE 3,5CM, ITENS INCLUSOS: DOBRADIÇAS, MONTAGEM E INSTALAÇÃO DO BATENTE, FECHADURA COM EXECUÇÃO DO FURO - FORNECIMENTO E INSTALAÇÃO. AF_12/2019</t>
  </si>
  <si>
    <t>KIT DE PORTA DE MADEIRA PARA PINTURA, SEMI-OCA (PESADA OU SUPERPESADA), PADRÃO MÉDIO, 90X210CM, ESPESSURA DE 3,5CM, ITENS INCLUSOS: DOBRADIÇAS, MONTAGEM E INSTALAÇÃO DO BATENTE, FECHADURA COM EXECUÇÃO DO FURO - FORNECIMENTO E INSTALAÇÃO. AF_12/2019</t>
  </si>
  <si>
    <t>KIT DE PORTA DE MADEIRA PARA PINTURA, SEMI-OCA (LEVE OU MÉDIA), PADRÃO MÉDIO, 60X210CM, ESPESSURA DE 3,5CM, ITENS INCLUSOS: DOBRADIÇAS, MONTAGEM E INSTALAÇÃO DO BATENTE, SEM FECHADURA - FORNECIMENTO E INSTALAÇÃO. AF_12/2019</t>
  </si>
  <si>
    <t>KIT DE PORTA DE MADEIRA PARA PINTURA, SEMI-OCA (LEVE OU MÉDIA), PADRÃO MÉDIO, 70X210CM, ESPESSURA DE 3,5CM, ITENS INCLUSOS: DOBRADIÇAS, MONTAGEM E INSTALAÇÃO DO BATENTE, SEM FECHADURA - FORNECIMENTO E INSTALAÇÃO. AF_12/2019</t>
  </si>
  <si>
    <t>KIT DE PORTA DE MADEIRA PARA PINTURA, SEMI-OCA (LEVE OU MÉDIA), PADRÃO MÉDIO, 80X210CM, ESPESSURA DE 3,5CM, ITENS INCLUSOS: DOBRADIÇAS, MONTAGEM E INSTALAÇÃO DO BATENTE, SEM FECHADURA - FORNECIMENTO E INSTALAÇÃO. AF_12/2019</t>
  </si>
  <si>
    <t>KIT DE PORTA DE MADEIRA PARA PINTURA, SEMI-OCA (LEVE OU MÉDIA), PADRÃO MÉDIO, 90X210CM, ESPESSURA DE 3,5CM, ITENS INCLUSOS: DOBRADIÇAS, MONTAGEM E INSTALAÇÃO DO BATENTE, SEM FECHADURA - FORNECIMENTO E INSTALAÇÃO. AF_12/2019</t>
  </si>
  <si>
    <t>KIT DE PORTA DE MADEIRA PARA PINTURA, SEMI-OCA (PESADA OU SUPERPESADA), PADRÃO MÉDIO, 80X210CM, ESPESSURA DE 3,5CM, ITENS INCLUSOS: DOBRADIÇAS, MONTAGEM E INSTALAÇÃO DO BATENTE, SEM FECHADURA - FORNECIMENTO E INSTALAÇÃO. AF_12/2019</t>
  </si>
  <si>
    <t>KIT DE PORTA DE MADEIRA PARA PINTURA, SEMI-OCA (PESADA OU SUPERPESADA), PADRÃO MÉDIO, 90X210CM, ESPESSURA DE 3,5CM, ITENS INCLUSOS: DOBRADIÇAS, MONTAGEM E INSTALAÇÃO DO BATENTE, SEM FECHADURA - FORNECIMENTO E INSTALAÇÃO. AF_12/2019</t>
  </si>
  <si>
    <t>PORTA DE MADEIRA PARA VERNIZ, SEMI-OCA (LEVE OU MÉDIA), 60X210CM, ESPESSURA DE 3,5CM, INCLUSO DOBRADIÇAS - FORNECIMENTO E INSTALAÇÃO. AF_12/2019</t>
  </si>
  <si>
    <t>PORTA DE MADEIRA PARA VERNIZ, SEMI-OCA (LEVE OU MÉDIA), 70X210CM, ESPESSURA DE 3,5CM, INCLUSO DOBRADIÇAS - FORNECIMENTO E INSTALAÇÃO. AF_12/2019</t>
  </si>
  <si>
    <t>PORTA DE MADEIRA PARA VERNIZ, SEMI-OCA (LEVE OU MÉDIA), 80X210CM, ESPESSURA DE 3,5CM, INCLUSO DOBRADIÇAS - FORNECIMENTO E INSTALAÇÃO. AF_12/2019</t>
  </si>
  <si>
    <t>PORTA DE MADEIRA PARA VERNIZ, SEMI-OCA (LEVE OU MÉDIA), 90X210CM, ESPESSURA DE 3,5CM, INCLUSO DOBRADIÇAS - FORNECIMENTO E INSTALAÇÃO. AF_12/2019</t>
  </si>
  <si>
    <t>KIT DE PORTA DE MADEIRA PARA VERNIZ, SEMI-OCA (LEVE OU MÉDIA), PADRÃO MÉDIO, 60X210CM, ESPESSURA DE 3,5CM, ITENS INCLUSOS: DOBRADIÇAS, MONTAGEM E INSTALAÇÃO DO BATENTE, SEM FECHADURA - FORNECIMENTO E INSTALAÇÃO. AF_12/2019</t>
  </si>
  <si>
    <t>KIT DE PORTA DE MADEIRA PARA VERNIZ, SEMI-OCA (LEVE OU MÉDIA), PADRÃO MÉDIO, 70X210CM, ESPESSURA DE 3,5CM, ITENS INCLUSOS: DOBRADIÇAS, MONTAGEM E INSTALAÇÃO DO BATENTE, SEM FECHADURA - FORNECIMENTO E INSTALAÇÃO. AF_12/2019</t>
  </si>
  <si>
    <t>KIT DE PORTA DE MADEIRA PARA VERNIZ, SEMI-OCA (LEVE OU MÉDIA), PADRÃO MÉDIO, 80X210CM, ESPESSURA DE 3,5CM, ITENS INCLUSOS: DOBRADIÇAS, MONTAGEM E INSTALAÇÃO DO BATENTE, SEM FECHADURA - FORNECIMENTO E INSTALAÇÃO. AF_12/2019</t>
  </si>
  <si>
    <t>KIT DE PORTA DE MADEIRA PARA VERNIZ, SEMI-OCA (LEVE OU MÉDIA), PADRÃO MÉDIO, 90X210CM, ESPESSURA DE 3,5CM, ITENS INCLUSOS: DOBRADIÇAS, MONTAGEM E INSTALAÇÃO DO BATENTE, SEM FECHADURA - FORNECIMENTO E INSTALAÇÃO. AF_12/2019</t>
  </si>
  <si>
    <t>BATENTE PARA PORTA DE MADEIRA, PADRÃO POPULAR - FORNECIMENTO E MONTAGEM. AF_12/2019</t>
  </si>
  <si>
    <t>BATENTE PARA PORTA DE MADEIRA, FIXAÇÃO COM ARGAMASSA, PADRÃO POPULAR. FORNECIMENTO E INSTALAÇÃO. AF_12/2019</t>
  </si>
  <si>
    <t>PORTA DE MADEIRA FRISADA, SEMI-OCA (LEVE OU MÉDIA), 60X210CM, ESPESSURA DE 3CM, INCLUSO DOBRADIÇAS - FORNECIMENTO E INSTALAÇÃO. AF_12/2019</t>
  </si>
  <si>
    <t>PORTA DE MADEIRA FRISADA, SEMI-OCA (LEVE OU MÉDIA), 70X210CM, ESPESSURA DE 3CM, INCLUSO DOBRADIÇAS - FORNECIMENTO E INSTALAÇÃO. AF_12/2019</t>
  </si>
  <si>
    <t>PORTA DE MADEIRA FRISADA, SEMI-OCA (LEVE OU MÉDIA), 80X210CM, ESPESSURA DE 3,5CM, INCLUSO DOBRADIÇAS - FORNECIMENTO E INSTALAÇÃO. AF_12/2019</t>
  </si>
  <si>
    <t>PORTA DE MADEIRA TIPO VENEZIANA, 80X210CM, ESPESSURA DE 3CM, INCLUSO DOBRADIÇAS - FORNECIMENTO E INSTALAÇÃO. AF_12/2019</t>
  </si>
  <si>
    <t>PORTA DE MADEIRA, TIPO MEXICANA, MACIÇA (PESADA OU SUPERPESADA), 80X210CM, ESPESSURA DE 3,5CM, INCLUSO DOBRADIÇAS - FORNECIMENTO E INSTALAÇÃO. AF_12/2019</t>
  </si>
  <si>
    <t>FECHADURA DE EMBUTIR COM CILINDRO, EXTERNA, COMPLETA, ACABAMENTO PADRÃO POPULAR, INCLUSO EXECUÇÃO DE FURO - FORNECIMENTO E INSTALAÇÃO. AF_12/2019</t>
  </si>
  <si>
    <t>FECHADURA DE EMBUTIR PARA PORTA DE BANHEIRO, COMPLETA, ACABAMENTO PADRÃO POPULAR, INCLUSO EXECUÇÃO DE FURO - FORNECIMENTO E INSTALAÇÃO. AF_12/2019</t>
  </si>
  <si>
    <t>FECHADURA DE EMBUTIR PARA PORTAS INTERNAS, COMPLETA, ACABAMENTO PADRÃO MÉDIO, COM EXECUÇÃO DE FURO - FORNECIMENTO E INSTALAÇÃO. AF_12/2019</t>
  </si>
  <si>
    <t>FECHADURA DE EMBUTIR PARA PORTAS INTERNAS, COMPLETA, ACABAMENTO PADRÃO POPULAR, COM EXECUÇÃO DE FURO - FORNECIMENTO E INSTALAÇÃO. AF_12/2019</t>
  </si>
  <si>
    <t>KIT DE PORTA DE MADEIRA PARA PINTURA, SEMI-OCA (LEVE OU MÉDIA), PADRÃO POPULAR, 60X210CM, ESPESSURA DE 3,5CM, ITENS INCLUSOS: DOBRADIÇAS, MONTAGEM E INSTALAÇÃO DO BATENTE, FECHADURA COM EXECUÇÃO DO FURO - FORNECIMENTO E INSTALAÇÃO. AF_12/2019</t>
  </si>
  <si>
    <t>KIT DE PORTA DE MADEIRA PARA PINTURA, SEMI-OCA (LEVE OU MÉDIA), PADRÃO POPULAR, 70X210CM, ESPESSURA DE 3,5CM, ITENS INCLUSOS: DOBRADIÇAS, MONTAGEM E INSTALAÇÃO DO BATENTE, FECHADURA COM EXECUÇÃO DO FURO - FORNECIMENTO E INSTALAÇÃO. AF_12/2019</t>
  </si>
  <si>
    <t>KIT DE PORTA DE MADEIRA PARA PINTURA, SEMI-OCA (LEVE OU MÉDIA), PADRÃO POPULAR, 80X210CM, ESPESSURA DE 3,5CM, ITENS INCLUSOS: DOBRADIÇAS, MONTAGEM E INSTALAÇÃO DO BATENTE, FECHADURA COM EXECUÇÃO DO FURO - FORNECIMENTO E INSTALAÇÃO. AF_12/2019</t>
  </si>
  <si>
    <t>KIT DE PORTA DE MADEIRA PARA PINTURA, SEMI-OCA (LEVE OU MÉDIA), PADRÃO POPULAR, 90X210CM, ESPESSURA DE 3,5CM, ITENS INCLUSOS: DOBRADIÇAS, MONTAGEM E INSTALAÇÃO DO BATENTE, FECHADURA COM EXECUÇÃO DO FURO - FORNECIMENTO E INSTALAÇÃO. AF_12/2019</t>
  </si>
  <si>
    <t>KIT DE PORTA DE MADEIRA PARA PINTURA, SEMI-OCA (PESADA OU SUPERPESADA), PADRÃO POPULAR, 80X210CM, ESPESSURA DE 3,5CM, ITENS INCLUSOS: DOBRADIÇAS, MONTAGEM E INSTALAÇÃO DO BATENTE, FECHADURA COM EXECUÇÃO DO FURO - FORNECIMENTO E INSTALAÇÃO. AF_12/2019</t>
  </si>
  <si>
    <t>KIT DE PORTA DE MADEIRA PARA PINTURA, SEMI-OCA (PESADA OU SUPERPESADA), PADRÃO POPULAR, 90X210CM, ESPESSURA DE 3,5CM, ITENS INCLUSOS: DOBRADIÇAS, MONTAGEM E INSTALAÇÃO DO BATENTE, FECHADURA COM EXECUÇÃO DO FURO - FORNECIMENTO E INSTALAÇÃO. AF_12/2019</t>
  </si>
  <si>
    <t>KIT DE PORTA DE MADEIRA PARA PINTURA, SEMI-OCA (LEVE OU MÉDIA), PADRÃO POPULAR, 60X210CM, ESPESSURA DE 3,5CM, ITENS INCLUSOS: DOBRADIÇAS, MONTAGEM E INSTALAÇÃO DO BATENTE, SEM FECHADURA - FORNECIMENTO E INSTALAÇÃO. AF_12/2019</t>
  </si>
  <si>
    <t>KIT DE PORTA DE MADEIRA PARA PINTURA, SEMI-OCA (LEVE OU MÉDIA), PADRÃO POPULAR, 70X210CM, ESPESSURA DE 3,5CM, ITENS INCLUSOS: DOBRADIÇAS, MONTAGEM E INSTALAÇÃO DO BATENTE, SEM FECHADURA - FORNECIMENTO E INSTALAÇÃO. AF_12/2019</t>
  </si>
  <si>
    <t>KIT DE PORTA DE MADEIRA PARA PINTURA, SEMI-OCA (LEVE OU MÉDIA), PADRÃO POPULAR, 80X210CM, ESPESSURA DE 3,5CM, ITENS INCLUSOS: DOBRADIÇAS, MONTAGEM E INSTALAÇÃO DO BATENTE, SEM FECHADURA - FORNECIMENTO E INSTALAÇÃO. AF_12/2019</t>
  </si>
  <si>
    <t>KIT DE PORTA DE MADEIRA PARA PINTURA, SEMI-OCA (LEVE OU MÉDIA), PADRÃO POPULAR, 90X210CM, ESPESSURA DE 3,5CM, ITENS INCLUSOS: DOBRADIÇAS, MONTAGEM E INSTALAÇÃO DO BATENTE, SEM FECHADURA - FORNECIMENTO E INSTALAÇÃO. AF_12/2019</t>
  </si>
  <si>
    <t>KIT DE PORTA DE MADEIRA PARA PINTURA, SEMI-OCA (PESADA OU SUPERPESADA), PADRÃO POPULAR, 80X210CM, ESPESSURA DE 3,5CM, ITENS INCLUSOS: DOBRADIÇAS, MONTAGEM E INSTALAÇÃO DO BATENTE, SEM FECHADURA - FORNECIMENTO E INSTALAÇÃO. AF_12/2019</t>
  </si>
  <si>
    <t>KIT DE PORTA DE MADEIRA PARA PINTURA, SEMI-OCA (PESADA OU SUPERPESADA), PADRÃO POPULAR, 90X210CM, ESPESSURA DE 3,5CM, ITENS INCLUSOS: DOBRADIÇAS, MONTAGEM E INSTALAÇÃO DO BATENTE, SEM FECHADURA - FORNECIMENTO E INSTALAÇÃO. AF_12/2019</t>
  </si>
  <si>
    <t>KIT DE PORTA DE MADEIRA PARA VERNIZ, SEMI-OCA (LEVE OU MÉDIA), PADRÃO POPULAR, 60X210CM, ESPESSURA DE 3,5CM, ITENS INCLUSOS: DOBRADIÇAS, MONTAGEM E INSTALAÇÃO DO BATENTE, SEM FECHADURA - FORNECIMENTO E INSTALAÇÃO. AF_12/2019</t>
  </si>
  <si>
    <t>KIT DE PORTA DE MADEIRA PARA VERNIZ, SEMI-OCA (LEVE OU MÉDIA), PADRÃO POPULAR, 70X210CM, ESPESSURA DE 3,5CM, ITENS INCLUSOS: DOBRADIÇAS, MONTAGEM E INSTALAÇÃO DO BATENTE, SEM FECHADURA - FORNECIMENTO E INSTALAÇÃO. AF_12/2019</t>
  </si>
  <si>
    <t>KIT DE PORTA DE MADEIRA PARA VERNIZ, SEMI-OCA (LEVE OU MÉDIA), PADRÃO POPULAR, 80X210CM, ESPESSURA DE 3,5CM, ITENS INCLUSOS: DOBRADIÇAS, MONTAGEM E INSTALAÇÃO DO BATENTE, SEM FECHADURA - FORNECIMENTO E INSTALAÇÃO. AF_12/2019</t>
  </si>
  <si>
    <t>KIT DE PORTA DE MADEIRA PARA VERNIZ, SEMI-OCA (LEVE OU MÉDIA), PADRÃO POPULAR, 90X210CM, ESPESSURA DE 3,5CM, ITENS INCLUSOS: DOBRADIÇAS, MONTAGEM E INSTALAÇÃO DO BATENTE, SEM FECHADURA - FORNECIMENTO E INSTALAÇÃO. AF_12/2019</t>
  </si>
  <si>
    <t>KIT DE PORTA DE MADEIRA FRISADA, SEMI-OCA (LEVE OU MÉDIA), PADRÃO MÉDIO 60X210CM, ESPESSURA DE 3CM, ITENS INCLUSOS: DOBRADIÇAS, MONTAGEM E INSTALAÇÃO DO BATENTE, SEM FECHADURA - FORNECIMENTO E INSTALAÇÃO. AF_12/2019</t>
  </si>
  <si>
    <t>KIT DE PORTA DE MADEIRA FRISADA, SEMI-OCA (LEVE OU MÉDIA), PADRÃO POPULAR, 60X210CM, ESPESSURA DE 3CM, ITENS INCLUSOS: DOBRADIÇAS, MONTAGEM E INSTALAÇÃO DO BATENTE, SEM FECHADURA - FORNECIMENTO E INSTALAÇÃO. AF_12/2019</t>
  </si>
  <si>
    <t>KIT DE PORTA DE MADEIRA FRISADA, SEMI-OCA (LEVE OU MÉDIA), PADRÃO MÉDIO, 70X210CM, ESPESSURA DE 3CM, ITENS INCLUSOS: DOBRADIÇAS, MONTAGEM E INSTALAÇÃO DO BATENTE, SEM FECHADURA - FORNECIMENTO E INSTALAÇÃO. AF_12/2019</t>
  </si>
  <si>
    <t>KIT DE PORTA DE MADEIRA FRISADA, SEMI-OCA (LEVE OU MÉDIA), PADRÃO POPULAR, 70X210CM, ESPESSURA DE 3CM, ITENS INCLUSOS: DOBRADIÇAS, MONTAGEM E INSTALAÇÃO DO BATENTE, SEM FECHADURA - FORNECIMENTO E INSTALAÇÃO. AF_12/2019</t>
  </si>
  <si>
    <t>KIT DE PORTA DE MADEIRA FRISADA, SEMI-OCA (LEVE OU MÉDIA), PADRÃO MÉDIO, 80X210CM, ESPESSURA DE 3,5CM, ITENS INCLUSOS: DOBRADIÇAS, MONTAGEM E INSTALAÇÃO DO BATENTE, SEM FECHADURA - FORNECIMENTO E INSTALAÇÃO. AF_12/2019</t>
  </si>
  <si>
    <t>KIT DE PORTA DE MADEIRA FRISADA, SEMI-OCA (LEVE OU MÉDIA), PADRÃO POPULAR, 80X210CM, ESPESSURA DE 3,5CM, ITENS INCLUSOS: DOBRADIÇAS, MONTAGEM E INSTALAÇÃO DO BATENTE, SEM FECHADURA - FORNECIMENTO E INSTALAÇÃO. AF_12/2019</t>
  </si>
  <si>
    <t>KIT DE PORTA DE MADEIRA TIPO VENEZIANA, PADRÃO MÉDIO, 80X210CM, ESPESSURA DE 3CM, ITENS INCLUSOS: DOBRADIÇAS, MONTAGEM E INSTALAÇÃO DO BATENTE, SEM FECHADURA - FORNECIMENTO E INSTALAÇÃO. AF_12/2019</t>
  </si>
  <si>
    <t>KIT DE PORTA DE MADEIRA TIPO VENEZIANA, PADRÃO POPULAR, 80X210CM, ESPESSURA DE 3CM, ITENS INCLUSOS: DOBRADIÇAS, MONTAGEM E INSTALAÇÃO DO BATENTE, SEM FECHADURA - FORNECIMENTO E INSTALAÇÃO. AF_12/2019</t>
  </si>
  <si>
    <t>KIT DE PORTA DE MADEIRA TIPO MEXICANA, MACIÇA (PESADA OU SUPERPESADA), PADRÃO MÉDIO, 80X210CM, ESPESSURA DE 3CM, ITENS INCLUSOS: DOBRADIÇAS, MONTAGEM E INSTALAÇÃO DO BATENTE, SEM FECHADURA - FORNECIMENTO E INSTALAÇÃO. AF_12/2019</t>
  </si>
  <si>
    <t>KIT DE PORTA DE MADEIRA TIPO MEXICANA, MACIÇA (PESADA OU SUPERPESADA), PADRÃO POPULAR, 80X210CM, ESPESSURA DE 3CM, ITENS INCLUSOS: DOBRADIÇAS, MONTAGEM E INSTALAÇÃO DO BATENTE, SEM FECHADURA - FORNECIMENTO E INSTALAÇÃO. AF_12/2019</t>
  </si>
  <si>
    <t>ALIZAR DE 5X1,5CM PARA PORTA FIXADO COM PREGOS, PADRÃO MÉDIO - FORNECIMENTO E INSTALAÇÃO. AF_12/2019</t>
  </si>
  <si>
    <t>ALIZAR DE 5X1,5CM PARA PORTA FIXADO COM PREGOS, PADRÃO POPULAR - FORNECIMENTO E INSTALAÇÃO. AF_12/2019</t>
  </si>
  <si>
    <t>KIT DE PORTA-PRONTA DE MADEIRA EM ACABAMENTO MELAMÍNICO BRANCO, FOLHA LEVE OU MÉDIA, 90X210, EXCLUSIVE FECHADURA, FIXAÇÃO COM PREENCHIMENTO TOTAL DE ESPUMA EXPANSIVA - FORNECIMENTO E INSTALAÇÃO. AF_12/2019</t>
  </si>
  <si>
    <t>BATENTE PARA PORTA COM BANDEIRA, FIXAÇÃO COM PARAFUSO E BUCHA. AF_12/2019</t>
  </si>
  <si>
    <t>KIT DE PORTA DE MADEIRA PARA VERNIZ, SEMI-OCA (LEVE OU MÉDIA), PADRÃO MÉDIO, 60X210CM, ESPESSURA DE 3,5CM, ITENS INCLUSOS: DOBRADIÇAS, MONTAGEM E INSTALAÇÃO DE BATENTE, FECHADURA COM EXECUÇÃO DO FURO - FORNECIMENTO E INSTALAÇÃO. AF_12/2019</t>
  </si>
  <si>
    <t>KIT DE PORTA DE MADEIRA PARA VERNIZ, SEMI-OCA (LEVE OU MÉDIA), PADRÃO POPULAR, 60X210CM, ESPESSURA DE 3,5CM, ITENS INCLUSOS: DOBRADIÇAS, MONTAGEM E INSTALAÇÃO DE BATENTE, FECHADURA COM EXECUÇÃO DO FURO - FORNECIMENTO E INSTALAÇÃO. AF_12/2019</t>
  </si>
  <si>
    <t>KIT DE PORTA DE MADEIRA PARA VERNIZ, SEMI-OCA (LEVE OU MÉDIA), PADRÃO MÉDIO, 70X210CM, ESPESSURA DE 3,5CM, ITENS INCLUSOS: DOBRADIÇAS, MONTAGEM E INSTALAÇÃO DE BATENTE, FECHADURA COM EXECUÇÃO DO FURO - FORNECIMENTO E INSTALAÇÃO. AF_12/2019</t>
  </si>
  <si>
    <t>KIT DE PORTA DE MADEIRA FRISADA, SEMI-OCA (LEVE OU MÉDIA), PADRÃO MÉDIO, 70X210CM, ESPESSURA DE 3CM, ITENS INCLUSOS: DOBRADIÇAS, MONTAGEM E INSTALAÇÃO DE BATENTE, FECHADURA COM EXECUÇÃO DO FURO - FORNECIMENTO E INSTALAÇÃO. AF_12/2019</t>
  </si>
  <si>
    <t>KIT DE PORTA DE MADEIRA FRISADA, SEMI-OCA (LEVE OU MÉDIA), PADRÃO POPULAR, 70X210CM, ESPESSURA DE 3CM, ITENS INCLUSOS: DOBRADIÇAS, MONTAGEM E INSTALAÇÃO DE BATENTE, FECHADURA COM EXECUÇÃO DO FURO - FORNECIMENTO E INSTALAÇÃO. AF_12/2019</t>
  </si>
  <si>
    <t>KIT DE PORTA DE MADEIRA PARA VERNIZ, SEMI-OCA (LEVE OU MÉDIA), PADRÃO MÉDIO, 80X210CM, ESPESSURA DE 3,5CM, ITENS INCLUSOS: DOBRADIÇAS, MONTAGEM E INSTALAÇÃO DE BATENTE, FECHADURA COM EXECUÇÃO DO FURO - FORNECIMENTO E INSTALAÇÃO. AF_12/2019</t>
  </si>
  <si>
    <t>KIT DE PORTA DE MADEIRA PARA VERNIZ, SEMI-OCA (LEVE OU MÉDIA), PADRÃO POPULAR, 80X210CM, ESPESSURA DE 3,5CM, ITENS INCLUSOS: DOBRADIÇAS, MONTAGEM E INSTALAÇÃO DE BATENTE, FECHADURA COM EXECUÇÃO DO FURO - FORNECIMENTO E INSTALAÇÃO. AF_12/2019</t>
  </si>
  <si>
    <t>KIT DE PORTA DE MADEIRA PARA VERNIZ, SEMI-OCA (LEVE OU MÉDIA), PADRÃO MÉDIO, 90X210CM, ESPESSURA DE 3,5CM, ITENS INCLUSOS: DOBRADIÇAS, MONTAGEM E INSTALAÇÃO DE BATENTE, FECHADURA COM EXECUÇÃO DO FURO - FORNECIMENTO E INSTALAÇÃO. AF_12/2019</t>
  </si>
  <si>
    <t>KIT DE PORTA DE MADEIRA PARA VERNIZ, SEMI-OCA (LEVE OU MÉDIA), PADRÃO POPULAR, 90X210CM, ESPESSURA DE 3CM, ITENS INCLUSOS: DOBRADIÇAS, MONTAGEM E INSTALAÇÃO DE BATENTE, FECHADURA COM EXECUÇÃO DO FURO - FORNECIMENTO E INSTALAÇÃO. AF_12/2019</t>
  </si>
  <si>
    <t>KIT DE PORTA DE MADEIRA FRISADA, SEMI-OCA (LEVE OU MÉDIA), PADRÃO MÉDIO, 60X210CM, ESPESSURA DE 3,5CM, ITENS INCLUSOS: DOBRADIÇAS, MONTAGEM E INSTALAÇÃO DE BATENTE, FECHADURA COM EXECUÇÃO DO FURO - FORNECIMENTO E INSTALAÇÃO. AF_12/2019</t>
  </si>
  <si>
    <t>KIT DE PORTA DE MADEIRA FRISADA, SEMI-OCA (LEVE OU MÉDIA), PADRÃO POPULAR, 60X210CM, ESPESSURA DE 3CM, ITENS INCLUSOS: DOBRADIÇAS, MONTAGEM E INSTALAÇÃO DE BATENTE, FECHADURA COM EXECUÇÃO DO FURO - FORNECIMENTO E INSTALAÇÃO. AF_12/2019</t>
  </si>
  <si>
    <t>KIT DE PORTA DE MADEIRA FRISADA, SEMI-OCA (LEVE OU MÉDIA), PADRÃO MÉDIO, 80X210CM, ESPESSURA DE 3,5CM, ITENS INCLUSOS: DOBRADIÇAS, MONTAGEM E INSTALAÇÃO DE BATENTE, FECHADURA COM EXECUÇÃO DO FURO - FORNECIMENTO E INSTALAÇÃO. AF_12/2019</t>
  </si>
  <si>
    <t>KIT DE PORTA DE MADEIRA FRISADA, SEMI-OCA (LEVE OU MÉDIA), PADRÃO POPULAR, 80X210CM, ESPESSURA DE 3,5CM, ITENS INCLUSOS: DOBRADIÇAS, MONTAGEM E INSTALAÇÃO DE BATENTE, FECHADURA COM EXECUÇÃO DO FURO - FORNECIMENTO E INSTALAÇÃO. AF_12/2019</t>
  </si>
  <si>
    <t>KIT DE PORTA DE MADEIRA TIPO VENEZIANA, 80X210CM (ESPESSURA DE 3CM), PADRÃO MÉDIO, ITENS INCLUSOS: DOBRADIÇAS, MONTAGEM E INSTALAÇÃO DE BATENTE, FECHADURA COM EXECUÇÃO DO FURO - FORNECIMENTO E INSTALAÇÃO. AF_12/2019</t>
  </si>
  <si>
    <t>KIT DE PORTA DE MADEIRA TIPO VENEZIANA, 80X210CM (ESPESSURA DE 3CM), PADRÃO POPULAR, ITENS INCLUSOS: DOBRADIÇAS, MONTAGEM E INSTALAÇÃO DE BATENTE, FECHADURA COM EXECUÇÃO DO FURO - FORNECIMENTO E INSTALAÇÃO. AF_12/2019</t>
  </si>
  <si>
    <t>KIT DE PORTA DE MADEIRA TIPO MEXICANA, MACIÇA (PESADA OU SUPERPESADA), PADRÃO MÉDIO, 80X210CM, ESPESSURA DE 3,5CM, ITENS INCLUSOS: DOBRADIÇAS, MONTAGEM E INSTALAÇÃO DE BATENTE, FECHADURA COM EXECUÇÃO DO FURO - FORNECIMENTO E INSTALAÇÃO. AF_12/2019</t>
  </si>
  <si>
    <t>KIT DE PORTA DE MADEIRA TIPO MEXICANA, MACIÇA (PESADA OU SUPERPESADA), PADRÃO POPULAR, 80X210CM, ESPESSURA DE 3,5CM, ITENS INCLUSOS: DOBRADIÇAS, MONTAGEM E INSTALAÇÃO DE BATENTE, FECHADURA COM EXECUÇÃO DO FURO - FORNECIMENTO E INSTALAÇÃO. AF_12/2019</t>
  </si>
  <si>
    <t>RECOLOCAÇÃO DE FOLHAS DE PORTA DE MADEIRA LEVE OU MÉDIA DE 60CM DE LARGURA, CONSIDERANDO REAPROVEITAMENTO DO MATERIAL. AF_12/2019</t>
  </si>
  <si>
    <t>RECOLOCAÇÃO DE FOLHAS DE PORTA DE MADEIRA LEVE OU MÉDIA DE 70CM DE LARGURA, CONSIDERANDO REAPROVEITAMENTO DO MATERIAL. AF_12/2019</t>
  </si>
  <si>
    <t>RECOLOCAÇÃO DE FOLHAS DE PORTA DE MADEIRA LEVE OU MÉDIA DE 80CM DE LARGURA, CONSIDERANDO REAPROVEITAMENTO DO MATERIAL. AF_12/2019</t>
  </si>
  <si>
    <t>RECOLOCAÇÃO DE FOLHAS DE PORTA DE MADEIRA LEVE OU MÉDIA DE 90CM DE LARGURA, CONSIDERANDO REAPROVEITAMENTO DO MATERIAL. AF_12/2019</t>
  </si>
  <si>
    <t>RECOLOCAÇÃO DE FOLHAS DE PORTA DE MADEIRA PESADA OU SUPERPESADA DE 80CM DE LARGURA, CONSIDERANDO REAPROVEITAMENTO DO MATERIAL. AF_12/2019</t>
  </si>
  <si>
    <t>PORTA DE MADEIRA COMPENSADA LISA PARA PINTURA, 120X210X3,5CM, 2 FOLHAS, INCLUSO ADUELA 2A, ALIZAR 2A E DOBRADIÇAS. AF_12/2019</t>
  </si>
  <si>
    <t>KIT DE PORTA DE MADEIRA PARA VERNIZ, SEMI-OCA (LEVE OU MÉDIA), PADRÃO POPULAR, 70X210CM, ESPESSURA DE 3,5CM, ITENS INCLUSOS: DOBRADIÇAS, MONTAGEM E INSTALAÇÃO DE BATENTE, FECHADURA COM EXECUÇÃO DO FURO - FORNECIMENTO E INSTALAÇÃO. AF_12/2019</t>
  </si>
  <si>
    <t>PORTA DE FERRO, DE ABRIR, TIPO GRADE COM CHAPA, COM GUARNIÇÕES. AF_12/2019</t>
  </si>
  <si>
    <t>GUARDA-CORPO DE AÇO GALVANIZADO DE 1,10M, MONTANTES TUBULARES DE 1.1/4" ESPAÇADOS DE 1,20M, TRAVESSA SUPERIOR DE 1.1/2", GRADIL FORMADO POR TUBOS HORIZONTAIS DE 1" E VERTICAIS DE 3/4", FIXADO COM CHUMBADOR MECÂNICO. AF_04/2019_PS</t>
  </si>
  <si>
    <t>GUARDA-CORPO DE AÇO GALVANIZADO DE 1,10M DE ALTURA, MONTANTES TUBULARES DE 1.1/2  ESPAÇADOS DE 1,20M, TRAVESSA SUPERIOR DE 2 , GRADIL FORMADO POR BARRAS CHATAS EM FERRO DE 32X4,8MM, FIXADO COM CHUMBADOR MECÂNICO. AF_04/2019_PS</t>
  </si>
  <si>
    <t>GUARDA-CORPO PANORÂMICO COM PERFIS DE ALUMÍNIO E VIDRO LAMINADO 8 MM, FIXADO COM CHUMBADOR MECÂNICO. AF_04/2019_PS</t>
  </si>
  <si>
    <t>CORRIMÃO SIMPLES, DIÂMETRO EXTERNO = 1 1/2", EM AÇO GALVANIZADO. AF_04/2019_PS</t>
  </si>
  <si>
    <t>CORRIMÃO SIMPLES, DIÂMETRO EXTERNO = 1 1/2", EM ALUMÍNIO. AF_04/2019_PS</t>
  </si>
  <si>
    <t>GRADIL EM FERRO FIXADO EM VÃOS DE JANELAS, FORMADO POR BARRAS CHATAS DE 25X4,8 MM. AF_04/2019</t>
  </si>
  <si>
    <t>GRADIL EM ALUMÍNIO FIXADO EM VÃOS DE JANELAS, FORMADO POR TUBOS DE 3/4". AF_04/2019</t>
  </si>
  <si>
    <t>PORTA CORTA-FOGO 90X210X4CM - FORNECIMENTO E INSTALAÇÃO. AF_12/2019</t>
  </si>
  <si>
    <t>PORTA DE ALUMÍNIO DE ABRIR COM LAMBRI, COM GUARNIÇÃO, FIXAÇÃO COM PARAFUSOS - FORNECIMENTO E INSTALAÇÃO. AF_12/2019</t>
  </si>
  <si>
    <t>PORTA EM ALUMÍNIO DE ABRIR TIPO VENEZIANA COM GUARNIÇÃO, FIXAÇÃO COM PARAFUSOS - FORNECIMENTO E INSTALAÇÃO. AF_12/2019</t>
  </si>
  <si>
    <t>PORTA DE ALUMÍNIO DE ABRIR PARA VIDRO SEM GUARNIÇÃO, 87X210CM, FIXAÇÃO COM PARAFUSOS, INCLUSIVE VIDROS - FORNECIMENTO E INSTALAÇÃO. AF_12/2019</t>
  </si>
  <si>
    <t>PORTA EM AÇO DE ABRIR PARA VIDRO SEM GUARNIÇÃO, 87X210CM, FIXAÇÃO COM PARAFUSOS, EXCLUSIVE VIDROS - FORNECIMENTO E INSTALAÇÃO. AF_12/2019</t>
  </si>
  <si>
    <t>PORTA EM AÇO DE ABRIR TIPO VENEZIANA SEM GUARNIÇÃO, 87X210CM, FIXAÇÃO COM PARAFUSOS - FORNECIMENTO E INSTALAÇÃO. AF_12/2019</t>
  </si>
  <si>
    <t>PORTA DE CORRER DE ALUMÍNIO, COM DUAS FOLHAS PARA VIDRO, INCLUSO VIDRO LISO INCOLOR, FECHADURA E PUXADOR, SEM ALIZAR. AF_12/2019</t>
  </si>
  <si>
    <t>MOLA HIDRAULICA DE PISO PARA PORTA DE VIDRO TEMPERADO. AF_01/2021</t>
  </si>
  <si>
    <t>JOGO DE FERRAGENS CROMADAS PARA PORTA DE VIDRO TEMPERADO, UMA FOLHA COMPOSTO DE DOBRADICAS SUPERIOR E INFERIOR, TRINCO, FECHADURA, CONTRA FECHADURA COM CAPUCHINHO SEM MOLA E PUXADOR. AF_01/2021</t>
  </si>
  <si>
    <t>PUXADOR CENTRAL PARA ESQUADRIA DE MADEIRA. AF_12/2019</t>
  </si>
  <si>
    <t>PORTA CADEADO ZINCADO OXIDADO PRETO COM CADEADO DE AÇO INOX, LARGURA DE *50* MM. AF_12/2019</t>
  </si>
  <si>
    <t>TARJETA TIPO LIVRE/OCUPADO PARA PORTA DE BANHEIRO. AF_12/2019</t>
  </si>
  <si>
    <t>CREMONA EM LATÃO CROMADO OU POLIDO, COMPLETA. AF_12/2019</t>
  </si>
  <si>
    <t>FECHO DE EMBUTIR TIPO UNHA 22CM. AF_12/2019</t>
  </si>
  <si>
    <t>FECHO DE EMBUTIR TIPO UNHA 40CM. AF_12/2019</t>
  </si>
  <si>
    <t>DOBRADIÇA EM AÇO/FERRO, 3" X 21/2", E=1,9 A 2MM, SEN ANEL, CROMADO OU ZINCADO, TAMPA BOLA, COM PARAFUSOS. AF_12/2019</t>
  </si>
  <si>
    <t>DOBRADIÇA TIPO VAI E VEM EM LATÃO POLIDO 3". AF_12/2019</t>
  </si>
  <si>
    <t>INSTALAÇÃO DE VIDRO LISO INCOLOR, E = 3 MM, EM ESQUADRIA DE MADEIRA, FIXADO COM BAGUETE. AF_01/2021</t>
  </si>
  <si>
    <t>INSTALAÇÃO DE VIDRO LISO, E = 4 MM, EM ESQUADRIA DE MADEIRA, FIXADO COM BAGUETE. AF_01/2021</t>
  </si>
  <si>
    <t>INSTALAÇÃO DE VIDRO LISO FUME, E = 4 MM, EM ESQUADRIA DE MADEIRA, FIXADO COM BAGUETE. AF_01/2021</t>
  </si>
  <si>
    <t>INSTALAÇÃO DE VIDRO LISO INCOLOR, E = 5 MM, EM ESQUADRIA DE MADEIRA, FIXADO COM BAGUETE. AF_01/2021</t>
  </si>
  <si>
    <t>INSTALAÇÃO DE VIDRO LISO FUME, E = 5 MM, EM ESQUADRIA DE MADEIRA, FIXADO COM BAGUETE. AF_01/2021</t>
  </si>
  <si>
    <t>INSTALAÇÃO DE VIDRO LISO INCOLOR, E = 6 MM, EM ESQUADRIA DE MADEIRA, FIXADO COM BAGUETE. AF_01/2021</t>
  </si>
  <si>
    <t>INSTALAÇÃO DE VIDRO LISO FUME, E = 6 MM, EM ESQUADRIA DE MADEIRA, FIXADO COM BAGUETE. AF_01/2021</t>
  </si>
  <si>
    <t>INSTALAÇÃO DE VIDRO LISO INCOLOR, E = 8 MM, EM ESQUADRIA DE MADEIRA, FIXADO COM BAGUETE. AF_01/2021</t>
  </si>
  <si>
    <t>INSTALAÇÃO DE VIDRO LISO INCOLOR, E = 10 MM, EM ESQUADRIA DE MADEIRA, FIXADO COM BAGUETE. AF_01/2021</t>
  </si>
  <si>
    <t>INSTALAÇÃO DE VIDRO IMPRESSO, E = 4 MM, EM ESQUADRIA DE MADEIRA, FIXADO COM BAGUETE. AF_01/2021</t>
  </si>
  <si>
    <t>INSTALAÇÃO DE VIDRO LISO INCOLOR, E = 3 MM, EM ESQUADRIA DE ALUMÍNIO OU PVC, FIXADO COM BAGUETE. AF_01/2021_PS</t>
  </si>
  <si>
    <t>INSTALAÇÃO DE VIDRO LISO INCOLOR, E = 4 MM, EM ESQUADRIA DE ALUMÍNIO OU PVC, FIXADO COM BAGUETE. AF_01/2021_PS</t>
  </si>
  <si>
    <t>INSTALAÇÃO DE VIDRO LISO FUME, E = 4 MM, EM ESQUADRIA DE ALUMÍNIO OU PVC, FIXADO COM BAGUETE. AF_01/2021_PS</t>
  </si>
  <si>
    <t>INSTALAÇÃO DE VIDRO LISO INCOLOR, E = 5 MM, EM ESQUADRIA DE ALUMÍNIO OU PVC, FIXADO COM BAGUETE. AF_01/2021_PS</t>
  </si>
  <si>
    <t>INSTALAÇÃO DE VIDRO LISO FUME, E = 5 MM, EM ESQUADRIA DE ALUMÍNIO OU PVC, FIXADO COM BAGUETE. AF_01/2021_PS</t>
  </si>
  <si>
    <t>INSTALAÇÃO DE VIDRO LISO INCOLOR, E = 6 MM, EM ESQUADRIA DE ALUMÍNIO OU PVC, FIXADO COM BAGUETE. AF_01/2021_PS</t>
  </si>
  <si>
    <t>INSTALAÇÃO DE VIDRO LISO FUME, E = 6 MM, EM ESQUADRIA DE ALUMÍNIO OU PVC, FIXADO COM BAGUETE. AF_01/2021_PS</t>
  </si>
  <si>
    <t>INSTALAÇÃO DE VIDRO LISO INCOLOR, E = 8 MM, EM ESQUADRIA DE ALUMÍNIO OU PVC, FIXADO COM BAGUETE. AF_01/2021_PS</t>
  </si>
  <si>
    <t>INSTALAÇÃO DE VIDRO LISO INCOLOR, E = 10 MM, EM ESQUADRIA DE ALUMÍNIO OU PVC, FIXADO COM BAGUETE. AF_01/2021_PS</t>
  </si>
  <si>
    <t>INSTALAÇÃO DE VIDRO IMPRESSO, E = 4 MM, EM ESQUADRIA DE ALUMÍNIO OU PVC, FIXADO COM BAGUETE. AF_01/2021_PS</t>
  </si>
  <si>
    <t>INSTALAÇÃO DE VIDRO ARAMADO, E = 6 MM, EM ESQUADRIA DE ALUMÍNIO OU PVC, FIXADO COM BAGUETE. AF_01/2021_PS</t>
  </si>
  <si>
    <t>INSTALAÇÃO DE VIDRO ARAMADO, E = 7 MM, EM ESQUADRIA DE ALUMÍNIO OU PVC, FIXADO COM BAGUETE. AF_01/2021_PS</t>
  </si>
  <si>
    <t>INSTALAÇÃO DE VIDRO LAMINADO, E = 8 MM (4+4), ENCAIXADO EM PERFIL U. AF_01/2021_PS</t>
  </si>
  <si>
    <t>INSTALAÇÃO DE VIDRO LAMINADO, E = 12 MM (4+4+4), ENCAIXADO EM PERFIL U. AF_01/2021_PS</t>
  </si>
  <si>
    <t>INSTALAÇÃO DE VIDRO LAMINADO, E = 15 MM (5+5+5), ENCAIXADO EM PERFIL U. AF_01/2021_PS</t>
  </si>
  <si>
    <t>INSTALAÇÃO DE VIDRO TEMPERADO, E = 6 MM, ENCAIXADO EM PERFIL U. AF_01/2021_PS</t>
  </si>
  <si>
    <t>INSTALAÇÃO DE VIDRO TEMPERADO, E = 8 MM, ENCAIXADO EM PERFIL U. AF_01/2021_PS</t>
  </si>
  <si>
    <t>INSTALAÇÃO DE VIDRO TEMPERADO, E = 10 MM, ENCAIXADO EM PERFIL U. AF_01/2021_PS</t>
  </si>
  <si>
    <t>PORTA PIVOTANTE DE VIDRO TEMPERADO, 90X210 CM, ESPESSURA 10 MM, INCLUSIVE ACESSÓRIOS. AF_01/2021</t>
  </si>
  <si>
    <t>PORTA PIVOTANTE DE VIDRO TEMPERADO, 2 FOLHAS DE 90X210 CM, ESPESSURA DE 10MM, INCLUSIVE ACESSÓRIOS. AF_01/2021</t>
  </si>
  <si>
    <t>PORTA DE ABRIR COM MOLA HIDRÁULICA, EM VIDRO TEMPERADO, 90X210 CM, ESPESSURA 10 MM, INCLUSIVE ACESSÓRIOS. AF_01/2021</t>
  </si>
  <si>
    <t>PORTA DE ABRIR COM MOLA HIDRÁULICA, EM VIDRO TEMPERADO, 2 FOLHAS DE 90X210 CM, ESPESSURA DD 10MM, INCLUSIVE ACESSÓRIOS. AF_01/2021</t>
  </si>
  <si>
    <t>REMOÇÃO DE VIDRO LISO COMUM DE ESQUADRIA COM BAGUETE DE MADEIRA. AF_01/2021</t>
  </si>
  <si>
    <t>REMOÇÃO DE VIDRO LISO COMUM DE ESQUADRIA COM BAGUETE DE ALUMÍNIO OU PVC. AF_01/2021</t>
  </si>
  <si>
    <t>REMOÇÃO DE VIDRO TEMPERADO FIXADO EM PERFIL U. AF_01/2021</t>
  </si>
  <si>
    <t>ALARGAMENTO DE BASE DE TUBULÃO A CÉU ABERTO, ESCAVAÇÃO MANUAL, CONCRETO FEITO EM OBRA E LANÇADO COM JERICA. AF_05/2020</t>
  </si>
  <si>
    <t>ALARGAMENTO DE BASE DE TUBULÃO A CÉU ABERTO, ESCAVAÇÃO MANUAL, CONCRETO USINADO E LANÇADO COM BOMBA OU DIRETAMENTE DO CAMINHÃO (EXCLUSIVE BOMBEAMENTO). AF_05/2020</t>
  </si>
  <si>
    <t>ARRASAMENTO MECANICO DE ESTACA DE CONCRETO ARMADO, DIAMETROS DE ATÉ 40 CM. AF_05/2021</t>
  </si>
  <si>
    <t>ARRASAMENTO MECANICO DE ESTACA DE CONCRETO ARMADO, DIAMETROS DE 41 CM A 60 CM. AF_05/2021</t>
  </si>
  <si>
    <t>ARRASAMENTO MECANICO DE ESTACA DE CONCRETO ARMADO, DIAMETROS DE 61 CM A 80 CM. AF_05/2021</t>
  </si>
  <si>
    <t>ARRASAMENTO MECANICO DE ESTACA DE CONCRETO ARMADO, DIAMETROS DE 81 CM A 100 CM. AF_05/2021</t>
  </si>
  <si>
    <t>ARRASAMENTO MECANICO DE ESTACA DE CONCRETO ARMADO, DIAMETROS DE 101 CM A 150 CM. AF_05/2021</t>
  </si>
  <si>
    <t>ARRASAMENTO MECÂNICO DE ESTACA METÁLICA, PERFIL LAMINADO TIPO  H - FAMÍLIA 250. AF_05/2021</t>
  </si>
  <si>
    <t>ARRASAMENTO MECÂNICO DE ESTACA METÁLICA, PERFIL LAMINADO TIPO  H - FAMÍLIA 310. AF_05/2021</t>
  </si>
  <si>
    <t>ESTACA PRÉ-MOLDADA DE CONCRETO, SEÇÃO QUADRADA, CAPACIDADE DE 25 TONELADAS, INCLUSO EMENDA (EXCLUSIVE MOBILIZAÇÃO E DESMOBILIZAÇÃO). AF_12/2019</t>
  </si>
  <si>
    <t>ESTACA PRÉ-MOLDADA DE CONCRETO SEÇÃO QUADRADA, CAPACIDADE DE 50 TONELADAS, INCLUSO EMENDA (EXCLUSIVE MOBILIZAÇÃO E DESMOBILIZAÇÃO). AF_12/2019</t>
  </si>
  <si>
    <t>ESTACA PRÉ-MOLDADA DE CONCRETO CENTRIFUGADO, SEÇÃO CIRCULAR, CAPACIDADE DE 100 TONELADAS, INCLUSO EMENDA (EXCLUSIVE MOBILIZAÇÃO E DESMOBILIZAÇÃO). AF_12/2019</t>
  </si>
  <si>
    <t>ESTACA METÁLICA PARA FUNDAÇÃO, UTILIZANDO PERFIL LAMINADO HP250X62 (EXCLUSIVE MOBILIZAÇÃO E DESMOBILIZAÇÃO). AF_01/2020</t>
  </si>
  <si>
    <t>ESTACA METÁLICA PARA FUNDAÇÃO, UTILIZANDO PERFIL LAMINADO HP310X79 (EXCLUSIVE MOBILIZAÇÃO E DESMOBILIZAÇÃO). AF_01/2020</t>
  </si>
  <si>
    <t>ESTACA METÁLICA PARA CONTENÇÃO, UTILIZANDO PERFIL LAMINADO W250X32,7 (EXCLUSIVE MOBILIZAÇÃO E DESMOBILIZAÇÃO). AF_01/2020</t>
  </si>
  <si>
    <t>ESTACA METÁLICA PARA CONTENÇÃO, UTILIZANDO PERFIL LAMINADO W250X38,5 (EXCLUSIVE MOBILIZAÇÃO E DESMOBILIZAÇÃO). AF_01/2020</t>
  </si>
  <si>
    <t>ESTACA METÁLICA PARA CONTENÇÃO, UTILIZANDO PERFIL LAMINADO W250X44,8 (EXCLUSIVE MOBILIZAÇÃO E DESMOBILIZAÇÃO). AF_01/2020</t>
  </si>
  <si>
    <t>ESTACA BROCA DE CONCRETO, DIÂMETRO DE 20CM, ESCAVAÇÃO MANUAL COM TRADO CONCHA, COM ARMADURA DE ARRANQUE. AF_05/2020</t>
  </si>
  <si>
    <t>ESTACA BROCA DE CONCRETO, DIÂMETRO DE 25CM, ESCAVAÇÃO MANUAL COM TRADO CONCHA, COM ARMADURA DE ARRANQUE. AF_05/2020</t>
  </si>
  <si>
    <t>ESTACA BROCA DE CONCRETO, DIÂMETRO DE 30CM, ESCAVAÇÃO MANUAL COM TRADO CONCHA, COM ARMADURA DE ARRANQUE. AF_05/2020</t>
  </si>
  <si>
    <t>ARRASAMENTO MECÂNICO DE ESTACA BARRETE DE CONCRETO ARMADO, SEÇÃO DE 0,40 X 2,50 M. AF_05/2021</t>
  </si>
  <si>
    <t>ARRASAMENTO MECÂNICO DE ESTACA BARRETE DE CONCRETO ARMADO, SEÇÃO DE 0,60 X 2,50 M. AF_05/2021</t>
  </si>
  <si>
    <t>ARRASAMENTO MECÂNICO DE ESTACA BARRETE DE CONCRETO ARMADO, SEÇÃO DE 0,80 X 2,50 M. AF_05/2021</t>
  </si>
  <si>
    <t>LASTRO DE CONCRETO MAGRO, APLICADO EM PISOS, LAJES SOBRE SOLO OU RADIERS, ESPESSURA DE 3 CM. AF_01/2024</t>
  </si>
  <si>
    <t>LASTRO DE CONCRETO MAGRO, APLICADO EM PISOS, LAJES SOBRE SOLO OU RADIERS, ESPESSURA DE 5 CM. AF_01/2024</t>
  </si>
  <si>
    <t>LASTRO DE CONCRETO MAGRO, APLICADO EM BLOCOS DE COROAMENTO OU SAPATAS. AF_01/2024</t>
  </si>
  <si>
    <t>LASTRO DE CONCRETO MAGRO, APLICADO EM BLOCOS DE COROAMENTO OU SAPATAS, ESPESSURA DE 3 CM. AF_01/2024</t>
  </si>
  <si>
    <t>LASTRO DE CONCRETO MAGRO, APLICADO EM BLOCOS DE COROAMENTO OU SAPATAS, ESPESSURA DE 5 CM. AF_01/2024</t>
  </si>
  <si>
    <t>LASTRO DE CONCRETO MAGRO, APLICADO EM PISOS, LAJES SOBRE SOLO OU RADIERS. AF_01/2024</t>
  </si>
  <si>
    <t>LASTRO COM MATERIAL GRANULAR, APLICAÇÃO EM BLOCOS DE COROAMENTO, ESPESSURA DE *5 CM*. AF_01/2024</t>
  </si>
  <si>
    <t>LASTRO COM MATERIAL GRANULAR, APLICADO EM PISOS OU LAJES SOBRE SOLO, ESPESSURA DE *5 CM*. AF_01/2024</t>
  </si>
  <si>
    <t>LASTRO COM MATERIAL GRANULAR, APLICADO EM BLOCOS DE COROAMENTO, ESPESSURA DE *10 CM*. AF_01/2024</t>
  </si>
  <si>
    <t>LASTRO COM MATERIAL GRANULAR (PEDRA BRITADA N.2), APLICADO EM PISOS OU LAJES SOBRE SOLO, ESPESSURA DE *10 CM*. AF_01/2024</t>
  </si>
  <si>
    <t>ESCAVAÇÃO MANUAL DE VIGA DE BORDA PARA RADIER. AF_09/2021</t>
  </si>
  <si>
    <t>COMPACTAÇÃO MECÂNICA DE SOLO PARA EXECUÇÃO DE RADIER, PISO DE CONCRETO OU LAJE SOBRE SOLO, COM COMPACTADOR DE SOLOS A PERCUSSÃO. AF_09/2021</t>
  </si>
  <si>
    <t>COMPACTAÇÃO MECÂNICA DE SOLO PARA EXECUÇÃO DE RADIER, PISO DE CONCRETO OU LAJE SOBRE SOLO, COM COMPACTADOR DE SOLOS TIPO PLACA VIBRATÓRIA. AF_09/2021</t>
  </si>
  <si>
    <t>FABRICAÇÃO, MONTAGEM E DESMONTAGEM DE FORMA PARA RADIER, PISO DE CONCRETO OU LAJE SOBRE SOLO, EM MADEIRA SERRADA, 4 UTILIZAÇÕES. AF_09/2021</t>
  </si>
  <si>
    <t>CAMADA SEPARADORA PARA EXECUÇÃO DE RADIER, PISO DE CONCRETO OU LAJE SOBRE SOLO, EM LONA PLÁSTICA. AF_09/2021</t>
  </si>
  <si>
    <t>ARMAÇÃO PARA EXECUÇÃO DE RADIER, PISO DE CONCRETO OU LAJE SOBRE SOLO, COM USO DE TELA Q-92. AF_09/2021</t>
  </si>
  <si>
    <t>ARMAÇÃO PARA EXECUÇÃO DE RADIER, PISO DE CONCRETO OU LAJE SOBRE SOLO, COM USO DE TELA Q-113. AF_09/2021</t>
  </si>
  <si>
    <t>ARMAÇÃO PARA EXECUÇÃO DE RADIER, PISO DE CONCRETO OU LAJE SOBRE SOLO, COM USO DE TELA Q-138. AF_09/2021</t>
  </si>
  <si>
    <t>ARMAÇÃO PARA EXECUÇÃO DE RADIER, PISO DE CONCRETO OU LAJE SOBRE SOLO, COM USO DE TELA Q-159. AF_09/2021</t>
  </si>
  <si>
    <t>ARMAÇÃO PARA EXECUÇÃO DE RADIER, PISO DE CONCRETO OU LAJE SOBRE SOLO, COM USO DE TELA Q-196. AF_09/2021</t>
  </si>
  <si>
    <t>ARMAÇÃO PARA EXECUÇÃO DE RADIER, PISO DE CONCRETO OU LAJE SOBRE SOLO, COM USO DE TELA Q-283. AF_09/2021</t>
  </si>
  <si>
    <t>CONCRETAGEM DE RADIER, PISO DE CONCRETO OU LAJE SOBRE SOLO, FCK 30 MPA - LANÇAMENTO, ADENSAMENTO E ACABAMENTO. AF_09/2021</t>
  </si>
  <si>
    <t>ACABAMENTO POLIDO PARA PISO DE CONCRETO ARMADO OU LAJE SOBRE SOLO DE ALTA RESISTÊNCIA. AF_09/2021</t>
  </si>
  <si>
    <t>EXECUÇÃO DE RADIER, ESPESSURA DE 10 CM, FCK = 30 MPA, COM USO DE FORMAS EM MADEIRA SERRADA. AF_09/2021</t>
  </si>
  <si>
    <t>EXECUÇÃO DE RADIER, ESPESSURA DE 15 CM, FCK = 30 MPA, COM USO DE FORMAS EM MADEIRA SERRADA. AF_09/2021</t>
  </si>
  <si>
    <t>EXECUÇÃO DE RADIER, ESPESSURA DE 20 CM, FCK = 30 MPA, COM USO DE FORMAS EM MADEIRA SERRADA. AF_09/2021</t>
  </si>
  <si>
    <t>LASTRO COM MATERIAL GRANULAR (PEDRA BRITADA N.3), APLICADO EM PISOS OU LAJES SOBRE SOLO, ESPESSURA DE *10 CM*. AF_01/2024</t>
  </si>
  <si>
    <t>LASTRO COM MATERIAL GRANULAR (AREIA MÉDIA), APLICADO EM PISOS OU LAJES SOBRE SOLO, ESPESSURA DE *10 CM*. AF_01/2024</t>
  </si>
  <si>
    <t>LASTRO COM MATERIAL GRANULAR (PEDRA BRITADA N.1 E PEDRA BRITADA N.2), APLICADO EM PISOS OU LAJES SOBRE SOLO, ESPESSURA DE *10 CM*. AF_01/2024</t>
  </si>
  <si>
    <t>EXECUÇÃO DE RADIER, ESPESSURA DE 25 CM, FCK = 30 MPA, COM USO DE FORMAS EM MADEIRA SERRADA. AF_09/2021</t>
  </si>
  <si>
    <t>EXECUÇÃO DE RADIER, ESPESSURA DE 30 CM, FCK = 30 MPA, COM USO DE FORMAS EM MADEIRA SERRADA. AF_09/2021</t>
  </si>
  <si>
    <t>EXECUÇÃO DE PISO DE CONCRETO, SEM ACABAMENTO SUPERFICIAL, ESPESSURA DE 15 CM, FCK = 30 MPA, COM USO DE FORMAS EM MADEIRA SERRADA. AF_09/2021</t>
  </si>
  <si>
    <t>EXECUÇÃO DE PISO DE CONCRETO, COM ACABAMENTO SUPERFICIAL, ESPESSURA DE 15 CM, FCK = 30 MPA, COM USO DE FORMAS EM MADEIRA SERRADA. AF_09/2021</t>
  </si>
  <si>
    <t>EXECUÇÃO DE LAJE SOBRE SOLO, ESPESSURA DE 10 CM, FCK = 30 MPA, COM USO DE FORMAS EM MADEIRA SERRADA. AF_09/2021</t>
  </si>
  <si>
    <t>EXECUÇÃO DE LAJE SOBRE SOLO, ESPESSURA DE 15 CM, FCK = 30 MPA, COM USO DE FORMAS EM MADEIRA SERRADA. AF_09/2021</t>
  </si>
  <si>
    <t>EXECUÇÃO DE LAJE SOBRE SOLO, ESPESSURA DE 20 CM, FCK = 30 MPA, COM USO DE FORMAS EM MADEIRA SERRADA. AF_09/2021</t>
  </si>
  <si>
    <t>EXECUÇÃO DE LAJE SOBRE SOLO, ESPESSURA DE 25 CM, FCK = 30 MPA, COM USO DE FORMAS EM MADEIRA SERRADA. AF_09/2021</t>
  </si>
  <si>
    <t>EXECUÇÃO DE LAJE SOBRE SOLO, ESPESSURA DE 30 CM, FCK = 30 MPA, COM USO DE FORMAS EM MADEIRA SERRADA. AF_09/2021</t>
  </si>
  <si>
    <t>FABRICAÇÃO DE FÔRMA PARA PILARES E ESTRUTURAS SIMILARES, EM CHAPA DE MADEIRA COMPENSADA RESINADA, E = 17 MM. AF_09/2020</t>
  </si>
  <si>
    <t>FABRICAÇÃO DE FÔRMA PARA PILARES E ESTRUTURAS SIMILARES, EM CHAPA DE MADEIRA COMPENSADA PLASTIFICADA, E = 18 MM. AF_09/2020</t>
  </si>
  <si>
    <t>FABRICAÇÃO DE FÔRMA PARA VIGAS, EM CHAPA DE MADEIRA COMPENSADA RESINADA, E = 17 MM. AF_09/2020</t>
  </si>
  <si>
    <t>FABRICAÇÃO DE FÔRMA PARA VIGAS, EM CHAPA DE MADEIRA COMPENSADA PLASTIFICADA, E = 18 MM. AF_09/2020</t>
  </si>
  <si>
    <t>FABRICAÇÃO DE FÔRMA PARA LAJES, EM CHAPA DE MADEIRA COMPENSADA RESINADA, E = 17 MM. AF_09/2020</t>
  </si>
  <si>
    <t>FABRICAÇÃO DE FÔRMA PARA LAJES, EM CHAPA DE MADEIRA COMPENSADA PLASTIFICADA, E = 18 MM. AF_09/2020</t>
  </si>
  <si>
    <t>FABRICAÇÃO DE FÔRMA PARA PILARES E ESTRUTURAS SIMILARES, EM MADEIRA SERRADA, E=25 MM. AF_09/2020</t>
  </si>
  <si>
    <t>FABRICAÇÃO DE FÔRMA PARA VIGAS, COM MADEIRA SERRADA, E = 25 MM. AF_09/2020</t>
  </si>
  <si>
    <t>FABRICAÇÃO DE FÔRMA PARA LAJES, EM MADEIRA SERRADA, E=25 MM. AF_09/2020</t>
  </si>
  <si>
    <t>FABRICAÇÃO DE ESCORAS DE VIGA DO TIPO GARFO, EM MADEIRA. AF_09/2020</t>
  </si>
  <si>
    <t>FABRICAÇÃO DE ESCORAS DO TIPO PONTALETE, EM MADEIRA, PARA PÉ-DIREITO SIMPLES. AF_09/2020</t>
  </si>
  <si>
    <t>MONTAGEM E DESMONTAGEM DE FÔRMA DE PILARES RETANGULARES E ESTRUTURAS SIMILARES, PÉ-DIREITO SIMPLES, EM MADEIRA SERRADA, 1 UTILIZAÇÃO. AF_09/2020</t>
  </si>
  <si>
    <t>MONTAGEM E DESMONTAGEM DE FÔRMA DE PILARES RETANGULARES E ESTRUTURAS SIMILARES, PÉ-DIREITO SIMPLES, EM MADEIRA SERRADA, 2 UTILIZAÇÕES. AF_09/2020</t>
  </si>
  <si>
    <t>MONTAGEM E DESMONTAGEM DE FÔRMA DE PILARES RETANGULARES E ESTRUTURAS SIMILARES, PÉ-DIREITO SIMPLES, EM MADEIRA SERRADA, 4 UTILIZAÇÕES. AF_09/2020</t>
  </si>
  <si>
    <t>MONTAGEM E DESMONTAGEM DE FÔRMA DE PILARES RETANGULARES E ESTRUTURAS SIMILARES, PÉ-DIREITO SIMPLES, EM CHAPA DE MADEIRA COMPENSADA RESINADA, 2 UTILIZAÇÕES. AF_09/2020</t>
  </si>
  <si>
    <t>MONTAGEM E DESMONTAGEM DE FÔRMA DE PILARES RETANGULARES E ESTRUTURAS SIMILARES, PÉ-DIREITO DUPLO, EM CHAPA DE MADEIRA COMPENSADA RESINADA, 2 UTILIZAÇÕES. AF_09/2020</t>
  </si>
  <si>
    <t>MONTAGEM E DESMONTAGEM DE FÔRMA DE PILARES RETANGULARES E ESTRUTURAS SIMILARES, PÉ-DIREITO SIMPLES, EM CHAPA DE MADEIRA COMPENSADA RESINADA, 4 UTILIZAÇÕES. AF_09/2020</t>
  </si>
  <si>
    <t>MONTAGEM E DESMONTAGEM DE FÔRMA DE PILARES RETANGULARES E ESTRUTURAS SIMILARES, PÉ-DIREITO DUPLO, EM CHAPA DE MADEIRA COMPENSADA RESINADA, 4 UTILIZAÇÕES. AF_09/2020</t>
  </si>
  <si>
    <t>MONTAGEM E DESMONTAGEM DE FÔRMA DE PILARES RETANGULARES E ESTRUTURAS SIMILARES, PÉ-DIREITO SIMPLES, EM CHAPA DE MADEIRA COMPENSADA RESINADA, 6 UTILIZAÇÕES. AF_09/2020</t>
  </si>
  <si>
    <t>MONTAGEM E DESMONTAGEM DE FÔRMA DE PILARES RETANGULARES E ESTRUTURAS SIMILARES, PÉ-DIREITO DUPLO, EM CHAPA DE MADEIRA COMPENSADA RESINADA, 6 UTILIZAÇÕES. AF_09/2020</t>
  </si>
  <si>
    <t>MONTAGEM E DESMONTAGEM DE FÔRMA DE PILARES RETANGULARES E ESTRUTURAS SIMILARES, PÉ-DIREITO SIMPLES, EM CHAPA DE MADEIRA COMPENSADA RESINADA, 8 UTILIZAÇÕES. AF_09/2020</t>
  </si>
  <si>
    <t>MONTAGEM E DESMONTAGEM DE FÔRMA DE PILARES RETANGULARES E ESTRUTURAS SIMILARES, PÉ-DIREITO DUPLO, EM CHAPA DE MADEIRA COMPENSADA RESINADA, 8 UTILIZAÇÕES. AF_09/2020</t>
  </si>
  <si>
    <t>MONTAGEM E DESMONTAGEM DE FÔRMA DE PILARES RETANGULARES E ESTRUTURAS SIMILARES, PÉ-DIREITO SIMPLES, EM CHAPA DE MADEIRA COMPENSADA PLASTIFICADA, 10 UTILIZAÇÕES. AF_09/2020</t>
  </si>
  <si>
    <t>MONTAGEM E DESMONTAGEM DE FÔRMA DE PILARES RETANGULARES E ESTRUTURAS SIMILARES, PÉ-DIREITO DUPLO, EM CHAPA DE MADEIRA COMPENSADA PLASTIFICADA, 10 UTILIZAÇÕES. AF_09/2020</t>
  </si>
  <si>
    <t>MONTAGEM E DESMONTAGEM DE FÔRMA DE PILARES RETANGULARES E ESTRUTURAS SIMILARES, PÉ-DIREITO SIMPLES, EM CHAPA DE MADEIRA COMPENSADA PLASTIFICADA, 12 UTILIZAÇÕES. AF_09/2020</t>
  </si>
  <si>
    <t>MONTAGEM E DESMONTAGEM DE FÔRMA DE PILARES RETANGULARES E ESTRUTURAS SIMILARES, PÉ-DIREITO DUPLO, EM CHAPA DE MADEIRA COMPENSADA PLASTIFICADA, 12 UTILIZAÇÕES. AF_09/2020</t>
  </si>
  <si>
    <t>MONTAGEM E DESMONTAGEM DE FÔRMA DE PILARES RETANGULARES E ESTRUTURAS SIMILARES, PÉ-DIREITO SIMPLES, EM CHAPA DE MADEIRA COMPENSADA PLASTIFICADA, 14 UTILIZAÇÕES. AF_09/2020</t>
  </si>
  <si>
    <t>MONTAGEM E DESMONTAGEM DE FÔRMA DE PILARES RETANGULARES E ESTRUTURAS SIMILARES, PÉ-DIREITO DUPLO, EM CHAPA DE MADEIRA COMPENSADA PLASTIFICADA, 14 UTILIZAÇÕES. AF_09/2020</t>
  </si>
  <si>
    <t>MONTAGEM E DESMONTAGEM DE FÔRMA DE PILARES RETANGULARES E ESTRUTURAS SIMILARES, PÉ-DIREITO SIMPLES, EM CHAPA DE MADEIRA COMPENSADA PLASTIFICADA, 18 UTILIZAÇÕES. AF_09/2020</t>
  </si>
  <si>
    <t>MONTAGEM E DESMONTAGEM DE FÔRMA DE PILARES RETANGULARES E ESTRUTURAS SIMILARES, PÉ-DIREITO DUPLO, EM CHAPA DE MADEIRA COMPENSADA PLASTIFICADA, 18 UTILIZAÇÕES. AF_09/2020</t>
  </si>
  <si>
    <t>MONTAGEM E DESMONTAGEM DE FÔRMA DE VIGA, ESCORAMENTO COM PONTALETE DE MADEIRA, PÉ-DIREITO SIMPLES, EM MADEIRA SERRADA, 1 UTILIZAÇÃO. AF_09/2020</t>
  </si>
  <si>
    <t>MONTAGEM E DESMONTAGEM DE FÔRMA DE VIGA, ESCORAMENTO COM PONTALETE DE MADEIRA, PÉ-DIREITO SIMPLES, EM MADEIRA SERRADA, 2 UTILIZAÇÕES. AF_09/2020</t>
  </si>
  <si>
    <t>MONTAGEM E DESMONTAGEM DE FÔRMA DE VIGA, ESCORAMENTO COM PONTALETE DE MADEIRA, PÉ-DIREITO SIMPLES, EM MADEIRA SERRADA, 4 UTILIZAÇÕES. AF_09/2020</t>
  </si>
  <si>
    <t>MONTAGEM E DESMONTAGEM DE FÔRMA DE VIGA, ESCORAMENTO COM GARFO DE MADEIRA, PÉ-DIREITO DUPLO, EM CHAPA DE MADEIRA RESINADA, 2 UTILIZAÇÕES. AF_09/2020</t>
  </si>
  <si>
    <t>MONTAGEM E DESMONTAGEM DE FÔRMA DE VIGA, ESCORAMENTO METÁLICO, PÉ-DIREITO DUPLO, EM CHAPA DE MADEIRA RESINADA, 2 UTILIZAÇÕES. AF_09/2020</t>
  </si>
  <si>
    <t>MONTAGEM E DESMONTAGEM DE FÔRMA DE VIGA, ESCORAMENTO COM GARFO DE MADEIRA, PÉ-DIREITO SIMPLES, EM CHAPA DE MADEIRA RESINADA, 2 UTILIZAÇÕES. AF_09/2020</t>
  </si>
  <si>
    <t>MONTAGEM E DESMONTAGEM DE FÔRMA DE VIGA, ESCORAMENTO METÁLICO, PÉ-DIREITO SIMPLES, EM CHAPA DE MADEIRA RESINADA, 2 UTILIZAÇÕES. AF_09/2020</t>
  </si>
  <si>
    <t>MONTAGEM E DESMONTAGEM DE FÔRMA DE VIGA, ESCORAMENTO COM GARFO DE MADEIRA, PÉ-DIREITO DUPLO, EM CHAPA DE MADEIRA RESINADA, 4 UTILIZAÇÕES. AF_09/2020</t>
  </si>
  <si>
    <t>MONTAGEM E DESMONTAGEM DE FÔRMA DE VIGA, ESCORAMENTO METÁLICO, PÉ-DIREITO DUPLO, EM CHAPA DE MADEIRA RESINADA, 4 UTILIZAÇÕES. AF_09/2020</t>
  </si>
  <si>
    <t>MONTAGEM E DESMONTAGEM DE FÔRMA DE VIGA, ESCORAMENTO COM GARFO DE MADEIRA, PÉ-DIREITO SIMPLES, EM CHAPA DE MADEIRA RESINADA, 4 UTILIZAÇÕES. AF_09/2020</t>
  </si>
  <si>
    <t>MONTAGEM E DESMONTAGEM DE FÔRMA DE VIGA, ESCORAMENTO METÁLICO, PÉ-DIREITO SIMPLES, EM CHAPA DE MADEIRA RESINADA, 4 UTILIZAÇÕES. AF_09/2020</t>
  </si>
  <si>
    <t>MONTAGEM E DESMONTAGEM DE FÔRMA DE VIGA, ESCORAMENTO COM GARFO DE MADEIRA, PÉ-DIREITO DUPLO, EM CHAPA DE MADEIRA RESINADA, 6 UTILIZAÇÕES. AF_09/2020</t>
  </si>
  <si>
    <t>MONTAGEM E DESMONTAGEM DE FÔRMA DE VIGA, ESCORAMENTO METÁLICO, PÉ-DIREITO DUPLO, EM CHAPA DE MADEIRA RESINADA, 6 UTILIZAÇÕES. AF_09/2020</t>
  </si>
  <si>
    <t>MONTAGEM E DESMONTAGEM DE FÔRMA DE VIGA, ESCORAMENTO COM GARFO DE MADEIRA, PÉ-DIREITO SIMPLES, EM CHAPA DE MADEIRA RESINADA, 6 UTILIZAÇÕES. AF_09/2020</t>
  </si>
  <si>
    <t>MONTAGEM E DESMONTAGEM DE FÔRMA DE VIGA, ESCORAMENTO METÁLICO, PÉ-DIREITO SIMPLES, EM CHAPA DE MADEIRA RESINADA, 6 UTILIZAÇÕES. AF_09/2020</t>
  </si>
  <si>
    <t>MONTAGEM E DESMONTAGEM DE FÔRMA DE VIGA, ESCORAMENTO COM GARFO DE MADEIRA, PÉ-DIREITO DUPLO, EM CHAPA DE MADEIRA RESINADA, 8 UTILIZAÇÕES. AF_09/2020</t>
  </si>
  <si>
    <t>MONTAGEM E DESMONTAGEM DE FÔRMA DE VIGA, ESCORAMENTO METÁLICO, PÉ-DIREITO DUPLO, EM CHAPA DE MADEIRA RESINADA, 8 UTILIZAÇÕES. AF_09/2020</t>
  </si>
  <si>
    <t>MONTAGEM E DESMONTAGEM DE FÔRMA DE VIGA, ESCORAMENTO COM GARFO DE MADEIRA, PÉ-DIREITO SIMPLES, EM CHAPA DE MADEIRA RESINADA, 8 UTILIZAÇÕES. AF_09/2020</t>
  </si>
  <si>
    <t>MONTAGEM E DESMONTAGEM DE FÔRMA DE VIGA, ESCORAMENTO METÁLICO, PÉ-DIREITO SIMPLES, EM CHAPA DE MADEIRA RESINADA, 8 UTILIZAÇÕES. AF_09/2020</t>
  </si>
  <si>
    <t>MONTAGEM E DESMONTAGEM DE FÔRMA DE VIGA, ESCORAMENTO COM GARFO DE MADEIRA, PÉ-DIREITO DUPLO, EM CHAPA DE MADEIRA PLASTIFICADA, 10 UTILIZAÇÕES. AF_09/2020</t>
  </si>
  <si>
    <t>MONTAGEM E DESMONTAGEM DE FÔRMA DE VIGA, ESCORAMENTO METÁLICO, PÉ-DIREITO DUPLO, EM CHAPA DE MADEIRA PLASTIFICADA, 10 UTILIZAÇÕES. AF_09/2020</t>
  </si>
  <si>
    <t>MONTAGEM E DESMONTAGEM DE FÔRMA DE VIGA, ESCORAMENTO COM GARFO DE MADEIRA, PÉ-DIREITO SIMPLES, EM CHAPA DE MADEIRA PLASTIFICADA, 10 UTILIZAÇÕES. AF_09/2020</t>
  </si>
  <si>
    <t>MONTAGEM E DESMONTAGEM DE FÔRMA DE VIGA, ESCORAMENTO METÁLICO, PÉ-DIREITO SIMPLES, EM CHAPA DE MADEIRA PLASTIFICADA, 10 UTILIZAÇÕES. AF_09/2020</t>
  </si>
  <si>
    <t>MONTAGEM E DESMONTAGEM DE FÔRMA DE VIGA, ESCORAMENTO COM GARFO DE MADEIRA, PÉ-DIREITO DUPLO, EM CHAPA DE MADEIRA PLASTIFICADA, 12 UTILIZAÇÕES. AF_09/2020</t>
  </si>
  <si>
    <t>MONTAGEM E DESMONTAGEM DE FÔRMA DE VIGA, ESCORAMENTO METÁLICO, PÉ-DIREITO DUPLO, EM CHAPA DE MADEIRA PLASTIFICADA, 12 UTILIZAÇÕES. AF_09/2020</t>
  </si>
  <si>
    <t>MONTAGEM E DESMONTAGEM DE FÔRMA DE VIGA, ESCORAMENTO COM GARFO DE MADEIRA, PÉ-DIREITO SIMPLES, EM CHAPA DE MADEIRA PLASTIFICADA, 12 UTILIZAÇÕES. AF_09/2020</t>
  </si>
  <si>
    <t>MONTAGEM E DESMONTAGEM DE FÔRMA DE VIGA, ESCORAMENTO METÁLICO, PÉ-DIREITO SIMPLES, EM CHAPA DE MADEIRA PLASTIFICADA, 12 UTILIZAÇÕES. AF_09/2020</t>
  </si>
  <si>
    <t>MONTAGEM E DESMONTAGEM DE FÔRMA DE VIGA, ESCORAMENTO COM GARFO DE MADEIRA, PÉ-DIREITO DUPLO, EM CHAPA DE MADEIRA PLASTIFICADA, 14 UTILIZAÇÕES. AF_09/2020</t>
  </si>
  <si>
    <t>MONTAGEM E DESMONTAGEM DE FÔRMA DE VIGA, ESCORAMENTO METÁLICO, PÉ-DIREITO DUPLO, EM CHAPA DE MADEIRA PLASTIFICADA, 14 UTILIZAÇÕES. AF_09/2020</t>
  </si>
  <si>
    <t>MONTAGEM E DESMONTAGEM DE FÔRMA DE VIGA, ESCORAMENTO COM GARFO DE MADEIRA, PÉ-DIREITO SIMPLES, EM CHAPA DE MADEIRA PLASTIFICADA, 14 UTILIZAÇÕES. AF_09/2020</t>
  </si>
  <si>
    <t>MONTAGEM E DESMONTAGEM DE FÔRMA DE VIGA, ESCORAMENTO METÁLICO, PÉ-DIREITO SIMPLES, EM CHAPA DE MADEIRA PLASTIFICADA, 14 UTILIZAÇÕES. AF_09/2020</t>
  </si>
  <si>
    <t>MONTAGEM E DESMONTAGEM DE FÔRMA DE VIGA, ESCORAMENTO COM GARFO DE MADEIRA, PÉ-DIREITO DUPLO, EM CHAPA DE MADEIRA PLASTIFICADA, 18 UTILIZAÇÕES. AF_09/2020</t>
  </si>
  <si>
    <t>MONTAGEM E DESMONTAGEM DE FÔRMA DE VIGA, ESCORAMENTO METÁLICO, PÉ-DIREITO DUPLO, EM CHAPA DE MADEIRA PLASTIFICADA, 18 UTILIZAÇÕES. AF_09/2020</t>
  </si>
  <si>
    <t>MONTAGEM E DESMONTAGEM DE FÔRMA DE VIGA, ESCORAMENTO COM GARFO DE MADEIRA, PÉ-DIREITO SIMPLES, EM CHAPA DE MADEIRA PLASTIFICADA, 18 UTILIZAÇÕES. AF_09/2020</t>
  </si>
  <si>
    <t>MONTAGEM E DESMONTAGEM DE FÔRMA DE VIGA, ESCORAMENTO METÁLICO, PÉ-DIREITO SIMPLES, EM CHAPA DE MADEIRA PLASTIFICADA, 18 UTILIZAÇÕES. AF_09/2020</t>
  </si>
  <si>
    <t>MONTAGEM E DESMONTAGEM DE FÔRMA DE LAJE MACIÇA, PÉ-DIREITO SIMPLES, EM MADEIRA SERRADA, 1 UTILIZAÇÃO. AF_09/2020</t>
  </si>
  <si>
    <t>MONTAGEM E DESMONTAGEM DE FÔRMA DE LAJE MACIÇA, PÉ-DIREITO SIMPLES, EM MADEIRA SERRADA, 2 UTILIZAÇÕES. AF_09/2020</t>
  </si>
  <si>
    <t>MONTAGEM E DESMONTAGEM DE FÔRMA DE LAJE MACIÇA, PÉ-DIREITO SIMPLES, EM MADEIRA SERRADA, 4 UTILIZAÇÕES. AF_09/2020</t>
  </si>
  <si>
    <t>MONTAGEM E DESMONTAGEM DE FÔRMA DE LAJE NERVURADA COM CUBETA E ASSOALHO, PÉ-DIREITO DUPLO, EM CHAPA DE MADEIRA COMPENSADA RESINADA, 8 UTILIZAÇÕES. AF_09/2020</t>
  </si>
  <si>
    <t>MONTAGEM E DESMONTAGEM DE FÔRMA DE LAJE NERVURADA COM CUBETA E ASSOALHO, PÉ-DIREITO SIMPLES, EM CHAPA DE MADEIRA COMPENSADA RESINADA, 8 UTILIZAÇÕES. AF_09/2020</t>
  </si>
  <si>
    <t>MONTAGEM E DESMONTAGEM DE FÔRMA DE LAJE NERVURADA COM CUBETA E ASSOALHO, PÉ-DIREITO DUPLO, EM CHAPA DE MADEIRA COMPENSADA RESINADA, 10 UTILIZAÇÕES. AF_09/2020</t>
  </si>
  <si>
    <t>MONTAGEM E DESMONTAGEM DE FÔRMA DE LAJE NERVURADA COM CUBETA E ASSOALHO, PÉ-DIREITO SIMPLES, EM CHAPA DE MADEIRA COMPENSADA RESINADA, 10 UTILIZAÇÕES. AF_09/2020</t>
  </si>
  <si>
    <t>MONTAGEM E DESMONTAGEM DE FÔRMA DE LAJE NERVURADA COM CUBETA E ASSOALHO, PÉ-DIREITO DUPLO, EM CHAPA DE MADEIRA COMPENSADA RESINADA, 12 UTILIZAÇÕES. AF_09/2020</t>
  </si>
  <si>
    <t>MONTAGEM E DESMONTAGEM DE FÔRMA DE LAJE NERVURADA COM CUBETA E ASSOALHO, PÉ-DIREITO SIMPLES, EM CHAPA DE MADEIRA COMPENSADA RESINADA, 12 UTILIZAÇÕES. AF_09/2020</t>
  </si>
  <si>
    <t>MONTAGEM E DESMONTAGEM DE FÔRMA DE LAJE NERVURADA COM CUBETA E ASSOALHO, PÉ-DIREITO DUPLO, EM CHAPA DE MADEIRA COMPENSADA RESINADA, 14 UTILIZAÇÕES. AF_09/2020</t>
  </si>
  <si>
    <t>MONTAGEM E DESMONTAGEM DE FÔRMA DE LAJE NERVURADA COM CUBETA E ASSOALHO, PÉ-DIREITO SIMPLES, EM CHAPA DE MADEIRA COMPENSADA RESINADA, 14 UTILIZAÇÕES. AF_09/2020</t>
  </si>
  <si>
    <t>MONTAGEM E DESMONTAGEM DE FÔRMA DE LAJE NERVURADA COM CUBETA E ASSOALHO, PÉ-DIREITO DUPLO, EM CHAPA DE MADEIRA COMPENSADA RESINADA, 18 UTILIZAÇÕES. AF_09/2020</t>
  </si>
  <si>
    <t>MONTAGEM E DESMONTAGEM DE FÔRMA DE LAJE NERVURADA COM CUBETA E ASSOALHO, PÉ-DIREITO SIMPLES, EM CHAPA DE MADEIRA COMPENSADA RESINADA, 18 UTILIZAÇÕES. AF_09/2020</t>
  </si>
  <si>
    <t>MONTAGEM E DESMONTAGEM DE FÔRMA DE LAJE MACIÇA, PÉ-DIREITO DUPLO, EM CHAPA DE MADEIRA COMPENSADA RESINADA, 2 UTILIZAÇÕES. AF_09/2020</t>
  </si>
  <si>
    <t>MONTAGEM E DESMONTAGEM DE FÔRMA DE LAJE MACIÇA, PÉ-DIREITO SIMPLES, EM CHAPA DE MADEIRA COMPENSADA RESINADA, 2 UTILIZAÇÕES. AF_09/2020</t>
  </si>
  <si>
    <t>MONTAGEM E DESMONTAGEM DE FÔRMA DE LAJE MACIÇA, PÉ-DIREITO DUPLO, EM CHAPA DE MADEIRA COMPENSADA RESINADA, 4 UTILIZAÇÕES. AF_09/2020</t>
  </si>
  <si>
    <t>MONTAGEM E DESMONTAGEM DE FÔRMA DE LAJE MACIÇA, PÉ-DIREITO SIMPLES, EM CHAPA DE MADEIRA COMPENSADA RESINADA, 4 UTILIZAÇÕES. AF_09/2020</t>
  </si>
  <si>
    <t>MONTAGEM E DESMONTAGEM DE FÔRMA DE LAJE MACIÇA, PÉ-DIREITO DUPLO, EM CHAPA DE MADEIRA COMPENSADA RESINADA, 6 UTILIZAÇÕES. AF_09/2020</t>
  </si>
  <si>
    <t>MONTAGEM E DESMONTAGEM DE FÔRMA DE LAJE MACIÇA, PÉ-DIREITO SIMPLES, EM CHAPA DE MADEIRA COMPENSADA RESINADA, 6 UTILIZAÇÕES. AF_09/2020</t>
  </si>
  <si>
    <t>MONTAGEM E DESMONTAGEM DE FÔRMA DE LAJE MACIÇA, PÉ-DIREITO DUPLO, EM CHAPA DE MADEIRA COMPENSADA RESINADA, 8 UTILIZAÇÕES. AF_09/2020</t>
  </si>
  <si>
    <t>MONTAGEM E DESMONTAGEM DE FÔRMA DE LAJE MACIÇA, PÉ-DIREITO SIMPLES, EM CHAPA DE MADEIRA COMPENSADA RESINADA, 8 UTILIZAÇÕES. AF_09/2020</t>
  </si>
  <si>
    <t>MONTAGEM E DESMONTAGEM DE FÔRMA DE LAJE MACIÇA, PÉ-DIREITO DUPLO, EM CHAPA DE MADEIRA COMPENSADA PLASTIFICADA, 10 UTILIZAÇÕES. AF_09/2020</t>
  </si>
  <si>
    <t>MONTAGEM E DESMONTAGEM DE FÔRMA DE LAJE MACIÇA, PÉ-DIREITO SIMPLES, EM CHAPA DE MADEIRA COMPENSADA PLASTIFICADA, 10 UTILIZAÇÕES. AF_09/2020</t>
  </si>
  <si>
    <t>MONTAGEM E DESMONTAGEM DE FÔRMA DE LAJE MACIÇA, PÉ-DIREITO DUPLO, EM CHAPA DE MADEIRA COMPENSADA PLASTIFICADA, 12 UTILIZAÇÕES. AF_09/2020</t>
  </si>
  <si>
    <t>MONTAGEM E DESMONTAGEM DE FÔRMA DE LAJE MACIÇA, PÉ-DIREITO SIMPLES, EM CHAPA DE MADEIRA COMPENSADA PLASTIFICADA, 12 UTILIZAÇÕES. AF_09/2020</t>
  </si>
  <si>
    <t>MONTAGEM E DESMONTAGEM DE FÔRMA DE LAJE MACIÇA, PÉ-DIREITO DUPLO, EM CHAPA DE MADEIRA COMPENSADA PLASTIFICADA, 14 UTILIZAÇÕES. AF_09/2020</t>
  </si>
  <si>
    <t>MONTAGEM E DESMONTAGEM DE FÔRMA DE LAJE MACIÇA, PÉ-DIREITO SIMPLES, EM CHAPA DE MADEIRA COMPENSADA PLASTIFICADA, 14 UTILIZAÇÕES. AF_09/2020</t>
  </si>
  <si>
    <t>MONTAGEM E DESMONTAGEM DE FÔRMA DE LAJE MACIÇA, PÉ-DIREITO DUPLO, EM CHAPA DE MADEIRA COMPENSADA PLASTIFICADA, 18 UTILIZAÇÕES. AF_09/2020</t>
  </si>
  <si>
    <t>MONTAGEM E DESMONTAGEM DE FÔRMA DE LAJE MACIÇA, PÉ-DIREITO SIMPLES, EM CHAPA DE MADEIRA COMPENSADA PLASTIFICADA, 18 UTILIZAÇÕES. AF_09/2020</t>
  </si>
  <si>
    <t>FABRICAÇÃO DE FÔRMA PARA PILARES CIRCULARES, EM CHAPA DE MADEIRA COMPENSADA RESINADA, PÉ-DIREITO SIMPLES. AF_05/2024</t>
  </si>
  <si>
    <t>MONTAGEM E DESMONTAGEM DE FÔRMA DE PILARES CIRCULARES, PÉ-DIREITO SIMPLES, EM MADEIRA, 2 UTILIZAÇÕES. AF_05/2024</t>
  </si>
  <si>
    <t>FABRICAÇÃO, MONTAGEM E DESMONTAGEM DE FÔRMA PARA SAPATA, EM MADEIRA SERRADA, E=25 MM, 1 UTILIZAÇÃO. AF_01/2024</t>
  </si>
  <si>
    <t>FABRICAÇÃO, MONTAGEM E DESMONTAGEM DE FÔRMA PARA VIGA BALDRAME, EM MADEIRA SERRADA, E=25 MM, 1 UTILIZAÇÃO. AF_01/2024</t>
  </si>
  <si>
    <t>FABRICAÇÃO, MONTAGEM E DESMONTAGEM DE FÔRMA PARA BLOCO DE COROAMENTO, EM MADEIRA SERRADA, E=25 MM, 2 UTILIZAÇÕES. AF_01/2024</t>
  </si>
  <si>
    <t>FABRICAÇÃO, MONTAGEM E DESMONTAGEM DE FÔRMA PARA SAPATA, EM MADEIRA SERRADA, E=25 MM, 2 UTILIZAÇÕES. AF_01/2024</t>
  </si>
  <si>
    <t>FABRICAÇÃO, MONTAGEM E DESMONTAGEM DE FÔRMA PARA VIGA BALDRAME, EM MADEIRA SERRADA, E=25 MM, 2 UTILIZAÇÕES. AF_01/2024</t>
  </si>
  <si>
    <t>FABRICAÇÃO, MONTAGEM E DESMONTAGEM DE FÔRMA PARA BLOCO DE COROAMENTO, EM MADEIRA SERRADA, E=25 MM, 4 UTILIZAÇÕES. AF_01/2024</t>
  </si>
  <si>
    <t>FABRICAÇÃO, MONTAGEM E DESMONTAGEM DE FÔRMA PARA SAPATA, EM MADEIRA SERRADA, E=25 MM, 4 UTILIZAÇÕES. AF_01/2024</t>
  </si>
  <si>
    <t>FABRICAÇÃO, MONTAGEM E DESMONTAGEM DE FÔRMA PARA VIGA BALDRAME, EM MADEIRA SERRADA, E=25 MM, 4 UTILIZAÇÕES. AF_01/2024</t>
  </si>
  <si>
    <t>FABRICAÇÃO, MONTAGEM E DESMONTAGEM DE FÔRMA PARA BLOCO DE COROAMENTO, EM CHAPA DE MADEIRA COMPENSADA RESINADA, E=17 MM, 2 UTILIZAÇÕES. AF_01/2024</t>
  </si>
  <si>
    <t>FABRICAÇÃO, MONTAGEM E DESMONTAGEM DE FÔRMA PARA SAPATA, EM CHAPA DE MADEIRA COMPENSADA RESINADA, E=17 MM, 2 UTILIZAÇÕES. AF_01/2024</t>
  </si>
  <si>
    <t>FABRICAÇÃO, MONTAGEM E DESMONTAGEM DE FÔRMA PARA VIGA BALDRAME, EM CHAPA DE MADEIRA COMPENSADA RESINADA, E=17 MM, 2 UTILIZAÇÕES. AF_01/2024</t>
  </si>
  <si>
    <t>FABRICAÇÃO, MONTAGEM E DESMONTAGEM DE FÔRMA PARA BLOCO DE COROAMENTO, EM CHAPA DE MADEIRA COMPENSADA RESINADA, E=17 MM, 4 UTILIZAÇÕES. AF_01/2024</t>
  </si>
  <si>
    <t>FABRICAÇÃO, MONTAGEM E DESMONTAGEM DE FÔRMA PARA SAPATA, EM CHAPA DE MADEIRA COMPENSADA RESINADA, E=17 MM, 4 UTILIZAÇÕES. AF_01/2024</t>
  </si>
  <si>
    <t>FABRICAÇÃO, MONTAGEM E DESMONTAGEM DE FÔRMA PARA VIGA BALDRAME, EM CHAPA DE MADEIRA COMPENSADA RESINADA, E=17 MM, 4 UTILIZAÇÕES. AF_01/2024</t>
  </si>
  <si>
    <t>ARMAÇÃO DE BLOCO UTILIZANDO AÇO CA-60 DE 5 MM - MONTAGEM. AF_01/2024</t>
  </si>
  <si>
    <t>FABRICAÇÃO DE ESCORAS DO TIPO PONTALETE, EM MADEIRA, PARA PÉ-DIREITO DUPLO. AF_09/2020</t>
  </si>
  <si>
    <t>ESCORAMENTO DE FÔRMAS DE LAJE EM MADEIRA NÃO APARELHADA, PÉ-DIREITO SIMPLES, INCLUSO TRAVAMENTO, 4 UTILIZAÇÕES. AF_09/2020</t>
  </si>
  <si>
    <t>ESCORAMENTO DE FÔRMAS DE LAJE EM MADEIRA NÃO APARELHADA, PÉ-DIREITO DUPLO, INCLUSO TRAVAMENTO, 4 UTILIZAÇÕES. AF_09/2020</t>
  </si>
  <si>
    <t>FABRICAÇÃO DE FÔRMA PARA ESCADAS, COM 2 LANCES EM "U" E LAJE PLANA, EM CHAPA DE MADEIRA COMPENSADA PLASTIFICADA, E=18 MM. AF_11/2020</t>
  </si>
  <si>
    <t>FABRICAÇÃO DE FÔRMA PARA ESCADAS, COM 2 LANCES EM "U" E LAJE PLANA, EM CHAPA DE MADEIRA COMPENSADA RESINADA, E= 17 MM. AF_11/2020</t>
  </si>
  <si>
    <t>FABRICAÇÃO DE FÔRMA PARA ESCADAS, COM 2 LANCES EM "U" E LAJE PLANA, EM MADEIRA SERRADA, E=25 MM. AF_11/2020</t>
  </si>
  <si>
    <t>MONTAGEM E DESMONTAGEM DE FÔRMA PARA ESCADAS, COM 2 LANCES EM "U" E LAJE PLANA, EM MADEIRA SERRADA, 1 UTILIZAÇÃO. AF_11/2020</t>
  </si>
  <si>
    <t>MONTAGEM E DESMONTAGEM DE FÔRMA PARA ESCADAS, COM 2 LANCES EM "U"  E LAJE PLANA, EM MADEIRA SERRADA, 2 UTILIZAÇÕES. AF_11/2020</t>
  </si>
  <si>
    <t>MONTAGEM E DESMONTAGEM DE FÔRMA PARA ESCADAS, COM 2 LANCES EM "U" E LAJE PLANA, EM CHAPA DE MADEIRA COMPENSADA RESINADA, 2 UTILIZAÇÕES. AF_11/2020</t>
  </si>
  <si>
    <t>MONTAGEM E DESMONTAGEM DE FÔRMA PARA ESCADAS, COM 2 LANCES EM "U" E LAJE PLANA, EM CHAPA DE MADEIRA COMPENSADA RESINADA, 4 UTILIZAÇÕES. AF_11/2020</t>
  </si>
  <si>
    <t>MONTAGEM E DESMONTAGEM DE FÔRMA PARA ESCADAS, COM 2 LANCES EM "U" E LAJE PLANA, EM CHAPA DE MADEIRA COMPENSADA PLASTIFICADA, 6 UTILIZAÇÕES. AF_11/2020</t>
  </si>
  <si>
    <t>MONTAGEM E DESMONTAGEM DE FÔRMA PARA ESCADAS, COM 2 LANCES EM "U" E LAJE PLANA, EM CHAPA DE MADEIRA COMPENSADA PLASTIFICADA, 8 UTILIZAÇÕES. AF_11/2020</t>
  </si>
  <si>
    <t>MONTAGEM E DESMONTAGEM DE FÔRMA PARA ESCADAS, COM 2 LANCES EM "U" E LAJE PLANA, EM CHAPA DE MADEIRA COMPENSADA PLASTIFICADA, 10 UTILIZAÇÕES. AF_11/2020</t>
  </si>
  <si>
    <t>FABRICAÇÃO DE FÔRMA PARA ESCADAS, COM 2 LANCES EM "U" E LAJE CASCATA, EM CHAPA DE MADEIRA COMPENSADA PLASTIFICADA, E=18 MM. AF_11/2020</t>
  </si>
  <si>
    <t>FABRICAÇÃO DE FÔRMA PARA ESCADAS, COM 2 LANCES EM "U" E LAJE CASCATA, EM CHAPA DE MADEIRA COMPENSADA RESINADA, E= 17 MM. AF_11/2020</t>
  </si>
  <si>
    <t>FABRICAÇÃO DE FÔRMA PARA ESCADAS, COM 2 LANCES EM "U" E LAJE CASCATA, EM MADEIRA SERRADA, E=25 MM. AF_11/2020</t>
  </si>
  <si>
    <t>FABRICAÇÃO DE FÔRMA PARA ESCADAS, COM 2 LANCES EM "L" E LAJE PLANA, EM CHAPA DE MADEIRA COMPENSADA PLASTIFICADA, E=18 MM. AF_11/2020</t>
  </si>
  <si>
    <t>FABRICAÇÃO DE FÔRMA PARA ESCADAS, COM 2 LANCES EM "L" E LAJE PLANA, EM CHAPA DE MADEIRA COMPENSADA RESINADA, E= 17 MM. AF_11/2020</t>
  </si>
  <si>
    <t>FABRICAÇÃO DE FÔRMA PARA ESCADAS, COM 2 LANCES EM "L" E LAJE PLANA, EM MADEIRA SERRADA, E=25 MM. AF_11/2020</t>
  </si>
  <si>
    <t>FABRICAÇÃO DE FÔRMA PARA ESCADAS, COM 2 LANCES EM "L" E LAJE CASCATA, EM CHAPA DE MADEIRA COMPENSADA PLASTIFICADA, E=18 MM. AF_11/2020</t>
  </si>
  <si>
    <t>FABRICAÇÃO DE FÔRMA PARA ESCADAS, COM 2 LANCES EM "L" E LAJE CASCATA, EM CHAPA DE MADEIRA COMPENSADA RESINADA, E= 17 MM. AF_11/2020</t>
  </si>
  <si>
    <t>FABRICAÇÃO DE FÔRMA PARA ESCADAS, COM 2 LANCES EM "L" E LAJE CASCATA, EM MADEIRA SERRADA, E=25 MM. AF_11/2020</t>
  </si>
  <si>
    <t>FABRICAÇÃO DE FÔRMA PARA ESCADAS, COM 1 LANCE E LAJE PLANA, EM CHAPA DE MADEIRA COMPENSADA PLASTIFICADA, E=18 MM. AF_11/2020</t>
  </si>
  <si>
    <t>FABRICAÇÃO DE FÔRMA PARA ESCADAS, COM 1 LANCE E LAJE PLANA, EM CHAPA DE MADEIRA COMPENSADA RESINADA, E= 17 MM. AF_11/2020</t>
  </si>
  <si>
    <t>FABRICAÇÃO DE FÔRMA PARA ESCADAS, COM 1 LANCE E LAJE PLANA, EM MADEIRA SERRADA, E=25 MM. AF_11/2020</t>
  </si>
  <si>
    <t>FABRICAÇÃO DE FÔRMA PARA ESCADAS, COM 1 LANCE E LAJE CASCATA, EM CHAPA DE MADEIRA COMPENSADA PLASTIFICADA, E=18 MM. AF_11/2020</t>
  </si>
  <si>
    <t>FABRICAÇÃO DE FÔRMA PARA ESCADAS, COM 1 LANCE E LAJE CASCATA, EM CHAPA DE MADEIRA COMPENSADA RESINADA, E= 17 MM. AF_11/2020</t>
  </si>
  <si>
    <t>FABRICAÇÃO DE FÔRMA PARA ESCADAS, COM 1 LANCE E LAJE CASCATA, EM MADEIRA SERRADA, E=25 MM. AF_11/2020</t>
  </si>
  <si>
    <t>MONTAGEM E DESMONTAGEM DE FÔRMA PARA ESCADAS, COM 2 LANCES EM "U" E LAJE CASCATA, EM MADEIRA SERRADA, 1 UTILIZAÇÃO. AF_11/2020</t>
  </si>
  <si>
    <t>MONTAGEM E DESMONTAGEM DE FÔRMA PARA ESCADAS, COM 2 LANCES EM "U" E LAJE CASCATA, EM MADEIRA SERRADA, 2 UTILIZAÇÕES. AF_11/2020</t>
  </si>
  <si>
    <t>MONTAGEM E DESMONTAGEM DE FÔRMA PARA ESCADAS, COM 2 LANCES EM "U" E LAJE CASCATA, EM CHAPA DE MADEIRA COMPENSADA RESINADA, 2 UTILIZAÇÕES. AF_11/2020</t>
  </si>
  <si>
    <t>MONTAGEM E DESMONTAGEM DE FÔRMA PARA ESCADAS, COM 2 LANCES EM "U" E LAJE CASCATA, EM CHAPA DE MADEIRA COMPENSADA RESINADA, 4 UTILIZAÇÕES. AF_11/2020</t>
  </si>
  <si>
    <t>MONTAGEM E DESMONTAGEM DE FÔRMA PARA ESCADAS, COM 2 LANCES EM "U" E LAJE CASCATA, EM CHAPA DE MADEIRA COMPENSADA PLASTIFICADA, 6 UTILIZAÇÕES. AF_11/2020</t>
  </si>
  <si>
    <t>MONTAGEM E DESMONTAGEM DE FÔRMA PARA ESCADAS, COM 2 LANCES EM "U" E LAJE CASCATA, EM CHAPA DE MADEIRA COMPENSADA PLASTIFICADA, 8 UTILIZAÇÕES. AF_11/2020</t>
  </si>
  <si>
    <t>MONTAGEM E DESMONTAGEM DE FÔRMA PARA ESCADAS, COM 2 LANCES EM "U" E LAJE CASCATA, EM CHAPA DE MADEIRA COMPENSADA PLASTIFICADA, 10 UTILIZAÇÕES. AF_11/2020</t>
  </si>
  <si>
    <t>MONTAGEM E DESMONTAGEM DE FÔRMA PARA ESCADAS, COM 2 LANCES EM "L" E LAJE PLANA, EM MADEIRA SERRADA, 1 UTILIZAÇÃO. AF_11/2020</t>
  </si>
  <si>
    <t>MONTAGEM E DESMONTAGEM DE FÔRMA PARA ESCADAS, COM 2 LANCES EM "L" E LAJE PLANA, EM MADEIRA SERRADA, 2 UTILIZAÇÕES. AF_11/2020</t>
  </si>
  <si>
    <t>MONTAGEM E DESMONTAGEM DE FÔRMA PARA ESCADAS, COM 2 LANCES EM "L" E LAJE PLANA, EM CHAPA DE MADEIRA COMPENSADA RESINADA, 2 UTILIZAÇÕES. AF_11/2020</t>
  </si>
  <si>
    <t>MONTAGEM E DESMONTAGEM DE FÔRMA PARA ESCADAS, COM 2 LANCES EM "L" E LAJE PLANA, EM CHAPA DE MADEIRA COMPENSADA RESINADA, 4 UTILIZAÇÕES. AF_11/2020</t>
  </si>
  <si>
    <t>MONTAGEM E DESMONTAGEM DE FÔRMA PARA ESCADAS, COM 2 LANCES EM "L" E LAJE PLANA, EM CHAPA DE MADEIRA COMPENSADA PLASTIFICADA, 6 UTILIZAÇÕES. AF_11/2020</t>
  </si>
  <si>
    <t>MONTAGEM E DESMONTAGEM DE FÔRMA PARA ESCADAS, COM 2 LANCES EM "L" E LAJE PLANA, EM CHAPA DE MADEIRA COMPENSADA PLASTIFICADA, 8 UTILIZAÇÕES. AF_11/2020</t>
  </si>
  <si>
    <t>MONTAGEM E DESMONTAGEM DE FÔRMA PARA ESCADAS, COM 2 LANCES EM "L" E LAJE PLANA, EM CHAPA DE MADEIRA COMPENSADA PLASTIFICADA, 10 UTILIZAÇÕES. AF_11/2020</t>
  </si>
  <si>
    <t>MONTAGEM E DESMONTAGEM DE FÔRMA PARA ESCADAS, COM 2 LANCES EM "L" E LAJE CASCATA, EM MADEIRA SERRADA, 1 UTILIZAÇÃO. AF_11/2020</t>
  </si>
  <si>
    <t>MONTAGEM E DESMONTAGEM DE FÔRMA PARA ESCADAS, COM 2 LANCES EM "L" E LAJE CASCATA, EM MADEIRA SERRADA, 2 UTILIZAÇÕES. AF_11/2020</t>
  </si>
  <si>
    <t>MONTAGEM E DESMONTAGEM DE FÔRMA PARA ESCADAS, COM 2 LANCES EM "L" E LAJE CASCATA, EM CHAPA DE MADEIRA COMPENSADA RESINADA, 2 UTILIZAÇÕES. AF_11/2020</t>
  </si>
  <si>
    <t>MONTAGEM E DESMONTAGEM DE FÔRMA PARA ESCADAS, COM 2 LANCES EM "L" E LAJE CASCATA, EM CHAPA DE MADEIRA COMPENSADA RESINADA, 4 UTILIZAÇÕES. AF_11/2020</t>
  </si>
  <si>
    <t>MONTAGEM E DESMONTAGEM DE FÔRMA PARA ESCADAS, COM 2 LANCES EM "L" E LAJE CASCATA, EM CHAPA DE MADEIRA COMPENSADA PLASTIFICADA, 6 UTILIZAÇÕES. AF_11/2020</t>
  </si>
  <si>
    <t>MONTAGEM E DESMONTAGEM DE FÔRMA PARA ESCADAS, COM 2 LANCES EM "L" E LAJE CASCATA, EM CHAPA DE MADEIRA COMPENSADA PLASTIFICADA, 8 UTILIZAÇÕES. AF_11/2020</t>
  </si>
  <si>
    <t>MONTAGEM E DESMONTAGEM DE FÔRMA PARA ESCADAS, COM 2 LANCES EM "L" E LAJE CASCATA, EM CHAPA DE MADEIRA COMPENSADA PLASTIFICADA, 10 UTILIZAÇÕES. AF_11/2020</t>
  </si>
  <si>
    <t>MONTAGEM E DESMONTAGEM DE FÔRMA PARA ESCADAS, COM 1 LANCE E LAJE PLANA, EM MADEIRA SERRADA, 1 UTILIZAÇÃO. AF_11/2020</t>
  </si>
  <si>
    <t>MONTAGEM E DESMONTAGEM DE FÔRMA PARA ESCADAS, COM 1 LANCE E LAJE PLANA, EM MADEIRA SERRADA, 2 UTILIZAÇÕES. AF_11/2020</t>
  </si>
  <si>
    <t>MONTAGEM E DESMONTAGEM DE FÔRMA PARA ESCADAS, COM 1 LANCE E LAJE PLANA, EM CHAPA DE MADEIRA COMPENSADA RESINADA, 2 UTILIZAÇÕES. AF_11/2020</t>
  </si>
  <si>
    <t>MONTAGEM E DESMONTAGEM DE FÔRMA PARA ESCADAS, COM 1 LANCE E LAJE PLANA, EM CHAPA DE MADEIRA COMPENSADA RESINADA, 4 UTILIZAÇÕES. AF_11/2020</t>
  </si>
  <si>
    <t>MONTAGEM E DESMONTAGEM DE FÔRMA PARA ESCADAS, COM 1 LANCE E LAJE PLANA, EM CHAPA DE MADEIRA COMPENSADA PLASTIFICADA, 6 UTILIZAÇÕES. AF_11/2020</t>
  </si>
  <si>
    <t>MONTAGEM E DESMONTAGEM DE FÔRMA PARA ESCADAS, COM 1 LANCE E LAJE PLANA, EM CHAPA DE MADEIRA COMPENSADA PLASTIFICADA, 8 UTILIZAÇÕES. AF_11/2020</t>
  </si>
  <si>
    <t>MONTAGEM E DESMONTAGEM DE FÔRMA PARA ESCADAS, COM 1 LANCE E LAJE PLANA, EM CHAPA DE MADEIRA COMPENSADA PLASTIFICADA, 10 UTILIZAÇÕES. AF_11/2020</t>
  </si>
  <si>
    <t>MONTAGEM E DESMONTAGEM DE FÔRMA PARA ESCADAS, COM 1 LANCE E LAJE CASCATA, EM MADEIRA SERRADA, 1 UTILIZAÇÃO. AF_11/2020</t>
  </si>
  <si>
    <t>MONTAGEM E DESMONTAGEM DE FÔRMA PARA ESCADAS, COM 1 LANCE E LAJE CASCATA, EM MADEIRA SERRADA, 2 UTILIZAÇÕES. AF_11/2020</t>
  </si>
  <si>
    <t>MONTAGEM E DESMONTAGEM DE FÔRMA PARA ESCADAS, COM 1 LANCE E LAJE CASCATA, EM CHAPA DE MADEIRA COMPENSADA RESINADA, 2 UTILIZAÇÕES. AF_11/2020</t>
  </si>
  <si>
    <t>MONTAGEM E DESMONTAGEM DE FÔRMA PARA ESCADAS, COM 1 LANCE E LAJE CASCATA, EM CHAPA DE MADEIRA COMPENSADA RESINADA, 4 UTILIZAÇÕES. AF_11/2020</t>
  </si>
  <si>
    <t>MONTAGEM E DESMONTAGEM DE FÔRMA PARA ESCADAS, COM 1 LANCE E LAJE CASCATA, EM CHAPA DE MADEIRA COMPENSADA PLASTIFICADA, 6 UTILIZAÇÕES. AF_11/2020</t>
  </si>
  <si>
    <t>MONTAGEM E DESMONTAGEM DE FÔRMA PARA ESCADAS, COM 1 LANCE E LAJE CASCATA, EM CHAPA DE MADEIRA COMPENSADA PLASTIFICADA, 8 UTILIZAÇÕES. AF_11/2020</t>
  </si>
  <si>
    <t>MONTAGEM E DESMONTAGEM DE FÔRMA PARA ESCADAS, COM 1 LANCE E LAJE CASCATA, EM CHAPA DE MADEIRA COMPENSADA PLASTIFICADA, 10 UTILIZAÇÕES. AF_11/2020</t>
  </si>
  <si>
    <t>MONTAGEM E DESMONTAGEM DE FÔRMA PARA ESCADA DUPLA COM 2 LANCES EM "X" E LAJE PLANA, EM MADEIRA SERRADA, 1 UTILIZAÇÃO. AF_11/2020</t>
  </si>
  <si>
    <t>MONTAGEM E DESMONTAGEM DE FÔRMA PARA ESCADA DUPLA COM 2 LANCES EM "X" E LAJE PLANA, EM MADEIRA SERRADA, 2 UTILIZAÇÕES. AF_11/2020</t>
  </si>
  <si>
    <t>MONTAGEM E DESMONTAGEM DE FÔRMA PARA ESCADA DUPLA COM 2 LANCES EM "X" E LAJE PLANA, EM CHAPA DE MADEIRA COMPENSADA RESINADA, 2 UTILIZAÇÕES. AF_11/2020</t>
  </si>
  <si>
    <t>MONTAGEM E DESMONTAGEM DE FÔRMA PARA ESCADA DUPLA COM 2 LANCES EM "X" E LAJE PLANA, EM CHAPA DE MADEIRA COMPENSADA RESINADA, 4 UTILIZAÇÕES. AF_11/2020</t>
  </si>
  <si>
    <t>MONTAGEM E DESMONTAGEM DE FÔRMA PARA ESCADA DUPLA COM 2 LANCES EM "X" E LAJE PLANA, EM CHAPA DE MADEIRA COMPENSADA PLASTIFICADA, 6 UTILIZAÇÕES. AF_11/2020</t>
  </si>
  <si>
    <t>MONTAGEM E DESMONTAGEM DE FÔRMA PARA ESCADA DUPLA COM 2 LANCES EM "X" E LAJE PLANA, EM CHAPA DE MADEIRA COMPENSADA PLASTIFICADA, 8 UTILIZAÇÕES. AF_11/2020</t>
  </si>
  <si>
    <t>MONTAGEM E DESMONTAGEM DE FÔRMA PARA ESCADA DUPLA COM 2 LANCES EM "X" E LAJE PLANA, EM CHAPA DE MADEIRA COMPENSADA PLASTIFICADA, 10 UTILIZAÇÕES. AF_11/2020</t>
  </si>
  <si>
    <t>MONTAGEM E DESMONTAGEM DE FÔRMA PARA ESCADA DUPLA COM 2 LANCES EM "X" E LAJE CASCATA, EM MADEIRA SERRADA, 1 UTILIZAÇÃO. AF_11/2020</t>
  </si>
  <si>
    <t>MONTAGEM E DESMONTAGEM DE FÔRMA PARA ESCADA DUPLA COM 2 LANCES EM "X" E LAJE CASCATA, EM MADEIRA SERRADA, 2 UTILIZAÇÕES. AF_11/2020</t>
  </si>
  <si>
    <t>MONTAGEM E DESMONTAGEM DE FÔRMA PARA ESCADA DUPLA COM 2 LANCES EM "X" E LAJE CASCATA, EM CHAPA DE MADEIRA COMPENSADA RESINADA, 2 UTILIZAÇÕES. AF_11/2020</t>
  </si>
  <si>
    <t>MONTAGEM E DESMONTAGEM DE FÔRMA PARA ESCADA DUPLA COM 2 LANCES EM "X" E LAJE CASCATA, EM CHAPA DE MADEIRA COMPENSADA RESINADA, 4 UTILIZAÇÕES. AF_11/2020</t>
  </si>
  <si>
    <t>MONTAGEM E DESMONTAGEM DE FÔRMA PARA ESCADA DUPLA COM 2 LANCES EM "X" E LAJE CASCATA, EM CHAPA DE MADEIRA COMPENSADA PLASTIFICADA, 6 UTILIZAÇÕES. AF_11/2020</t>
  </si>
  <si>
    <t>MONTAGEM E DESMONTAGEM DE FÔRMA PARA ESCADA DUPLA COM 2 LANCES EM "X" E LAJE CASCATA, EM CHAPA DE MADEIRA COMPENSADA PLASTIFICADA, 8 UTILIZAÇÕES. AF_11/2020</t>
  </si>
  <si>
    <t>MONTAGEM E DESMONTAGEM DE FÔRMA PARA ESCADA DUPLA COM 2 LANCES EM "X" E LAJE CASCATA, EM CHAPA DE MADEIRA COMPENSADA PLASTIFICADA, 10 UTILIZAÇÕES. AF_11/2020</t>
  </si>
  <si>
    <t>FABRICAÇÃO DE FÔRMA PARA ESCADA DUPLA COM 2 LANCES EM "X" E LAJE PLANA, EM CHAPA DE MADEIRA COMPENSADA PLASTIFICADA, E=18 MM. AF_11/2020</t>
  </si>
  <si>
    <t>FABRICAÇÃO DE FÔRMA PARA ESCADA DUPLA COM 2 LANCES EM "X" E LAJE PLANA, EM CHAPA DE MADEIRA COMPENSADA RESINADA, E= 17 MM. AF_11/2020</t>
  </si>
  <si>
    <t>FABRICAÇÃO DE FÔRMA PARA ESCADA DUPLA COM 2 LANCES EM X E LAJE PLANA, EM MADEIRA SERRADA, E=25 MM. AF_11/2020</t>
  </si>
  <si>
    <t>FABRICAÇÃO DE FÔRMA PARA ESCADA DUPLA COM 2 LANCES EM "X" E LAJE CASCATA, EM CHAPA DE MADEIRA COMPENSADA PLASTIFICADA, E=18 MM. AF_11/2020</t>
  </si>
  <si>
    <t>FABRICAÇÃO DE FÔRMA PARA ESCADA DUPLA COM 2 LANCES EM "X" E LAJE CASCATA, EM CHAPA DE MADEIRA COMPENSADA RESINADA, E= 17 MM. AF_11/2020</t>
  </si>
  <si>
    <t>FABRICAÇÃO DE FÔRMA PARA ESCADA DUPLA COM 2 LANCES EM X E LAJE CASCATA, EM MADEIRA SERRADA, E=25 MM. AF_11/2020</t>
  </si>
  <si>
    <t>MONTAGEM E DESMONTAGEM DE FÔRMA DE LAJE MACIÇA, PÉ-DIREITO SIMPLES, EM CHAPA DE MADEIRA COMPENSADA RESINADA E CIMBRAMENTO DE MADEIRA, 2 UTILIZAÇÕES. AF_03/2022</t>
  </si>
  <si>
    <t>MONTAGEM E DESMONTAGEM DE FÔRMA DE LAJE MACIÇA, PÉ-DIREITO SIMPLES, EM CHAPA DE MADEIRA COMPENSADA RESINADA E CIMBRAMENTO DE MADEIRA, 4 UTILIZAÇÕES. AF_03/2022</t>
  </si>
  <si>
    <t>MONTAGEM E DESMONTAGEM DE FÔRMA DE LAJE MACIÇA, PÉ-DIREITO SIMPLES, EM CHAPA DE MADEIRA COMPENSADA RESINADA E CIMBRAMENTO DE MADEIRA, 6 UTILIZAÇÕES. AF_03/2022</t>
  </si>
  <si>
    <t>MONTAGEM E DESMONTAGEM DE FÔRMA DE LAJE MACIÇA, PÉ-DIREITO SIMPLES, EM CHAPA DE MADEIRA COMPENSADA RESINADA E CIMBRAMENTO DE MADEIRA, 8 UTILIZAÇÕES. AF_03/2022</t>
  </si>
  <si>
    <t>FABRICAÇÃO, MONTAGEM E DESMONTAGEM DE FÔRMA PARA SAPATA CORRIDA, EM MADEIRA SERRADA, E=25 MM, 1 UTILIZAÇÃO. AF_01/2024</t>
  </si>
  <si>
    <t>FABRICAÇÃO, MONTAGEM E DESMONTAGEM DE FÔRMA PARA SAPATA CORRIDA, EM MADEIRA SERRADA, E=25 MM, 2 UTILIZAÇÕES. AF_01/2024</t>
  </si>
  <si>
    <t>FABRICAÇÃO, MONTAGEM E DESMONTAGEM DE FÔRMA PARA SAPATA CORRIDA, EM MADEIRA SERRADA, E=25 MM, 4 UTILIZAÇÕES. AF_01/2024</t>
  </si>
  <si>
    <t>FABRICAÇÃO, MONTAGEM E DESMONTAGEM DE FÔRMA PARA SAPATA CORRIDA, EM CHAPA DE MADEIRA COMPENSADA RESINADA, E=17 MM, 2 UTILIZAÇÕES. AF_01/2024</t>
  </si>
  <si>
    <t>FABRICAÇÃO, MONTAGEM E DESMONTAGEM DE FÔRMA PARA SAPATA CORRIDA, EM CHAPA DE MADEIRA COMPENSADA RESINADA, E=17 MM, 4 UTILIZAÇÕES. AF_01/2024</t>
  </si>
  <si>
    <t>FABRICAÇÃO DE FÔRMA PARA PILARES CIRCULARES, EM CHAPA DE MADEIRA COMPENSADA RESINADA, PÉ-DIREITO DUPLO. AF_05/2024</t>
  </si>
  <si>
    <t>MONTAGEM E DESMONTAGEM DE FÔRMA DE PILARES CIRCULARES, PÉ-DIREITO DUPLO, EM MADEIRA, 2 UTILIZAÇÕES. AF_05/2024</t>
  </si>
  <si>
    <t>ARMAÇÃO VERTICAL DE ALVENARIA ESTRUTURAL; DIÂMETRO DE 10,0 MM. AF_09/2021</t>
  </si>
  <si>
    <t>ARMAÇÃO VERTICAL DE ALVENARIA ESTRUTURAL; DIÂMETRO DE 12,5 MM. AF_09/2021</t>
  </si>
  <si>
    <t>ARMAÇÃO DE CINTA DE ALVENARIA ESTRUTURAL; DIÂMETRO DE 10,0 MM. AF_09/2021</t>
  </si>
  <si>
    <t>ARMAÇÃO DE VERGA E CONTRAVERGA DE ALVENARIA ESTRUTURAL; DIÂMETRO DE 8,0 MM. AF_09/2021</t>
  </si>
  <si>
    <t>ARMAÇÃO DE VERGA E CONTRAVERGA DE ALVENARIA ESTRUTURAL; DIÂMETRO DE 10,0 MM. AF_09/2021</t>
  </si>
  <si>
    <t>ARMAÇÃO DE PILAR OU VIGA DE ESTRUTURA CONVENCIONAL DE CONCRETO ARMADO UTILIZANDO AÇO CA-60 DE 5,0 MM - MONTAGEM. AF_06/2022</t>
  </si>
  <si>
    <t>ARMAÇÃO DE PILAR OU VIGA DE ESTRUTURA CONVENCIONAL DE CONCRETO ARMADO UTILIZANDO AÇO CA-50 DE 6,3 MM - MONTAGEM. AF_06/2022</t>
  </si>
  <si>
    <t>ARMAÇÃO DE PILAR OU VIGA DE ESTRUTURA CONVENCIONAL DE CONCRETO ARMADO UTILIZANDO AÇO CA-50 DE 8,0 MM - MONTAGEM. AF_06/2022</t>
  </si>
  <si>
    <t>ARMAÇÃO DE PILAR OU VIGA DE ESTRUTURA CONVENCIONAL DE CONCRETO ARMADO UTILIZANDO AÇO CA-50 DE 10,0 MM - MONTAGEM. AF_06/2022</t>
  </si>
  <si>
    <t>ARMAÇÃO DE PILAR OU VIGA DE ESTRUTURA CONVENCIONAL DE CONCRETO ARMADO UTILIZANDO AÇO CA-50 DE 12,5 MM - MONTAGEM. AF_06/2022</t>
  </si>
  <si>
    <t>ARMAÇÃO DE PILAR OU VIGA DE ESTRUTURA CONVENCIONAL DE CONCRETO ARMADO UTILIZANDO AÇO CA-50 DE 16,0 MM - MONTAGEM. AF_06/2022</t>
  </si>
  <si>
    <t>ARMAÇÃO DE PILAR OU VIGA DE ESTRUTURA CONVENCIONAL DE CONCRETO ARMADO UTILIZANDO AÇO CA-50 DE 20,0 MM - MONTAGEM. AF_06/2022</t>
  </si>
  <si>
    <t>ARMAÇÃO DE PILAR OU VIGA DE ESTRUTURA CONVENCIONAL DE CONCRETO ARMADO UTILIZANDO AÇO CA-50 DE 25,0 MM - MONTAGEM. AF_06/2022</t>
  </si>
  <si>
    <t>ARMAÇÃO DE LAJE DE ESTRUTURA CONVENCIONAL DE CONCRETO ARMADO UTILIZANDO AÇO CA-60 DE 4,2 MM - MONTAGEM. AF_06/2022</t>
  </si>
  <si>
    <t>ARMAÇÃO DE LAJE DE ESTRUTURA CONVENCIONAL DE CONCRETO ARMADO UTILIZANDO AÇO CA-60 DE 5,0 MM - MONTAGEM. AF_06/2022</t>
  </si>
  <si>
    <t>ARMAÇÃO DE LAJE DE ESTRUTURA CONVENCIONAL DE CONCRETO ARMADO UTILIZANDO AÇO CA-50 DE 6,3 MM - MONTAGEM. AF_06/2022</t>
  </si>
  <si>
    <t>ARMAÇÃO DE LAJE DE ESTRUTURA CONVENCIONAL DE CONCRETO ARMADO UTILIZANDO AÇO CA-50 DE 8,0 MM - MONTAGEM. AF_06/2022</t>
  </si>
  <si>
    <t>ARMAÇÃO DE LAJE DE ESTRUTURA CONVENCIONAL DE CONCRETO ARMADO UTILIZANDO AÇO CA-50 DE 10,0 MM - MONTAGEM. AF_06/2022</t>
  </si>
  <si>
    <t>ARMAÇÃO DE LAJE DE ESTRUTURA CONVENCIONAL DE CONCRETO ARMADO UTILIZANDO AÇO CA-50 DE 12,5 MM - MONTAGEM. AF_06/2022</t>
  </si>
  <si>
    <t>ARMAÇÃO DE LAJE DE ESTRUTURA CONVENCIONAL DE CONCRETO ARMADO UTILIZANDO AÇO CA-50 DE 16,0 MM - MONTAGEM. AF_06/2022</t>
  </si>
  <si>
    <t>ARMAÇÃO DE LAJE DE ESTRUTURA CONVENCIONAL DE CONCRETO ARMADO UTILIZANDO AÇO CA-50 DE 20,0 MM - MONTAGEM. AF_06/2022</t>
  </si>
  <si>
    <t>CORTE E DOBRA DE AÇO CA-50, DIÂMETRO DE 25,0 MM. AF_06/2022</t>
  </si>
  <si>
    <t>CORTE E DOBRA DE AÇO CA-60, DIÂMETRO DE 4,2 MM. AF_06/2022</t>
  </si>
  <si>
    <t>CORTE E DOBRA DE AÇO CA-60, DIÂMETRO DE 5,0 MM. AF_06/2022</t>
  </si>
  <si>
    <t>CORTE E DOBRA DE AÇO CA-50, DIÂMETRO DE 6,3 MM. AF_06/2022</t>
  </si>
  <si>
    <t>CORTE E DOBRA DE AÇO CA-50, DIÂMETRO DE 8,0 MM. AF_06/2022</t>
  </si>
  <si>
    <t>CORTE E DOBRA DE AÇO CA-50, DIÂMETRO DE 10,0 MM. AF_06/2022</t>
  </si>
  <si>
    <t>CORTE E DOBRA DE AÇO CA-50, DIÂMETRO DE 12,5 MM. AF_06/2022</t>
  </si>
  <si>
    <t>CORTE E DOBRA DE AÇO CA-50, DIÂMETRO DE 16,0 MM. AF_06/2022</t>
  </si>
  <si>
    <t>CORTE E DOBRA DE AÇO CA-50, DIÂMETRO DE 20,0 MM. AF_06/2022</t>
  </si>
  <si>
    <t>CORTE E DOBRA DE AÇO CA-25, DIÂMETRO DE 6,3 MM. AF_06/2022</t>
  </si>
  <si>
    <t>CORTE E DOBRA DE AÇO CA-25, DIÂMETRO DE 8,0 MM. AF_06/2022</t>
  </si>
  <si>
    <t>CORTE E DOBRA DE AÇO CA-25, DIÂMETRO DE 10,0 MM. AF_06/2022</t>
  </si>
  <si>
    <t>CORTE E DOBRA DE AÇO CA-25, DIÂMETRO DE 12,5 MM. AF_06/2022</t>
  </si>
  <si>
    <t>CORTE E DOBRA DE AÇO CA-25, DIÂMETRO DE 16,0 MM. AF_06/2022</t>
  </si>
  <si>
    <t>CORTE E DOBRA DE AÇO CA-25, DIÂMETRO DE 20,0 MM. AF_06/2022</t>
  </si>
  <si>
    <t>CORTE E DOBRA DE AÇO CA-25, DIÂMETRO DE 25,0 MM. AF_06/2022</t>
  </si>
  <si>
    <t>ARMAÇÃO UTILIZANDO AÇO CA-25 DE 6,3 MM - MONTAGEM. AF_06/2022</t>
  </si>
  <si>
    <t>ARMAÇÃO UTILIZANDO AÇO CA-25 DE 8,0 MM - MONTAGEM. AF_06/2022</t>
  </si>
  <si>
    <t>ARMAÇÃO UTILIZANDO AÇO CA-25 DE 10,0 MM - MONTAGEM. AF_06/2022</t>
  </si>
  <si>
    <t>ARMAÇÃO UTILIZANDO AÇO CA-25 DE 12,5 MM - MONTAGEM. AF_06/2022</t>
  </si>
  <si>
    <t>ARMAÇÃO UTILIZANDO AÇO CA-25 DE 16,0 MM - MONTAGEM. AF_06/2022</t>
  </si>
  <si>
    <t>ARMAÇÃO UTILIZANDO AÇO CA-25 DE 20,0 MM - MONTAGEM. AF_06/2022</t>
  </si>
  <si>
    <t>ARMAÇÃO UTILIZANDO AÇO CA-25 DE 25,0 MM - MONTAGEM. AF_06/2022</t>
  </si>
  <si>
    <t>ARMAÇÃO DE ESTRUTURAS DIVERSAS DE CONCRETO ARMADO, EXCETO VIGAS, PILARES, LAJES E FUNDAÇÕES, UTILIZANDO AÇO CA-60 DE 5,0 MM - MONTAGEM. AF_06/2022</t>
  </si>
  <si>
    <t>ARMAÇÃO DE ESTRUTURAS DIVERSAS DE CONCRETO ARMADO, EXCETO VIGAS, PILARES, LAJES E FUNDAÇÕES, UTILIZANDO AÇO CA-50 DE 6,3 MM - MONTAGEM. AF_06/2022</t>
  </si>
  <si>
    <t>ARMAÇÃO DE ESTRUTURAS DIVERSAS DE CONCRETO ARMADO, EXCETO VIGAS, PILARES, LAJES E FUNDAÇÕES, UTILIZANDO AÇO CA-50 DE 8,0 MM - MONTAGEM. AF_06/2022</t>
  </si>
  <si>
    <t>ARMAÇÃO DE ESTRUTURAS DIVERSAS DE CONCRETO ARMADO, EXCETO VIGAS, PILARES, LAJES E FUNDAÇÕES, UTILIZANDO AÇO CA-50 DE 10,0 MM - MONTAGEM. AF_06/2022</t>
  </si>
  <si>
    <t>ARMAÇÃO DE ESTRUTURAS DIVERSAS DE CONCRETO ARMADO, EXCETO VIGAS, PILARES, LAJES E FUNDAÇÕES, UTILIZANDO AÇO CA-50 DE 12,5 MM - MONTAGEM. AF_06/2022</t>
  </si>
  <si>
    <t>ARMAÇÃO DE ESTRUTURAS DIVERSAS DE CONCRETO ARMADO, EXCETO VIGAS, PILARES, LAJES E FUNDAÇÕES, UTILIZANDO AÇO CA-50 DE 16,0 MM - MONTAGEM. AF_06/2022</t>
  </si>
  <si>
    <t>ARMAÇÃO DE ESTRUTURAS DIVERSAS DE CONCRETO ARMADO, EXCETO VIGAS, PILARES, LAJES E FUNDAÇÕES, UTILIZANDO AÇO CA-50 DE 20,0 MM - MONTAGEM. AF_06/2022</t>
  </si>
  <si>
    <t>ARMAÇÃO DE ESTRUTURAS DIVERSAS DE CONCRETO ARMADO, EXCETO VIGAS, PILARES, LAJES E FUNDAÇÕES, UTILIZANDO AÇO CA-50 DE 25,0 MM - MONTAGEM. AF_06/2022</t>
  </si>
  <si>
    <t>MONTAGEM DE ARMADURA DE ESTACAS, DIÂMETRO = 8,0 MM. AF_09/2021_PS</t>
  </si>
  <si>
    <t>MONTAGEM DE ARMADURA DE ESTACAS, DIÂMETRO = 10,0 MM. AF_09/2021_PS</t>
  </si>
  <si>
    <t>MONTAGEM DE ARMADURA DE ESTACAS, DIÂMETRO = 12,5 MM. AF_09/2021_PS</t>
  </si>
  <si>
    <t>MONTAGEM DE ARMADURA DE ESTACAS, DIÂMETRO = 16,0 MM. AF_09/2021_PS</t>
  </si>
  <si>
    <t>MONTAGEM DE ARMADURA DE ESTACAS, DIÂMETRO = 20,0 MM. AF_09/2021_PS</t>
  </si>
  <si>
    <t>MONTAGEM DE ARMADURA DE ESTACAS, DIÂMETRO = 25,0 MM. AF_09/2021_PS</t>
  </si>
  <si>
    <t>MONTAGEM DE ARMADURA DE ESTACAS, DIÂMETRO = 32,0 MM. AF_09/2021_PS</t>
  </si>
  <si>
    <t>MONTAGEM DE ARMADURA TRANSVERSAL DE ESTACAS DE SEÇÃO CIRCULAR, DIÂMETRO = 5,0 MM. AF_09/2021_PS</t>
  </si>
  <si>
    <t>MONTAGEM DE ARMADURA TRANSVERSAL DE ESTACAS DE SEÇÃO CIRCULAR, DIÂMETRO = 6,30 MM. AF_09/2021_PS</t>
  </si>
  <si>
    <t>MONTAGEM DE ARMADURA TRANVERSAL DE ESTACAS DE SEÇÃO RETANGULAR, DIÂMETRO = 5,0 MM. AF_09/2021_PS</t>
  </si>
  <si>
    <t>MONTAGEM DE ARMADURA TRANSVERSAL DE ESTACAS DE SEÇÃO RETANGULAR, DIÂMETRO = 6,30 MM. AF_09/2021_PS</t>
  </si>
  <si>
    <t>ARMAÇÃO DE ESCADA, DE UMA ESTRUTURA CONVENCIONAL DE CONCRETO ARMADO UTILIZANDO AÇO CA-60 DE 5,0 MM - MONTAGEM. AF_11/2020</t>
  </si>
  <si>
    <t>ARMAÇÃO DE ESCADA, DE UMA ESTRUTURA CONVENCIONAL DE CONCRETO ARMADO UTILIZANDO AÇO CA-50 DE 6,3 MM - MONTAGEM. AF_11/2020</t>
  </si>
  <si>
    <t>ARMAÇÃO DE ESCADA, DE UMA ESTRUTURA CONVENCIONAL DE CONCRETO ARMADO UTILIZANDO AÇO CA-50 DE 8,0 MM - MONTAGEM. AF_11/2020</t>
  </si>
  <si>
    <t>ARMAÇÃO DE ESCADA, DE UMA ESTRUTURA CONVENCIONAL DE CONCRETO ARMADO UTILIZANDO AÇO CA-50 DE 10,0 MM - MONTAGEM. AF_11/2020</t>
  </si>
  <si>
    <t>ARMAÇÃO DE ESCADA, DE UMA ESTRUTURA CONVENCIONAL DE CONCRETO ARMADO UTILIZANDO AÇO CA-50 DE 12,5 MM - MONTAGEM. AF_11/2020</t>
  </si>
  <si>
    <t>ARMAÇÃO DE ESCADA, DE UMA ESTRUTURA CONVENCIONAL DE CONCRETO ARMADO UTILIZANDO AÇO CA-50 DE 16,0 MM - MONTAGEM. AF_11/2020</t>
  </si>
  <si>
    <t>ARMAÇÃO DE BLOCO UTILIZANDO AÇO CA-50 DE 6,3 MM - MONTAGEM. AF_01/2024</t>
  </si>
  <si>
    <t>ARMAÇÃO DE BLOCO UTILIZANDO AÇO CA-50 DE 8 MM - MONTAGEM. AF_01/2024</t>
  </si>
  <si>
    <t>ARMAÇÃO DE BLOCO UTILIZANDO AÇO CA-50 DE 10 MM - MONTAGEM. AF_01/2024</t>
  </si>
  <si>
    <t>ARMAÇÃO DE CINTA DE ALVENARIA ESTRUTURAL; DIÂMETRO DE 12,5 MM. AF_09/2021</t>
  </si>
  <si>
    <t>ARMAÇÃO VERTICAL DE ALVENARIA ESTRUTURAL; DIÂMETRO DE 16,0 MM. AF_09/2021</t>
  </si>
  <si>
    <t>ARMAÇÃO DE VERGA E CONTRAVERGA DE ALVENARIA ESTRUTURAL; DIÂMETRO DE 16,0 MM. AF_09/2021</t>
  </si>
  <si>
    <t>ARMAÇÃO DE CINTA DE ALVENARIA ESTRUTURAL; DIÂMETRO DE 16,0 MM. AF_09/2021</t>
  </si>
  <si>
    <t>ARMAÇÃO DE VERGA E CONTRAVERGA DE ALVENARIA ESTRUTURAL; DIÂMETRO DE 12,5 MM. AF_09/2021</t>
  </si>
  <si>
    <t>ARMAÇÃO DE ESTRUTURAS DIVERSAS DE CONCRETO ARMADO, EXCETO VIGAS, PILARES, LAJES E FUNDAÇÕES, UTILIZANDO AÇO CA-50 DE 32,0 MM - MONTAGEM. AF_06/2022</t>
  </si>
  <si>
    <t>ARMAÇÃO DE PILAR OU VIGA DE ESTRUTURA CONVENCIONAL DE CONCRETO ARMADO UTILIZANDO AÇO CA-50 DE 32,0 MM. AF_06/2022</t>
  </si>
  <si>
    <t>ARMAÇÃO DE PILAR OU VIGA DE ESTRUTURA DE CONCRETO ARMADO EMBUTIDA EM ALVENARIA DE VEDAÇÃO UTILIZANDO AÇO CA-50 DE 16,0 MM - MONTAGEM. AF_06/2022</t>
  </si>
  <si>
    <t>ARMAÇÃO DE PILAR OU VIGA DE ESTRUTURA DE CONCRETO ARMADO EMBUTIDA EM ALVENARIA DE VEDAÇÃO UTILIZANDO AÇO CA-50 DE 12,5 MM - MONTAGEM. AF_06/2022</t>
  </si>
  <si>
    <t>ARMAÇÃO DE PILAR OU VIGA DE ESTRUTURA DE CONCRETO ARMADO EMBUTIDA EM ALVENARIA DE VEDAÇÃO UTILIZANDO AÇO CA-50 DE 10,0 MM - MONTAGEM. AF_06/2022</t>
  </si>
  <si>
    <t>ARMAÇÃO DE PILAR OU VIGA DE ESTRUTURA DE CONCRETO ARMADO EMBUTIDA EM ALVENARIA DE VEDAÇÃO UTILIZANDO AÇO CA-50 DE 8,0 MM - MONTAGEM. AF_06/2022</t>
  </si>
  <si>
    <t>ARMAÇÃO DE PILAR OU VIGA DE ESTRUTURA DE CONCRETO ARMADO EMBUTIDA EM ALVENARIA DE VEDAÇÃO UTILIZANDO AÇO CA-50 DE 6,3 MM - MONTAGEM. AF_06/2022</t>
  </si>
  <si>
    <t>ARMAÇÃO DE PILAR OU VIGA DE ESTRUTURA DE CONCRETO ARMADO EMBUTIDA EM ALVENARIA DE VEDAÇÃO UTILIZANDO AÇO CA-60 DE 5,0 MM - MONTAGEM. AF_06/2022</t>
  </si>
  <si>
    <t>ARMAÇÃO DE BLOCO E SAPATA UTILIZANDO AÇO CA-50 DE 25 MM - MONTAGEM. AF_01/2024</t>
  </si>
  <si>
    <t>ARMAÇÃO DE SAPATA ISOLADA, VIGA BALDRAME E SAPATA CORRIDA UTILIZANDO AÇO CA-50 DE 6,3 MM - MONTAGEM. AF_01/2024</t>
  </si>
  <si>
    <t>ARMAÇÃO DE SAPATA ISOLADA, VIGA BALDRAME E SAPATA CORRIDA UTILIZANDO AÇO CA-50 DE 8 MM - MONTAGEM. AF_01/2024</t>
  </si>
  <si>
    <t>ARMAÇÃO DE SAPATA ISOLADA, VIGA BALDRAME E SAPATA CORRIDA UTILIZANDO AÇO CA-50 DE 10 MM - MONTAGEM. AF_01/2024</t>
  </si>
  <si>
    <t>ARMAÇÃO DE BLOCO, SAPATA ISOLADA, VIGA BALDRAME E SAPATA CORRIDA UTILIZANDO AÇO CA-50 DE 12,5 MM - MONTAGEM. AF_01/2024</t>
  </si>
  <si>
    <t>ARMAÇÃO DE BLOCO, SAPATA ISOLADA, VIGA BALDRAME E SAPATA CORRIDA UTILIZANDO AÇO CA-50 DE 16 MM - MONTAGEM. AF_01/2024</t>
  </si>
  <si>
    <t>ARMAÇÃO DE BLOCO, SAPATA ISOLADA E SAPATA CORRIDA UTILIZANDO AÇO CA-50 DE 20 MM - MONTAGEM. AF_01/2024</t>
  </si>
  <si>
    <t>GRAUTEAMENTO VERTICAL EM ALVENARIA ESTRUTURAL. AF_09/2021</t>
  </si>
  <si>
    <t>GRAUTEAMENTO DE CINTA INTERMEDIÁRIA OU DE CONTRAVERGA EM ALVENARIA ESTRUTURAL. AF_09/2021</t>
  </si>
  <si>
    <t>GRAUTEAMENTO DE CINTA SUPERIOR OU DE VERGA EM ALVENARIA ESTRUTURAL. AF_09/2021</t>
  </si>
  <si>
    <t>GRAUTE FGK=15 MPA; TRAÇO 1:0,04:2,2:2,5 (EM MASSA SECA DE CIMENTO/CAL/AREIA GROSSA/BRITA 0) - PREPARO MECÂNICO COM BETONEIRA 400 L. AF_09/2021</t>
  </si>
  <si>
    <t>GRAUTE FGK=20 MPA; TRAÇO 1:0,04:1,8:2,1 (EM MASSA SECA DE CIMENTO/ CAL/ AREIA GROSSA/ BRITA 0) - PREPARO MECÂNICO COM BETONEIRA 400 L. AF_09/2021</t>
  </si>
  <si>
    <t>GRAUTE FGK=25 MPA; TRAÇO 1:0,02:1,3:1,6 (EM MASSA SECA DE CIMENTO/ CAL/ AREIA GROSSA/ BRITA 0) - PREPARO MECÂNICO COM BETONEIRA 400 L. AF_09/2021</t>
  </si>
  <si>
    <t>GRAUTE FGK=30 MPA; TRAÇO 1:0,02:0,9:1,2 (EM MASSA SECA DE CIMENTO/ CAL/ AREIA GROSSA/ BRITA 0) - PREPARO MECÂNICO COM BETONEIRA 400 L. AF_09/2021</t>
  </si>
  <si>
    <t>GRAUTE FGK=15 MPA; TRAÇO 1:2,2:2,5:0,3 (EM MASSA SECA DE CIMENTO/ AREIA GROSSA/ BRITA 0/ ADITIVO) - PREPARO MECÂNICO COM BETONEIRA 400 L. AF_09/2021</t>
  </si>
  <si>
    <t>GRAUTE FGK=20 MPA; TRAÇO 1:1,8:2,1:0,4 (EM MASSA SECA DE CIMENTO/ AREIA GROSSA/ BRITA 0/ ADITIVO) - PREPARO MECÂNICO COM BETONEIRA 400 L. AF_09/2021</t>
  </si>
  <si>
    <t>GRAUTE FGK=25 MPA; TRAÇO 1:1,3:1,6:0,4 (EM MASSA SECA DE CIMENTO/ AREIA GROSSA/ BRITA 0/ ADITIVO) - PREPARO MECÂNICO COM BETONEIRA 400 L. AF_09/2021</t>
  </si>
  <si>
    <t>GRAUTE FGK=30 MPA; TRAÇO 1:0,9:1,2:0,6 (EM MASSA SECA DE CIMENTO/ AREIA GROSSA/ BRITA 0/ ADITIVO) - PREPARO MECÂNICO COM BETONEIRA 400 L. AF_09/2021</t>
  </si>
  <si>
    <t>CONCRETO MAGRO PARA LASTRO, TRAÇO 1:4,5:4,5 (EM MASSA SECA DE CIMENTO/ AREIA MÉDIA/ BRITA 1) - PREPARO MECÂNICO COM BETONEIRA 400 L. AF_05/2021</t>
  </si>
  <si>
    <t>CONCRETO FCK = 15MPA, TRAÇO 1:3,4:3,5 (EM MASSA SECA DE CIMENTO/ AREIA MÉDIA/ BRITA 1) - PREPARO MECÂNICO COM BETONEIRA 400 L. AF_05/2021</t>
  </si>
  <si>
    <t>CONCRETO FCK = 20MPA, TRAÇO 1:2,7:3 (EM MASSA SECA DE CIMENTO/ AREIA MÉDIA/ BRITA 1) - PREPARO MECÂNICO COM BETONEIRA 400 L. AF_05/2021</t>
  </si>
  <si>
    <t>CONCRETO FCK = 25MPA, TRAÇO 1:2,3:2,7 (EM MASSA SECA DE CIMENTO/ AREIA MÉDIA/ BRITA 1) - PREPARO MECÂNICO COM BETONEIRA 400 L. AF_05/2021</t>
  </si>
  <si>
    <t>CONCRETO FCK = 30MPA, TRAÇO 1:2,1:2,5 (EM MASSA SECA DE CIMENTO/ AREIA MÉDIA/ BRITA 1) - PREPARO MECÂNICO COM BETONEIRA 400 L. AF_05/2021</t>
  </si>
  <si>
    <t>CONCRETO FCK = 40MPA, TRAÇO 1:1,6:1,9 (EM MASSA SECA DE CIMENTO/ AREIA MÉDIA/ BRITA 1) - PREPARO MECÂNICO COM BETONEIRA 400 L. AF_05/2021</t>
  </si>
  <si>
    <t>CONCRETO MAGRO PARA LASTRO, TRAÇO 1:4,5:4,5 (EM MASSA SECA DE CIMENTO/ AREIA MÉDIA/ BRITA 1) - PREPARO MECÂNICO COM BETONEIRA 600 L. AF_05/2021</t>
  </si>
  <si>
    <t>CONCRETO FCK = 15MPA, TRAÇO 1:3,4:3,5 (EM MASSA SECA DE CIMENTO/ AREIA MÉDIA/ BRITA 1) - PREPARO MECÂNICO COM BETONEIRA 600 L. AF_05/2021</t>
  </si>
  <si>
    <t>CONCRETO FCK = 20MPA, TRAÇO 1:2,7:3 (EM MASSA SECA DE CIMENTO/ AREIA MÉDIA/ BRITA 1) - PREPARO MECÂNICO COM BETONEIRA 600 L. AF_05/2021</t>
  </si>
  <si>
    <t>CONCRETO FCK = 25MPA, TRAÇO 1:2,3:2,7 (EM MASSA SECA DE CIMENTO/ AREIA MÉDIA/ BRITA 1) - PREPARO MECÂNICO COM BETONEIRA 600 L. AF_05/2021</t>
  </si>
  <si>
    <t>CONCRETO FCK = 30MPA, TRAÇO 1:2,1:2,5 (EM MASSA SECA DE CIMENTO/ AREIA MÉDIA/ BRITA 1) - PREPARO MECÂNICO COM BETONEIRA 600 L. AF_05/2021</t>
  </si>
  <si>
    <t>CONCRETO FCK = 40MPA, TRAÇO 1:1,6:1,9 (EM MASSA SECA DE CIMENTO/ AREIA MÉDIA/ BRITA 1) - PREPARO MECÂNICO COM BETONEIRA 600 L. AF_05/2021</t>
  </si>
  <si>
    <t>CONCRETO MAGRO PARA LASTRO, TRAÇO 1:4,5:4,5 (EM MASSA SECA DE CIMENTO/ AREIA MÉDIA/ BRITA 1) - PREPARO MANUAL. AF_05/2021</t>
  </si>
  <si>
    <t>CONCRETO FCK = 15MPA, TRAÇO 1:3,4:3,5 (EM MASSA SECA DE CIMENTO/ AREIA MÉDIA/ BRITA 1) - PREPARO MANUAL. AF_05/2021</t>
  </si>
  <si>
    <t>CONCRETAGEM DE BLOCO DE COROAMENTO OU VIGA BALDRAME, FCK 30 MPA, COM USO DE JERICA - LANÇAMENTO, ADENSAMENTO E ACABAMENTO. AF_01/2024</t>
  </si>
  <si>
    <t>CONCRETAGEM DE SAPATA, FCK 30 MPA, COM USO DE JERICA - LANÇAMENTO, ADENSAMENTO E ACABAMENTO. AF_01/2024</t>
  </si>
  <si>
    <t>CONCRETAGEM DE BLOCO DE COROAMENTO OU VIGA BALDRAME, FCK 30 MPA, COM USO DE BOMBA - LANÇAMENTO, ADENSAMENTO E ACABAMENTO. AF_01/2024</t>
  </si>
  <si>
    <t>CONCRETAGEM DE SAPATA, FCK 30 MPA, COM USO DE BOMBA - LANÇAMENTO, ADENSAMENTO E ACABAMENTO. AF_01/2024</t>
  </si>
  <si>
    <t>CONCRETAGEM DE EDIFICAÇÕES (PAREDES E LAJES) FEITAS COM SISTEMA DE FÔRMAS MANUSEÁVEIS, COM CONCRETO USINADO AUTOADENSÁVEL FCK 25 MPA - LANÇAMENTO E ACABAMENTO. AF_09/2024</t>
  </si>
  <si>
    <t>CONCRETAGEM DE LAJES EM EDIFICAÇÕES UNIFAMILIARES FEITAS COM SISTEMA DE FÔRMAS MANUSEÁVEIS, COM CONCRETO USINADO BOMBEÁVEL FCK 25 MPA - LANÇAMENTO, ADENSAMENTO E ACABAMENTO. AF_09/2024</t>
  </si>
  <si>
    <t>CONCRETAGEM DE PAREDES EM EDIFICAÇÕES UNIFAMILIARES FEITAS COM SISTEMA DE FÔRMAS MANUSEÁVEIS, COM CONCRETO USINADO BOMBEÁVEL FCK 25 MPA - LANÇAMENTO, ADENSAMENTO E ACABAMENTO. AF_09/2024</t>
  </si>
  <si>
    <t>CONCRETAGEM DE PLATIBANDA EM EDIFICAÇÕES UNIFAMILIARES FEITAS COM SISTEMA DE FÔRMAS MANUSEÁVEIS, COM CONCRETO USINADO BOMBEÁVEL FCK 25 MPA - LANÇAMENTO, ADENSAMENTO E ACABAMENTO. AF_09/2024</t>
  </si>
  <si>
    <t>CONCRETAGEM DE LAJES EM EDIFICAÇÕES MULTIFAMILIARES FEITAS COM SISTEMA DE FÔRMAS MANUSEÁVEIS, COM CONCRETO USINADO BOMBEÁVEL FCK 25 MPA - LANÇAMENTO, ADENSAMENTO E ACABAMENTO. AF_09/2024</t>
  </si>
  <si>
    <t>CONCRETAGEM DE PAREDES EM EDIFICAÇÕES MULTIFAMILIARES FEITAS COM SISTEMA DE FÔRMAS MANUSEÁVEIS, COM CONCRETO USINADO BOMBEÁVEL FCK 25 MPA - LANÇAMENTO, ADENSAMENTO E ACABAMENTO. AF_09/2024</t>
  </si>
  <si>
    <t>CONCRETAGEM DE PLATIBANDA EM EDIFICAÇÕES MULTIFAMILIARES FEITAS COM SISTEMA DE FÔRMAS MANUSEÁVEIS, COM CONCRETO USINADO BOMBEÁVEL FCK 25 MPA - LANÇAMENTO, ADENSAMENTO E ACABAMENTO. AF_09/2024</t>
  </si>
  <si>
    <t>CONCRETAGEM DE PLATIBANDA EM EDIFICAÇÕES MULTIFAMILIARES FEITAS COM SISTEMA DE FÔRMAS MANUSEÁVEIS, COM CONCRETO USINADO AUTOADENSÁVEL FCK 25 MPA - LANÇAMENTO E ACABAMENTO. AF_09/2024</t>
  </si>
  <si>
    <t>CONCRETAGEM DE PLATIBANDA EM EDIFICAÇÕES UNIFAMILIARES FEITAS COM SISTEMA DE FÔRMAS MANUSEÁVEIS, COM CONCRETO USINADO AUTOADENSÁVEL FCK 25 MPA - LANÇAMENTO E ACABAMENTO. AF_09/2024</t>
  </si>
  <si>
    <t>CONCRETAGEM DE EDIFICAÇÕES (PAREDES E LAJES) FEITAS COM SISTEMA DE FÔRMAS MANUSEÁVEIS, COM CONCRETO USINADO BOMBEÁVEL FCK 25 MPA - LANÇAMENTO, ADENSAMENTO E ACABAMENTO. AF_09/2024</t>
  </si>
  <si>
    <t>CONCRETO MAGRO PARA LASTRO, TRAÇO 1:4,5:4,5 (EM MASSA SECA DE CIMENTO/ AREIA MÉDIA/ SEIXO ROLADO) - PREPARO MECÂNICO COM BETONEIRA 400 L. AF_05/2021</t>
  </si>
  <si>
    <t>CONCRETO FCK = 15MPA, TRAÇO 1:3,4:3,4 (EM MASSA SECA DE CIMENTO/ AREIA MÉDIA/ SEIXO ROLADO) - PREPARO MECÂNICO COM BETONEIRA 400 L. AF_05/2021</t>
  </si>
  <si>
    <t>CONCRETO FCK = 20MPA, TRAÇO 1:2,6:2,9 (EM MASSA SECA DE CIMENTO/ AREIA MÉDIA/ SEIXO ROLADO) - PREPARO MECÂNICO COM BETONEIRA 400 L. AF_05/2021</t>
  </si>
  <si>
    <t>CONCRETO FCK = 25MPA, TRAÇO 1:2,2:2,5 (EM MASSA SECA DE CIMENTO/ AREIA MÉDIA/ SEIXO ROLADO) - PREPARO MECÂNICO COM BETONEIRA 400 L. AF_05/2021</t>
  </si>
  <si>
    <t>CONCRETO FCK = 30MPA, TRAÇO 1:1,9:2,3 (EM MASSA SECA DE CIMENTO/ AREIA MÉDIA/ SEIXO ROLADO) - PREPARO MECÂNICO COM BETONEIRA 400 L. AF_05/2021</t>
  </si>
  <si>
    <t>CONCRETO FCK = 40MPA, TRAÇO 1:1,4:1,8 (EM MASSA SECA DE CIMENTO/ AREIA MÉDIA/ SEIXO ROLADO) - PREPARO MECÂNICO COM BETONEIRA 400 L. AF_05/2021</t>
  </si>
  <si>
    <t>CONCRETO MAGRO PARA LASTRO, TRAÇO 1:4,5:4,5 (EM MASSA SECA DE CIMENTO/ AREIA MÉDIA/ SEIXO ROLADO) - PREPARO MECÂNICO COM BETONEIRA 600 L. AF_05/2021</t>
  </si>
  <si>
    <t>CONCRETO FCK = 15MPA, TRAÇO 1:3,4:3,4 (EM MASSA SECA DE CIMENTO/ AREIA MÉDIA/ SEIXO ROLADO) - PREPARO MECÂNICO COM BETONEIRA 600 L. AF_05/2021</t>
  </si>
  <si>
    <t>CONCRETO FCK = 20MPA, TRAÇO 1:2,6:2,9 (EM MASSA SECA DE CIMENTO/ AREIA MÉDIA/ SEIXO ROLADO) - PREPARO MECÂNICO COM BETONEIRA 600 L. AF_05/2021</t>
  </si>
  <si>
    <t>CONCRETO FCK = 25MPA, TRAÇO 1:2,2:2,5 (EM MASSA SECA DE CIMENTO/ AREIA MÉDIA/ SEIXO ROLADO) - PREPARO MECÂNICO COM BETONEIRA 600 L. AF_05/2021</t>
  </si>
  <si>
    <t>CONCRETO FCK = 30MPA, TRAÇO 1:1,9:2,3 (EM MASSA SECA DE CIMENTO/ AREIA MÉDIA/ SEIXO ROLADO) - PREPARO MECÂNICO COM BETONEIRA 600 L. AF_05/2021</t>
  </si>
  <si>
    <t>CONCRETO FCK = 40MPA, TRAÇO 1:1,4:1,8 (EM MASSA SECA DE CIMENTO/ AREIA MÉDIA/ SEIXO ROLADO) - PREPARO MECÂNICO COM BETONEIRA 600 L. AF_05/2021</t>
  </si>
  <si>
    <t>CONCRETO MAGRO PARA LASTRO, TRAÇO 1:4,5:4,5 (EM MASSA SECA DE CIMENTO/ AREIA MÉDIA/ SEIXO ROLADO) - PREPARO MANUAL. AF_05/2021</t>
  </si>
  <si>
    <t>CONCRETO FCK = 15MPA, TRAÇO 1:3,4:3,4 (EM MASSA SECA DE CIMENTO/ AREIA MÉDIA/ SEIXO ROLADO) - PREPARO MANUAL. AF_05/2021</t>
  </si>
  <si>
    <t>CONCRETO CICLÓPICO FCK = 15MPA, 30% PEDRA DE MÃO EM VOLUME REAL, INCLUSIVE LANÇAMENTO. AF_05/2021</t>
  </si>
  <si>
    <t>CONCRETAGEM DE ESCADAS EM EDIFICAÇÕES MULTIFAMILIARES FEITAS COM SISTEMA DE FÔRMAS MANUSEÁVEIS COM CONCRETO USINADO BOMBEÁVEL, FCK 25 MPA - LANÇAMENTO, ADENSAMENTO E ACABAMENTO. AF_09/2024</t>
  </si>
  <si>
    <t>CONCRETAGEM DE ESCADAS EM EDIFICAÇÕES MULTIFAMILIARES FEITAS COM SISTEMA DE FÔRMAS MANUSEÁVEIS COM CONCRETO USINADO AUTOADENSÁVEL, FCK 25 MPA - LANÇAMENTO E ACABAMENTO. AF_09/2024</t>
  </si>
  <si>
    <t>CONCRETAGEM DE PILARES, FCK = 25 MPA,  COM USO DE BALDES - LANÇAMENTO, ADENSAMENTO E ACABAMENTO. AF_02/2022</t>
  </si>
  <si>
    <t>LANÇAMENTO COM USO DE BALDES, ADENSAMENTO E ACABAMENTO DE CONCRETO EM ESTRUTURAS. AF_02/2022</t>
  </si>
  <si>
    <t>CONCRETAGEM DE PILARES, FCK = 25 MPA, COM USO DE GRUA - LANÇAMENTO, ADENSAMENTO E ACABAMENTO. AF_02/2022</t>
  </si>
  <si>
    <t>CONCRETAGEM DE PILARES, FCK = 25 MPA, COM USO DE BOMBA - LANÇAMENTO, ADENSAMENTO E ACABAMENTO. AF_02/2022_PS</t>
  </si>
  <si>
    <t>LANÇAMENTO COM USO DE BOMBA, ADENSAMENTO E ACABAMENTO DE CONCRETO EM ESTRUTURAS. AF_02/2022</t>
  </si>
  <si>
    <t>CONCRETAGEM DE VIGAS E LAJES, FCK=25 MPA, PARA LAJES PREMOLDADAS COM USO DE BOMBA - LANÇAMENTO, ADENSAMENTO E ACABAMENTO. AF_02/2022_PS</t>
  </si>
  <si>
    <t>CONCRETAGEM DE VIGAS E LAJES, FCK=25 MPA, PARA LAJES MACIÇAS OU NERVURADAS COM USO DE BOMBA - LANÇAMENTO, ADENSAMENTO E ACABAMENTO. AF_02/2022_PS</t>
  </si>
  <si>
    <t>CONCRETAGEM DE VIGAS E LAJES, FCK=25 MPA, PARA LAJES PREMOLDADAS COM JERICAS EM ELEVADOR DE CABO EM EDIFICAÇÃO DE MULTIPAVIMENTOS ATÉ 16 ANDARES - LANÇAMENTO, ADENSAMENTO E ACABAMENTO. AF_02/2022</t>
  </si>
  <si>
    <t>CONCRETAGEM DE VIGAS E LAJES, FCK=25 MPA, PARA LAJES MACIÇAS OU NERVURADAS COM JERICAS EM ELEVADOR DE CABO EM EDIFICAÇÃO DE MULTIPAVIMENTOS ATÉ 16 ANDARES  - LANÇAMENTO, ADENSAMENTO E ACABAMENTO. AF_02/2022</t>
  </si>
  <si>
    <t>CONCRETAGEM DE VIGAS E LAJES, FCK=25 MPA, PARA LAJES PREMOLDADAS COM JERICAS EM CREMALHEIRA EM EDIFICAÇÃO DE MULTIPAVIMENTOS ATÉ 16 ANDARES  - LANÇAMENTO, ADENSAMENTO E ACABAMENTO. AF_02/2022</t>
  </si>
  <si>
    <t>CONCRETAGEM DE VIGAS E LAJES, FCK=25 MPA, PARA LAJES MACIÇAS OU NERVURADAS COM JERICAS EM CREMALHEIRA EM EDIFICAÇÃO DE MULTIPAVIMENTOS ATÉ 16 ANDARES - LANÇAMENTO, ADENSAMENTO E ACABAMENTO. AF_02/2022</t>
  </si>
  <si>
    <t>CONCRETAGEM DE VIGAS E LAJES, FCK=25 MPA, PARA LAJES PREMOLDADAS COM GRUA DE CAÇAMBA DE 350 L EM EDIFICAÇÃO DE MULTIPAVIMENTOS ATÉ 16 ANDARES - LANÇAMENTO, ADENSAMENTO E ACABAMENTO. AF_02/2022</t>
  </si>
  <si>
    <t>CONCRETAGEM DE VIGAS E LAJES, FCK=25 MPA, PARA LAJES MACIÇAS OU NERVURADAS COM GRUA DE CAÇAMBA DE 500 L EM EDIFICAÇÃO DE MULTIPAVIMENTOS ATÉ 16 ANDARES - LANÇAMENTO, ADENSAMENTO E ACABAMENTO. AF_02/2022</t>
  </si>
  <si>
    <t>CONCRETAGEM DE VIGAS E LAJES, FCK=25 MPA, PARA QUALQUER TIPO DE LAJE COM BALDES EM EDIFICAÇÃO TÉRREA - LANÇAMENTO, ADENSAMENTO E ACABAMENTO. AF_02/2022</t>
  </si>
  <si>
    <t>CONCRETAGEM DE VIGAS E LAJES, FCK=25 MPA, PARA QUALQUER TIPO DE LAJE COM BALDES EM EDIFICAÇÃO DE MULTIPAVIMENTOS ATÉ 04 ANDARES - LANÇAMENTO, ADENSAMENTO E ACABAMENTO. AF_02/2022</t>
  </si>
  <si>
    <t>CONCRETAGEM DE RESERVATÓRIOS, FCK=25 MPA, COM USO DE BOMBA - LANÇAMENTO, ADENSAMENTO E ACABAMENTO. AF_02/2022_PS</t>
  </si>
  <si>
    <t>CONCRETAGEM DE MURETAS, FCK=25 MPA, COM USO DE BOMBA - LANÇAMENTO, ADENSAMENTO E ACABAMENTO. AF_02/2022_PS</t>
  </si>
  <si>
    <t>CONCRETAGEM DE ESCADAS, FCK=25 MPA, COM USO DE BOMBA - LANÇAMENTO, ADENSAMENTO E ACABAMENTO. AF_02/2022_PS</t>
  </si>
  <si>
    <t>CONCRETAGEM DE PILARES, FCK=25 MPA, COM USO DE JERICAS EM ELEVADOR DE CABO - LANÇAMENTO, ADENSAMENTO E ACABAMENTO. AF_02/2022</t>
  </si>
  <si>
    <t>CONCRETAGEM DE PILARES, FCK=25 MPA, COM USO DE JERICAS EM CREMALHEIRA - LANÇAMENTO, ADENSAMENTO E ACABAMENTO. AF_02/2022</t>
  </si>
  <si>
    <t>ARMAÇÃO DE SAPATA ISOLADA, VIGA BALDRAME E SAPATA CORRIDA UTILIZANDO AÇO CA-60 DE 5 MM - MONTAGEM. AF_01/2024</t>
  </si>
  <si>
    <t>CONCRETAGEM DE SAPATA CORRIDA, FCK 30 MPA, COM USO DE JERICA - LANÇAMENTO, ADENSAMENTO E ACABAMENTO. AF_01/2024</t>
  </si>
  <si>
    <t>CONCRETAGEM DE SAPATA CORRIDA, FCK 30 MPA, COM USO DE BOMBA - LANÇAMENTO, ADENSAMENTO E ACABAMENTO. AF_01/2024</t>
  </si>
  <si>
    <t>ALVENARIA DE EMBASAMENTO COM BLOCO ESTRUTURAL DE CONCRETO, DE 14X19X29CM E ARGAMASSA DE ASSENTAMENTO COM PREPARO EM BETONEIRA. AF_05/2020</t>
  </si>
  <si>
    <t>ALVENARIA DE EMBASAMENTO COM BLOCO ESTRUTURAL DE CERÂMICA, DE 14X19X29CM E ARGAMASSA DE ASSENTAMENTO COM PREPARO EM BETONEIRA. AF_05/2020</t>
  </si>
  <si>
    <t>TRATAMENTO DE JUNTA DE DILATAÇÃO, COM TARUGO DE POLIETILENO E SELANTE PU, INCLUSO PREENCHIMENTO COM ESPUMA EXPANSIVA PU. AF_09/2023</t>
  </si>
  <si>
    <t>TRATAMENTO DE JUNTA DE DILATAÇÃO COM MANTA ASFÁLTICA ADERIDA COM MAÇARICO. AF_09/2023</t>
  </si>
  <si>
    <t>TRATAMENTO DE JUNTA SERRADA, COM TARUGO DE POLIETILENO E SELANTE À BASE DE SILICONE. AF_09/2023</t>
  </si>
  <si>
    <t>VERGA PRÉ-MOLDADA COM ATÉ 1,5 M DE VÃO, ESPESSURA DE *20* CM. AF_03/2024</t>
  </si>
  <si>
    <t>VERGA MOLDADA IN LOCO EM CONCRETO, ESPESSURA DE *20* CM. AF_03/2024</t>
  </si>
  <si>
    <t>VERGA MOLDADA IN LOCO COM UTILIZAÇÃO DE BLOCOS CANALETA, ESPESSURA DE *20* CM. AF_03/2024</t>
  </si>
  <si>
    <t>CONTRAVERGA PRÉ-MOLDADA, ESPESSURA DE *20* CM. AF_03/2024</t>
  </si>
  <si>
    <t>CONTRAVERGA MOLDADA IN LOCO EM CONCRETO, ESPESSURA DE *20* CM. AF_03/2024</t>
  </si>
  <si>
    <t>CONTRAVERGA MOLDADA IN LOCO COM UTILIZAÇÃO DE BLOCOS CANALETA, ESPESSURA DE *20* CM. AF_03/2024</t>
  </si>
  <si>
    <t>FIXAÇÃO (ENCUNHAMENTO) DE ALVENARIA DE VEDAÇÃO COM ARGAMASSA APLICADA COM BISNAGA. AF_03/2024</t>
  </si>
  <si>
    <t>FIXAÇÃO (ENCUNHAMENTO) DE ALVENARIA DE VEDAÇÃO COM TIJOLO MACIÇO. AF_03/2024</t>
  </si>
  <si>
    <t>FIXAÇÃO (ENCUNHAMENTO) DE ALVENARIA DE VEDAÇÃO COM ESPUMA DE POLIURETANO EXPANSIVA. AF_03/2024</t>
  </si>
  <si>
    <t>CINTA DE AMARRAÇÃO DE ALVENARIA MOLDADA IN LOCO COM UTILIZAÇÃO DE BLOCOS CANALETA, ESPESSURA DE *20* CM. AF_03/2024</t>
  </si>
  <si>
    <t>VERGA PRÉ-MOLDADA COM ATÉ 1,5 M DE VÃO, ESPESSURA DE *15* CM. AF_03/2024</t>
  </si>
  <si>
    <t>VERGA PRÉ-MOLDADA COM ATÉ 1,5 M DE VÃO, ESPESSURA DE *10* CM. AF_03/2024</t>
  </si>
  <si>
    <t>VERGA MOLDADA IN LOCO EM CONCRETO, ESPESSURA DE *15* CM. AF_03/2024</t>
  </si>
  <si>
    <t>VERGA MOLDADA IN LOCO EM CONCRETO, ESPESSURA DE *10* CM. AF_03/2024</t>
  </si>
  <si>
    <t>VERGA MOLDADA IN LOCO COM UTILIZAÇÃO DE BLOCOS CANALETA, ESPESSURA DE *15* CM. AF_03/2024</t>
  </si>
  <si>
    <t>VERGA MOLDADA IN LOCO COM UTILIZAÇÃO DE BLOCOS CANALETA, ESPESSURA DE *10* CM. AF_03/2024</t>
  </si>
  <si>
    <t>CONTRAVERGA PRÉ-MOLDADA, ESPESSURA DE *15* CM. AF_03/2024</t>
  </si>
  <si>
    <t>CONTRAVERGA PRÉ-MOLDADA, ESPESSURA DE *10* CM. AF_03/2024</t>
  </si>
  <si>
    <t>CONTRAVERGA MOLDADA IN LOCO EM CONCRETO, ESPESSURA DE *15* CM. AF_03/2024</t>
  </si>
  <si>
    <t>CONTRAVERGA MOLDADA IN LOCO EM CONCRETO, ESPESSURA DE *10* CM. AF_03/2024</t>
  </si>
  <si>
    <t>CONTRAVERGA MOLDADA IN LOCO COM UTILIZAÇÃO DE BLOCOS CANALETA, ESPESSURA DE *15* CM. AF_03/2024</t>
  </si>
  <si>
    <t>CONTRAVERGA MOLDADA IN LOCO COM UTILIZAÇÃO DE BLOCOS CANALETA, ESPESSURA DE *10* CM. AF_03/2024</t>
  </si>
  <si>
    <t>CINTA DE AMARRAÇÃO DE ALVENARIA MOLDADA IN LOCO COM UTILIZAÇÃO DE BLOCOS CANALETA, ESPESSURA DE *15* CM. AF_03/2024</t>
  </si>
  <si>
    <t>CINTA DE AMARRAÇÃO DE ALVENARIA MOLDADA IN LOCO COM UTILIZAÇÃO DE BLOCOS CANALETA, ESPESSURA DE *10* CM. AF_03/2024</t>
  </si>
  <si>
    <t>VERGA PRÉ-FABRICADA COM ATÉ 1,5 M DE VÃO, ESPESSURA DE *20* CM. AF_03/2024</t>
  </si>
  <si>
    <t>VERGA PRÉ-FABRICADA COM ATÉ 1,5 M DE VÃO, ESPESSURA DE *15* CM. AF_03/2024</t>
  </si>
  <si>
    <t>VERGA PRÉ-FABRICADA COM ATÉ 1,5 M DE VÃO, ESPESSURA DE *10* CM. AF_03/2024</t>
  </si>
  <si>
    <t>CONTRAVERGA PRÉ-FABRICADA, ESPESSURA DE *20* CM. AF_03/2024</t>
  </si>
  <si>
    <t>CONTRAVERGA PRÉ-FABRICADA, ESPESSURA DE *15* CM. AF_03/2024</t>
  </si>
  <si>
    <t>CONTRAVERGA PRÉ-FABRICADA, ESPESSURA DE *10* CM. AF_03/2024</t>
  </si>
  <si>
    <t>PEÇA RETANGULAR PRÉ-MOLDADA, VOLUME DE CONCRETO DE ATÉ 10 LITROS, TAXA DE AÇO APROXIMADA DE 30KG/M³. AF_03/2024</t>
  </si>
  <si>
    <t>PEÇA RETANGULAR PRÉ-MOLDADA, VOLUME DE CONCRETO DE 10 A 30 LITROS, TAXA DE AÇO APROXIMADA DE 30KG/M³. AF_03/2024</t>
  </si>
  <si>
    <t>PEÇA RETANGULAR PRÉ-MOLDADA, VOLUME DE CONCRETO DE 30 A 100 LITROS, TAXA DE AÇO APROXIMADA DE 30KG/M³. AF_03/2024</t>
  </si>
  <si>
    <t>PEÇA RETANGULAR PRÉ-MOLDADA, VOLUME DE CONCRETO ACIMA DE 100 LITROS, TAXA DE AÇO APROXIMADA DE 30KG/M³. AF_03/2024</t>
  </si>
  <si>
    <t>PEÇA RETANGULAR PRÉ-MOLDADA, VOLUME DE CONCRETO DE 30 A 70 LITROS, TAXA DE AÇO APROXIMADA DE 70KG/M³. AF_03/2024</t>
  </si>
  <si>
    <t>PEÇA CIRCULAR PRÉ-MOLDADA, VOLUME DE CONCRETO DE 10 A 30 LITROS, TAXA DE FIBRA DE POLIPROPILENO APROXIMADA DE 6 KG/M³. AF_03/2024_PS</t>
  </si>
  <si>
    <t>PEÇA CIRCULAR PRÉ-MOLDADA, VOLUME DE CONCRETO DE 30 A 100 LITROS, TAXA DE AÇO APROXIMADA DE 30KG/M³. AF_03/2024</t>
  </si>
  <si>
    <t>PEÇA CIRCULAR PRÉ-MOLDADA, VOLUME DE CONCRETO ACIMA DE 100 LITROS, TAXA DE AÇO APROXIMADA DE 30KG/M³. AF_03/2024</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</si>
  <si>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</si>
  <si>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</si>
  <si>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</si>
  <si>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</si>
  <si>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</si>
  <si>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</si>
  <si>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FABRICAÇÃO, MONTAGEM E DESMONTAGEM DE FÔRMA PARA ESCADA HIDRÁULICA, EM CHAPA DE MADEIRA COMPENSADA RESINADA, E = 17 MM, 3 UTILIZAÇÕES. AF_08/2022</t>
  </si>
  <si>
    <t>FABRICAÇÃO, MONTAGEM E DESMONTAGEM DE FÔRMA PARA BACIA DE DISSIPAÇÃO, EM MADEIRA SERRADA, E = 25 MM, 2 UTILIZAÇÕES. AF_08/2022</t>
  </si>
  <si>
    <t>ARMAÇÃO DE DESCIDA D'ÁGUA UTILIZANDO AÇO CA-60 DE 5 MM - MONTAGEM. AF_08/2022</t>
  </si>
  <si>
    <t>CONCRETAGEM DE DISSIPADOR DE ENERGIA, CONCRETO USINADO, FCK = 20 MPA, COM USO DE BOMBA - LANÇAMENTO, ADENSAMENTO E ACABAMENTO. AF_08/2022</t>
  </si>
  <si>
    <t>PEDRA DE MÃO FIXADA COM CONCRETO PARA BACIA DE DISSIPAÇÃO, 40% DE CONCRETO EM VOLUME, FCK = 20 MPA, COM USO DE JERICA E PREPARO EM BETONEIRA DE 600 L - AREIA, BRITA E PEDRA DE MÃO COMERCIAIS - LANÇAMENTO, ADENSAMENTO E ACABAMENTO. AF_08/2022</t>
  </si>
  <si>
    <t>PEDRA ARGAMASSADA COM CIMENTO E AREIA 1:3, 40% DE ARGAMASSA EM VOLUME - AREIA E PEDRA DE MÃO COMERCIAIS - FORNECIMENTO E ASSENTAMENTO. AF_08/2022</t>
  </si>
  <si>
    <t>CONCRETAGEM DE DISSIPADOR DE ENERGIA, FCK = 20 MPA, COM USO DE JERICAS E PREPARO EM BETONEIRA DE 600 L - AREIA E BRITA COMERCIAIS - LANÇAMENTO, ADENSAMENTO E ACABAMENTO. AF_08/2022</t>
  </si>
  <si>
    <t>ESCADA HIDRÁULICA, LARGURA ATÉ 1M, TIPO DESCIDA D'ÁGUA DE CORTE OU ATERRO EM DEGRAUS (DCD 02, 04 E DAD 02), EM CONCRETO USINADO, FCK = 20 MPA, LANÇADO COM BOMBA, INCLUINDO ARMAÇÃO, MATERIAIS E FÔRMAS (3 UTILIZAÇÕES). AF_08/2022</t>
  </si>
  <si>
    <t>ESCADA HIDRÁULICA, LARGURA DE 1 A 4,1 M, TIPO DESCIDA D'ÁGUA DE ATERRO EM DEGRAUS (DAD 04, 06, 08, 10, 12, 14, 16, 18), EM CONCRETO USINADO, FCK = 20 MPA, LANÇADO COM BOMBA, INCLUINDO ARMAÇÃO, MATERIAIS E FÔRMAS (3 UTILIZAÇÕES). AF_08/2022</t>
  </si>
  <si>
    <t>BACIA DE DISSIPAÇÃO, TIPO BACIA EM PEDRA DE MÃO ARGAMASSADA (DES 01, 02, 03, 04), LANÇADO MANUALMENTE, INCLUINDO MATERIAIS E FÔRMAS (2 UTILIZAÇÕES). AF_08/2022</t>
  </si>
  <si>
    <t>BACIA DE DISSIPAÇÃO, TIPO BACIA COM DENTES DE CONCRETO (01), COM PREPARO MANUAL, FCK = 20 MPA, LANÇADO MANUALMENTE, INCLUINDO MATERIAIS E FÔRMAS (2 UTILIZAÇÕES). AF_08/2022</t>
  </si>
  <si>
    <t>BACIA DE DISSIPAÇÃO, LARGURA ATÉ 1 M, TIPO BACIA EM PEDRA DE MÃO FIXADA COM CONCRETO (DEB 01, 02), COM PREPARO MANUAL, FCK = 20 MPA, LANÇADO MANUALMENTE, INCLUINDO MATERIAIS E FÔRMAS (2 UTILIZAÇÕES). AF_08/2022</t>
  </si>
  <si>
    <t>BACIA DE DISSIPAÇÃO, LARGURA DE 1 A 4 M, TIPO BACIA EM PEDRA DE MÃO FIXADA COM CONCRETO (DEB 03, 04, 05, 06), COM PREPARO MANUAL, FCK = 20 MPA, LANÇADO MANUALMENTE, INCLUINDO MATERIAIS E FÔRMAS (2 UTILIZAÇÕES). AF_08/2022</t>
  </si>
  <si>
    <t>BACIA DE DISSIPAÇÃO, LARGURA DE 4 A 9,2 M, TIPO BACIA EM PEDRA DE MÃO FIXADA COM CONCRETO (DEB 07, 08, 09, 10, 11, 12, 13), COM PREPARO MANUAL, FCK = 20 MPA, LANÇADO MANUALMENTE, INCLUINDO MATERIAIS E FÔRMAS (2 UTILIZAÇÕES). AF_08/2022</t>
  </si>
  <si>
    <t>DESCIDA D'ÁGUA RÁPIDA (DAR 03), EM CONCRETO USINADO, FCK = 20 MPA, LANÇADO COM BOMBA, INCLUINDO ARMAÇÃO, MATERIAIS E FÔRMAS (2 UTILIZAÇÕES). AF_08/2022</t>
  </si>
  <si>
    <t>VIGA DE MADEIRA SERRADA, PINUS OU EQUIVALENTE DA REGIÃO, SEÇÃO RETANGULAR 7,5 X 10 CM. AF_03/2024</t>
  </si>
  <si>
    <t>PILAR DE MADEIRA ROLIÇA, EUCALIPTO OU EQUIVALENTE DA REGIÃO, FIXADO COM VERGALHÃO, DIÂMETRO DE 12 A 15 CM, APOIO ARTICULADO, COMPRIMENTO DE 3 M. AF_03/2024</t>
  </si>
  <si>
    <t>VIGA DE MADEIRA SERRADA, PINUS OU EQUIVALENTE DA REGIÃO, SEÇÃO RETANGULAR 7,5 X 15 CM. AF_03/2024</t>
  </si>
  <si>
    <t>PILAR DE MADEIRA ROLIÇA, EUCALIPTO OU EQUIVALENTE DA REGIÃO, FIXADO COM VERGALHÃO, DIÂMETRO DE 12 A 15 CM, APOIO ARTICULADO, COMPRIMENTO DE 6 M. AF_03/2024</t>
  </si>
  <si>
    <t>PILAR DE MADEIRA ROLIÇA, EUCALIPTO OU EQUIVALENTE DA REGIÃO, FIXADO COM VERGALHÃO, DIÂMETRO DE 21 A 29 CM, APOIO ARTICULADO, COMPRIMENTO DE 3 M. AF_03/2024</t>
  </si>
  <si>
    <t>PILAR DE MADEIRA ROLIÇA, EUCALIPTO OU EQUIVALENTE DA REGIÃO, FIXADO COM VERGALHÃO, DIÂMETRO DE 21 A 29 CM, APOIO ARTICULADO, COMPRIMENTO DE 6 M. AF_03/2024</t>
  </si>
  <si>
    <t>PILAR DE MADEIRA ROLIÇA, EUCALIPTO OU EQUIVALENTE DA REGIÃO, FIXADO COM VERGALHÃO, DIÂMETRO DE 30 A 34 CM, APOIO ARTICULADO, COMPRIMENTO DE 3 M. AF_03/2024</t>
  </si>
  <si>
    <t>PILAR DE MADEIRA ROLIÇA, EUCALIPTO OU EQUIVALENTE DA REGIÃO, FIXADO COM VERGALHÃO, DIÂMETRO DE 30 A 34 CM, APOIO ARTICULADO, COMPRIMENTO DE 6 M. AF_03/2024</t>
  </si>
  <si>
    <t>PILAR DE MADEIRA SERRADA, MAÇARANDUBA OU EQUIVALENTE DA REGIÃO, NÃO APARELHADO, FIXADO COM VERGALHÃO, SEÇÃO QUADRADA 10 X 10 CM, APOIO ARTICULADO, COMPRIMENTO DE 3 M. AF_03/2024</t>
  </si>
  <si>
    <t>PILAR DE MADEIRA SERRADA, MAÇARANDUBA OU EQUIVALENTE DA REGIÃO, NÃO APARELHADO, FIXADO COM VERGALHÃO, SEÇÃO QUADRADA 10 X 10 CM, APOIO ARTICULADO, COMPRIMENTO DE 6 M. AF_03/2024</t>
  </si>
  <si>
    <t>PILAR DE MADEIRA SERRADA, MAÇARANDUBA OU EQUIVALENTE DA REGIÃO, NÃO APARELHADO, FIXADO COM VERGALHÃO, SEÇÃO QUADRADA 15 X 15 CM, APOIO ARTICULADO, COMPRIMENTO DE 3 M. AF_03/2024</t>
  </si>
  <si>
    <t>PILAR DE MADEIRA SERRADA, MAÇARANDUBA OU EQUIVALENTE DA REGIÃO, NÃO APARELHADO, FIXADO COM VERGALHÃO, SEÇÃO QUADRADA 15 X 15 CM, APOIO ARTICULADO, COMPRIMENTO DE 6 M. AF_03/2024</t>
  </si>
  <si>
    <t>PILAR DE MADEIRA SERRADA, MAÇARANDUBA OU EQUIVALENTE DA REGIÃO, NÃO APARELHADO, FIXADO COM VERGALHÃO, SEÇÃO QUADRADA 20 X 20 CM, APOIO ARTICULADO, COMPRIMENTO DE 3 M. AF_03/2024</t>
  </si>
  <si>
    <t>PILAR DE MADEIRA SERRADA, MAÇARANDUBA OU EQUIVALENTE DA REGIÃO, NÃO APARELHADO, FIXADO COM VERGALHÃO, SEÇÃO QUADRADA 20 X 20 CM, APOIO ARTICULADO, COMPRIMENTO DE 6 M. AF_03/2024</t>
  </si>
  <si>
    <t>VIGA DE MADEIRA SERRADA, MAÇARANDUBA OU EQUIVALENTE DA REGIÃO, APARELHADA, SEÇÃO RETANGULAR 6 X 12 CM. AF_03/2024</t>
  </si>
  <si>
    <t>VIGA DE MADEIRA SERRADA, MAÇARANDUBA OU EQUIVALENTE DA REGIÃO, APARELHADA, SEÇÃO RETANGULAR 6 X 16 CM. AF_03/2024</t>
  </si>
  <si>
    <t>VIGA DE MADEIRA SERRADA, MAÇARANDUBA OU EQUIVALENTE DA REGIÃO, NÃO APARELHADA, SEÇÃO RETANGULAR 6 X 12 CM. AF_03/2024</t>
  </si>
  <si>
    <t>VIGA DE MADEIRA SERRADA, MAÇARANDUBA OU EQUIVALENTE DA REGIÃO, NÃO APARELHADA, SEÇÃO RETANGULAR 6 X 16 CM. AF_03/2024</t>
  </si>
  <si>
    <t>VIGA DE MADEIRA SERRADA, MAÇARANDUBA OU EQUIVALENTE DA REGIÃO, NÃO APARELHADA, SEÇÃO RETANGULAR 6 X 20 CM. AF_03/2024</t>
  </si>
  <si>
    <t>VIGA DE MADEIRA SERRADA, MAÇARANDUBA OU EQUIVALENTE DA REGIÃO, NÃO APARELHADA, SEÇÃO RETANGULAR 8 X 16 CM. AF_03/2024</t>
  </si>
  <si>
    <t>VIGA DE MADEIRA SERRADA, MAÇARANDUBA OU EQUIVALENTE DA REGIÃO, NÃO APARELHADA, SEÇÃO RETANGULAR 6 X 25 CM. AF_03/2024</t>
  </si>
  <si>
    <t>VIGA DE MADEIRA SERRADA, MAÇARANDUBA OU EQUIVALENTE DA REGIÃO, NÃO APARELHADA, SEÇÃO RETANGULAR 6 X 30 CM. AF_03/2024</t>
  </si>
  <si>
    <t>VIGA DE MADEIRA SERRADA, MAÇARANDUBA OU EQUIVALENTE DA REGIÃO, NÃO APARELHADA, SEÇÃO RETANGULAR 6 X 40 CM. AF_03/2024</t>
  </si>
  <si>
    <t>VIGA DE MADEIRA SERRADA, MAÇARANDUBA OU EQUIVALENTE DA REGIÃO, APARELHADA, SEÇÃO RETANGULAR 8 X 30 CM. AF_03/2024</t>
  </si>
  <si>
    <t>PISO DE MADEIRA, SOBRE VIGOTAS DE MADEIRA SEÇÃO 7,5 X 15 CM. AF_03/2024</t>
  </si>
  <si>
    <t>VIGA DE MADEIRA SERRADA, MAÇARANDUBA OU EQUIVALENTE DA REGIÃO, APARELHADA, SEÇÃO RETANGULAR 7,5 X 23 CM. AF_03/2024</t>
  </si>
  <si>
    <t>VIGA DE MADEIRA SERRADA, MAÇARANDUBA OU EQUIVALENTE DA REGIÃO, NÃO APARELHADA, SEÇÃO RETANGULAR 7,5 X 23 CM. AF_03/2024</t>
  </si>
  <si>
    <t>VIGA DE MADEIRA SERRADA, MAÇARANDUBA OU EQUIVALENTE DA REGIÃO, NÃO APARELHADA, SEÇÃO RETANGULAR 8 X 30 CM. AF_03/2024</t>
  </si>
  <si>
    <t>PILAR DE MADEIRA ROLIÇA, EUCALIPTO OU EQUIVALENTE DA REGIÃO, FIXADO COM VERGALHÃO, DIÂMETRO DE 16 A 20 CM, APOIO ARTICULADO, COMPRIMENTO DE 3 M. AF_03/2024</t>
  </si>
  <si>
    <t>PILAR DE MADEIRA ROLIÇA, EUCALIPTO OU EQUIVALENTE DA REGIÃO, FIXADO COM VERGALHÃO, DIÂMETRO DE 16 A 20 CM, APOIO ARTICULADO, COMPRIMENTO DE 6 M. AF_03/2024</t>
  </si>
  <si>
    <t>VIGA DE MADEIRA ROLIÇA, EUCALIPTO OU EQUIVALENTE DA REGIÃO, DIÂMETRO DE 12 A 15 CM. AF_03/2024</t>
  </si>
  <si>
    <t>VIGA DE MADEIRA ROLIÇA, EUCALIPTO OU EQUIVALENTE DA REGIÃO, DIÂMETRO DE 16 A 20 CM. AF_03/2024</t>
  </si>
  <si>
    <t>VIGA DE MADEIRA ROLIÇA, EUCALIPTO OU EQUIVALENTE DA REGIÃO, DIÂMETRO DE 21 A 29 CM. AF_03/2024</t>
  </si>
  <si>
    <t>VIGA DE MADEIRA ROLIÇA, EUCALIPTO OU EQUIVALENTE DA REGIÃO, DIÂMETRO DE 30 A 34 CM. AF_03/2024</t>
  </si>
  <si>
    <t>IMPERMEABILIZAÇÃO DE SUPERFÍCIE COM ARGAMASSA DE CIMENTO E AREIA, COM ADITIVO IMPERMEABILIZANTE, E = 1,5CM. AF_09/2023</t>
  </si>
  <si>
    <t>IMPERMEABILIZAÇÃO DE SUPERFÍCIE COM ARGAMASSA POLIMÉRICA / MEMBRANA ACRÍLICA, 3 DEMÃOS. AF_09/2023</t>
  </si>
  <si>
    <t>IMPERMEABILIZAÇÃO DE SUPERFÍCIE COM ARGAMASSA POLIMÉRICA / MEMBRANA ACRÍLICA, 4 DEMÃOS, REFORÇADA COM VÉU DE POLIÉSTER (MAV). AF_09/2023</t>
  </si>
  <si>
    <t>TRATAMENTO DE RALO OU PONTO EMERGENTE COM ARGAMASSA POLIMÉRICA / MEMBRANA ACRÍLICA REFORÇADO COM TELA DE POLIÉSTER (MAV). AF_09/2023</t>
  </si>
  <si>
    <t>TRATAMENTO DE RODAPÉ COM TELA DE POLIÉSTER. AF_09/2023</t>
  </si>
  <si>
    <t>IMPERMEABILIZAÇÃO DE SUPERFÍCIE COM MANTA ASFÁLTICA, UMA CAMADA, INCLUSIVE APLICAÇÃO DE PRIMER ASFÁLTICO, E=4MM. AF_09/2023</t>
  </si>
  <si>
    <t>IMPERMEABILIZAÇÃO DE SUPERFÍCIE COM MANTA ASFÁLTICA, DUAS CAMADAS, INCLUSIVE APLICAÇÃO DE PRIMER ASFÁLTICO, E=3MM E E=4MM. AF_09/2023</t>
  </si>
  <si>
    <t>IMPERMEABILIZAÇÃO DE SUPERFÍCIE COM MEMBRANA À BASE DE POLIURETANO, 2 DEMÃOS. AF_09/2023</t>
  </si>
  <si>
    <t>IMPERMEABILIZAÇÃO DE SUPERFÍCIE COM MEMBRANA À BASE DE RESINA ACRÍLICA, 3 DEMÃOS. AF_09/2023</t>
  </si>
  <si>
    <t>IMPERMEABILIZAÇÃO DE SUPERFÍCIE COM EMULSÃO ASFÁLTICA, 2 DEMÃOS. AF_09/2023</t>
  </si>
  <si>
    <t>PROTEÇÃO MECÂNICA DE SUPERFÍCIE HORIZONTAL COM ARGAMASSA DE CIMENTO E AREIA, TRAÇO 1:3, E=2CM. AF_09/2023</t>
  </si>
  <si>
    <t>PROTEÇÃO MECÂNICA DE SUPERFÍCIE VERTICAL COM ARGAMASSA DE CIMENTO E AREIA, TRAÇO 1:3, E=2CM. AF_09/2023</t>
  </si>
  <si>
    <t>PROTEÇÃO MECÂNICA DE SUPERFICIE HORIZONTAL COM ARGAMASSA DE CIMENTO E AREIA, TRAÇO 1:3, E=3CM. AF_09/2023</t>
  </si>
  <si>
    <t>PROTEÇÃO MECÂNICA DE SUPERFÍCIE VERTICAL COM ARGAMASSA DE CIMENTO E AREIA, TRAÇO 1:3, E=3CM. AF_09/2023</t>
  </si>
  <si>
    <t>PROTEÇÃO MECÂNICA DE SUPERFICIE HORIZONTAL COM ARGAMASSA DE CIMENTO E AREIA, TRAÇO 1:3, E=4CM. AF_09/2023</t>
  </si>
  <si>
    <t>PROTEÇÃO MECÂNICA DE SUPERFÍCIE VERTICAL COM ARGAMASSA DE CIMENTO E AREIA, TRAÇO 1:3, E=4CM. AF_09/2023</t>
  </si>
  <si>
    <t>PROTEÇÃO MECÂNICA DE SUPERFICIE HORIZONTAL COM ARGAMASSA DE CIMENTO E AREIA, TRAÇO 1:3, E=5CM. AF_09/2023</t>
  </si>
  <si>
    <t>PROTEÇÃO MECÂNICA DE SUPERFÍCIE VERTICAL COM ARGAMASSA DE CIMENTO E AREIA, TRAÇO 1:3, E=5CM. AF_09/2023</t>
  </si>
  <si>
    <t>PROTEÇÃO MECÂNICA DE SUPERFICIE HORIZONTAL COM CONCRETO 15 MPA, E=4CM. AF_09/2023</t>
  </si>
  <si>
    <t>PROTEÇÃO MECÂNICA DE SUPERFICIE HORIZONTAL COM CONCRETO 15 MPA, E=5CM. AF_09/2023</t>
  </si>
  <si>
    <t>PROTEÇÃO MECÂNICA DE SUPERFÍCIE VERTICAL COM CONCRETO 15 MPA, E=5CM. AF_09/2023</t>
  </si>
  <si>
    <t>ELETRODUTO FLEXÍVEL CORRUGADO REFORÇADO, PVC, DN 20 MM (1/2"), PARA CIRCUITOS TERMINAIS, INSTALADO EM LAJE - FORNECIMENTO E INSTALAÇÃO. AF_03/2023</t>
  </si>
  <si>
    <t>ELETRODUTO FLEXÍVEL CORRUGADO REFORÇADO, PVC, DN 25 MM (3/4"), PARA CIRCUITOS TERMINAIS, INSTALADO EM LAJE - FORNECIMENTO E INSTALAÇÃO. AF_03/2023</t>
  </si>
  <si>
    <t>ELETRODUTO FLEXÍVEL CORRUGADO REFORÇADO, PVC, DN 32 MM (1"), PARA CIRCUITOS TERMINAIS, INSTALADO EM LAJE - FORNECIMENTO E INSTALAÇÃO. AF_03/2023</t>
  </si>
  <si>
    <t>ELETRODUTO FLEXÍVEL LISO, PEAD, DN 32 MM (1"), PARA CIRCUITOS TERMINAIS, INSTALADO EM LAJE - FORNECIMENTO E INSTALAÇÃO. AF_03/2023</t>
  </si>
  <si>
    <t>ELETRODUTO FLEXÍVEL CORRUGADO, PEAD, DN 40 MM (1 1/4"), PARA CIRCUITOS TERMINAIS, INSTALADO EM LAJE - FORNECIMENTO E INSTALAÇÃO. AF_03/2023</t>
  </si>
  <si>
    <t>ELETRODUTO FLEXÍVEL LISO, PEAD, DN 40 MM (1 1/4"), PARA CIRCUITOS TERMINAIS, INSTALADO EM LAJE - FORNECIMENTO E INSTALAÇÃO. AF_03/2023</t>
  </si>
  <si>
    <t>ELETRODUTO FLEXÍVEL CORRUGADO, PVC, DN 20 MM (1/2"), PARA CIRCUITOS TERMINAIS, INSTALADO EM PAREDE - FORNECIMENTO E INSTALAÇÃO. AF_03/2023</t>
  </si>
  <si>
    <t>ELETRODUTO FLEXÍVEL CORRUGADO REFORÇADO, PVC, DN 20 MM (1/2"), PARA CIRCUITOS TERMINAIS, INSTALADO EM PAREDE - FORNECIMENTO E INSTALAÇÃO. AF_03/2023</t>
  </si>
  <si>
    <t>ELETRODUTO FLEXÍVEL CORRUGADO, PVC, DN 25 MM (3/4"), PARA CIRCUITOS TERMINAIS, INSTALADO EM PAREDE - FORNECIMENTO E INSTALAÇÃO. AF_03/2023</t>
  </si>
  <si>
    <t>ELETRODUTO FLEXÍVEL CORRUGADO REFORÇADO, PVC, DN 25 MM (3/4"), PARA CIRCUITOS TERMINAIS, INSTALADO EM PAREDE - FORNECIMENTO E INSTALAÇÃO. AF_03/2023</t>
  </si>
  <si>
    <t>ELETRODUTO FLEXÍVEL CORRUGADO, PVC, DN 32 MM (1"), PARA CIRCUITOS TERMINAIS, INSTALADO EM PAREDE - FORNECIMENTO E INSTALAÇÃO. AF_03/2023</t>
  </si>
  <si>
    <t>ELETRODUTO FLEXÍVEL CORRUGADO REFORÇADO, PVC, DN 32 MM (1"), PARA CIRCUITOS TERMINAIS, INSTALADO EM PAREDE - FORNECIMENTO E INSTALAÇÃO. AF_03/2023</t>
  </si>
  <si>
    <t>ELETRODUTO FLEXÍVEL LISO, PEAD, DN 32 MM (1"), PARA CIRCUITOS TERMINAIS, INSTALADO EM PAREDE - FORNECIMENTO E INSTALAÇÃO. AF_03/2023</t>
  </si>
  <si>
    <t>ELETRODUTO FLEXÍVEL CORRUGADO, PEAD, DN 40 MM (1 1/4"), PARA CIRCUITOS TERMINAIS, INSTALADO EM PAREDE - FORNECIMENTO E INSTALAÇÃO. AF_03/2023</t>
  </si>
  <si>
    <t>ELETRODUTO FLEXÍVEL LISO, PEAD, DN 40 MM (1 1/4"), PARA CIRCUITOS TERMINAIS, INSTALADO EM PAREDE - FORNECIMENTO E INSTALAÇÃO. AF_03/2023</t>
  </si>
  <si>
    <t>ELETRODUTO RÍGIDO ROSCÁVEL, PVC, DN 20 MM (1/2"), PARA CIRCUITOS TERMINAIS, INSTALADO EM FORRO - FORNECIMENTO E INSTALAÇÃO. AF_03/2023</t>
  </si>
  <si>
    <t>ELETRODUTO RÍGIDO ROSCÁVEL, PVC, DN 25 MM (3/4"), PARA CIRCUITOS TERMINAIS, INSTALADO EM FORRO - FORNECIMENTO E INSTALAÇÃO. AF_03/2023</t>
  </si>
  <si>
    <t>ELETRODUTO RÍGIDO ROSCÁVEL, PVC, DN 32 MM (1"), PARA CIRCUITOS TERMINAIS, INSTALADO EM FORRO - FORNECIMENTO E INSTALAÇÃO. AF_03/2023</t>
  </si>
  <si>
    <t>ELETRODUTO RÍGIDO ROSCÁVEL, PVC, DN 40 MM (1 1/4"), PARA CIRCUITOS TERMINAIS, INSTALADO EM FORRO - FORNECIMENTO E INSTALAÇÃO. AF_03/2023</t>
  </si>
  <si>
    <t>ELETRODUTO RÍGIDO ROSCÁVEL, PVC, DN 20 MM (1/2"), PARA CIRCUITOS TERMINAIS, INSTALADO EM LAJE - FORNECIMENTO E INSTALAÇÃO. AF_03/2023</t>
  </si>
  <si>
    <t>ELETRODUTO RÍGIDO ROSCÁVEL, PVC, DN 25 MM (3/4"), PARA CIRCUITOS TERMINAIS, INSTALADO EM LAJE - FORNECIMENTO E INSTALAÇÃO. AF_03/2023</t>
  </si>
  <si>
    <t>ELETRODUTO RÍGIDO ROSCÁVEL, PVC, DN 32 MM (1"), PARA CIRCUITOS TERMINAIS, INSTALADO EM LAJE - FORNECIMENTO E INSTALAÇÃO. AF_03/2023</t>
  </si>
  <si>
    <t>ELETRODUTO RÍGIDO ROSCÁVEL, PVC, DN 40 MM (1 1/4"), PARA CIRCUITOS TERMINAIS, INSTALADO EM LAJE - FORNECIMENTO E INSTALAÇÃO. AF_03/2023</t>
  </si>
  <si>
    <t>ELETRODUTO RÍGIDO ROSCÁVEL, PVC, DN 20 MM (1/2"), PARA CIRCUITOS TERMINAIS, INSTALADO EM PAREDE - FORNECIMENTO E INSTALAÇÃO. AF_03/2023</t>
  </si>
  <si>
    <t>ELETRODUTO RÍGIDO ROSCÁVEL, PVC, DN 25 MM (3/4"), PARA CIRCUITOS TERMINAIS, INSTALADO EM PAREDE - FORNECIMENTO E INSTALAÇÃO. AF_03/2023</t>
  </si>
  <si>
    <t>ELETRODUTO RÍGIDO ROSCÁVEL, PVC, DN 32 MM (1"), PARA CIRCUITOS TERMINAIS, INSTALADO EM PAREDE - FORNECIMENTO E INSTALAÇÃO. AF_03/2023</t>
  </si>
  <si>
    <t>ELETRODUTO RÍGIDO ROSCÁVEL, PVC, DN 40 MM (1 1/4"), PARA CIRCUITOS TERMINAIS, INSTALADO EM PAREDE - FORNECIMENTO E INSTALAÇÃO. AF_03/2023</t>
  </si>
  <si>
    <t>ELETRODUTO RÍGIDO ROSCÁVEL, PVC, DN 50 MM (1 1/2"), PARA REDE ENTERRADA DE DISTRIBUIÇÃO DE ENERGIA ELÉTRICA - FORNECIMENTO E INSTALAÇÃO. AF_12/2021</t>
  </si>
  <si>
    <t>ELETRODUTO RÍGIDO ROSCÁVEL, PVC, DN 60 MM (2"), PARA REDE ENTERRADA DE DISTRIBUIÇÃO DE ENERGIA ELÉTRICA - FORNECIMENTO E INSTALAÇÃO. AF_12/2021</t>
  </si>
  <si>
    <t>ELETRODUTO RÍGIDO ROSCÁVEL, PVC, DN 75 MM (2 1/2"), PARA REDE ENTERRADA DE DISTRIBUIÇÃO DE ENERGIA ELÉTRICA - FORNECIMENTO E INSTALAÇÃO. AF_12/2021</t>
  </si>
  <si>
    <t>ELETRODUTO RÍGIDO ROSCÁVEL, PVC, DN 85 MM (3"), PARA REDE ENTERRADA DE DISTRIBUIÇÃO DE ENERGIA ELÉTRICA - FORNECIMENTO E INSTALAÇÃO. AF_12/2021</t>
  </si>
  <si>
    <t>ELETRODUTO RÍGIDO ROSCÁVEL, PVC, DN 110 MM (4"), PARA REDE ENTERRADA DE DISTRIBUIÇÃO DE ENERGIA ELÉTRICA - FORNECIMENTO E INSTALAÇÃO. AF_12/2021</t>
  </si>
  <si>
    <t>ELETRODUTO FLEXÍVEL CORRUGADO, PEAD, DN 50 (1 1/2"), PARA REDE ENTERRADA DE DISTRIBUIÇÃO DE ENERGIA ELÉTRICA - FORNECIMENTO E INSTALAÇÃO. AF_12/2021</t>
  </si>
  <si>
    <t>ELETRODUTO FLEXÍVEL CORRUGADO, PEAD, DN 63 (2"), PARA REDE ENTERRADA DE DISTRIBUIÇÃO DE ENERGIA ELÉTRICA - FORNECIMENTO E INSTALAÇÃO. AF_12/2021</t>
  </si>
  <si>
    <t>ELETRODUTO FLEXÍVEL CORRUGADO, PEAD, DN 90 (3"), PARA REDE ENTERRADA DE DISTRIBUIÇÃO DE ENERGIA ELÉTRICA - FORNECIMENTO E INSTALAÇÃO. AF_12/2021</t>
  </si>
  <si>
    <t>ELETRODUTO FLEXÍVEL CORRUGADO, PEAD, DN 100 (4"), PARA REDE ENTERRADA DE DISTRIBUIÇÃO DE ENERGIA ELÉTRICA - FORNECIMENTO E INSTALAÇÃO. AF_12/2021</t>
  </si>
  <si>
    <t>LUVA PARA ELETRODUTO, PVC, ROSCÁVEL, DN 20 MM (1/2"), PARA CIRCUITOS TERMINAIS, INSTALADA EM FORRO - FORNECIMENTO E INSTALAÇÃO. AF_03/2023</t>
  </si>
  <si>
    <t>LUVA PARA ELETRODUTO, PVC, ROSCÁVEL, DN 25 MM (3/4"), PARA CIRCUITOS TERMINAIS, INSTALADA EM FORRO - FORNECIMENTO E INSTALAÇÃO. AF_03/2023</t>
  </si>
  <si>
    <t>LUVA PARA ELETRODUTO, PVC, ROSCÁVEL, DN 32 MM (1"), PARA CIRCUITOS TERMINAIS, INSTALADA EM FORRO - FORNECIMENTO E INSTALAÇÃO. AF_03/2023</t>
  </si>
  <si>
    <t>LUVA PARA ELETRODUTO, PVC, ROSCÁVEL, DN 40 MM (1 1/4"), PARA CIRCUITOS TERMINAIS, INSTALADA EM FORRO - FORNECIMENTO E INSTALAÇÃO. AF_03/2023</t>
  </si>
  <si>
    <t>LUVA PARA ELETRODUTO, PVC, ROSCÁVEL, DN 20 MM (1/2"), PARA CIRCUITOS TERMINAIS, INSTALADA EM LAJE - FORNECIMENTO E INSTALAÇÃO. AF_03/2023</t>
  </si>
  <si>
    <t>LUVA PARA ELETRODUTO, PVC, ROSCÁVEL, DN 25 MM (3/4"), PARA CIRCUITOS TERMINAIS, INSTALADA EM LAJE - FORNECIMENTO E INSTALAÇÃO. AF_03/2023</t>
  </si>
  <si>
    <t>LUVA PARA ELETRODUTO, PVC, ROSCÁVEL, DN 32 MM (1"), PARA CIRCUITOS TERMINAIS, INSTALADA EM LAJE - FORNECIMENTO E INSTALAÇÃO. AF_03/2023</t>
  </si>
  <si>
    <t>LUVA PARA ELETRODUTO, PVC, ROSCÁVEL, DN 40 MM (1 1/4"), PARA CIRCUITOS TERMINAIS, INSTALADA EM LAJE - FORNECIMENTO E INSTALAÇÃO. AF_03/2023</t>
  </si>
  <si>
    <t>LUVA PARA ELETRODUTO, PVC, ROSCÁVEL, DN 20 MM (1/2"), PARA CIRCUITOS TERMINAIS, INSTALADA EM PAREDE - FORNECIMENTO E INSTALAÇÃO. AF_03/2023</t>
  </si>
  <si>
    <t>LUVA PARA ELETRODUTO, PVC, ROSCÁVEL, DN 25 MM (3/4"), PARA CIRCUITOS TERMINAIS, INSTALADA EM PAREDE - FORNECIMENTO E INSTALAÇÃO. AF_03/2023</t>
  </si>
  <si>
    <t>LUVA PARA ELETRODUTO, PVC, ROSCÁVEL, DN 32 MM (1"), PARA CIRCUITOS TERMINAIS, INSTALADA EM PAREDE - FORNECIMENTO E INSTALAÇÃO. AF_03/2023</t>
  </si>
  <si>
    <t>LUVA PARA ELETRODUTO, PVC, ROSCÁVEL, DN 40 MM (1 1/4"), PARA CIRCUITOS TERMINAIS, INSTALADA EM PAREDE - FORNECIMENTO E INSTALAÇÃO. AF_03/2023</t>
  </si>
  <si>
    <t>CURVA 90 GRAUS PARA ELETRODUTO, PVC, ROSCÁVEL, DN 20 MM (1/2"), PARA CIRCUITOS TERMINAIS, INSTALADA EM FORRO - FORNECIMENTO E INSTALAÇÃO. AF_03/2023</t>
  </si>
  <si>
    <t>CURVA 180 GRAUS PARA ELETRODUTO, PVC, ROSCÁVEL, DN 20 MM (1/2"), PARA CIRCUITOS TERMINAIS, INSTALADA EM FORRO - FORNECIMENTO E INSTALAÇÃO. AF_03/2023</t>
  </si>
  <si>
    <t>CURVA 90 GRAUS PARA ELETRODUTO, PVC, ROSCÁVEL, DN 25 MM (3/4"), PARA CIRCUITOS TERMINAIS, INSTALADA EM FORRO - FORNECIMENTO E INSTALAÇÃO. AF_03/2023</t>
  </si>
  <si>
    <t>CURVA 180 GRAUS PARA ELETRODUTO, PVC, ROSCÁVEL, DN 25 MM (3/4"), PARA CIRCUITOS TERMINAIS, INSTALADA EM FORRO - FORNECIMENTO E INSTALAÇÃO. AF_03/2023</t>
  </si>
  <si>
    <t>CURVA 90 GRAUS PARA ELETRODUTO, PVC, ROSCÁVEL, DN 32 MM (1"), PARA CIRCUITOS TERMINAIS, INSTALADA EM FORRO - FORNECIMENTO E INSTALAÇÃO. AF_03/2023</t>
  </si>
  <si>
    <t>CURVA 180 GRAUS PARA ELETRODUTO, PVC, ROSCÁVEL, DN 32 MM (1"), PARA CIRCUITOS TERMINAIS, INSTALADA EM FORRO - FORNECIMENTO E INSTALAÇÃO. AF_03/2023</t>
  </si>
  <si>
    <t>CURVA 90 GRAUS PARA ELETRODUTO, PVC, ROSCÁVEL, DN 40 MM (1 1/4"), PARA CIRCUITOS TERMINAIS, INSTALADA EM FORRO - FORNECIMENTO E INSTALAÇÃO. AF_03/2023</t>
  </si>
  <si>
    <t>CURVA 180 GRAUS PARA ELETRODUTO, PVC, ROSCÁVEL, DN 40 MM (1 1/4"), PARA CIRCUITOS TERMINAIS, INSTALADA EM FORRO - FORNECIMENTO E INSTALAÇÃO. AF_03/2023</t>
  </si>
  <si>
    <t>CURVA 90 GRAUS PARA ELETRODUTO, PVC, ROSCÁVEL, DN 20 MM (1/2"), PARA CIRCUITOS TERMINAIS, INSTALADA EM LAJE - FORNECIMENTO E INSTALAÇÃO. AF_03/2023</t>
  </si>
  <si>
    <t>CURVA 180 GRAUS PARA ELETRODUTO, PVC, ROSCÁVEL, DN 20 MM (1/2"), PARA CIRCUITOS TERMINAIS, INSTALADA EM LAJE - FORNECIMENTO E INSTALAÇÃO. AF_03/2023</t>
  </si>
  <si>
    <t>CURVA 90 GRAUS PARA ELETRODUTO, PVC, ROSCÁVEL, DN 25 MM (3/4"), PARA CIRCUITOS TERMINAIS, INSTALADA EM LAJE - FORNECIMENTO E INSTALAÇÃO. AF_03/2023</t>
  </si>
  <si>
    <t>CURVA 180 GRAUS PARA ELETRODUTO, PVC, ROSCÁVEL, DN 25 MM (3/4"), PARA CIRCUITOS TERMINAIS, INSTALADA EM LAJE - FORNECIMENTO E INSTALAÇÃO. AF_03/2023</t>
  </si>
  <si>
    <t>CURVA 90 GRAUS PARA ELETRODUTO, PVC, ROSCÁVEL, DN 32 MM (1"), PARA CIRCUITOS TERMINAIS, INSTALADA EM LAJE - FORNECIMENTO E INSTALAÇÃO. AF_03/2023</t>
  </si>
  <si>
    <t>CURVA 180 GRAUS PARA ELETRODUTO, PVC, ROSCÁVEL, DN 32 MM (1"), PARA CIRCUITOS TERMINAIS, INSTALADA EM LAJE - FORNECIMENTO E INSTALAÇÃO. AF_03/2023</t>
  </si>
  <si>
    <t>CURVA 90 GRAUS PARA ELETRODUTO, PVC, ROSCÁVEL, DN 40 MM (1 1/4"), PARA CIRCUITOS TERMINAIS, INSTALADA EM LAJE - FORNECIMENTO E INSTALAÇÃO. AF_03/2023</t>
  </si>
  <si>
    <t>CURVA 180 GRAUS PARA ELETRODUTO, PVC, ROSCÁVEL, DN 40 MM (1 1/4"), PARA CIRCUITOS TERMINAIS, INSTALADA EM LAJE - FORNECIMENTO E INSTALAÇÃO. AF_03/2023</t>
  </si>
  <si>
    <t>CURVA 90 GRAUS PARA ELETRODUTO, PVC, ROSCÁVEL, DN 20 MM (1/2"), PARA CIRCUITOS TERMINAIS, INSTALADA EM PAREDE - FORNECIMENTO E INSTALAÇÃO. AF_03/2023</t>
  </si>
  <si>
    <t>CURVA 180 GRAUS PARA ELETRODUTO, PVC, ROSCÁVEL, DN 20 MM (1/2"), PARA CIRCUITOS TERMINAIS, INSTALADA EM PAREDE - FORNECIMENTO E INSTALAÇÃO. AF_03/2023</t>
  </si>
  <si>
    <t>CURVA 90 GRAUS PARA ELETRODUTO, PVC, ROSCÁVEL, DN 25 MM (3/4"), PARA CIRCUITOS TERMINAIS, INSTALADA EM PAREDE - FORNECIMENTO E INSTALAÇÃO. AF_03/2023</t>
  </si>
  <si>
    <t>CURVA 180 GRAUS PARA ELETRODUTO, PVC, ROSCÁVEL, DN 25 MM (3/4"), PARA CIRCUITOS TERMINAIS, INSTALADA EM PAREDE - FORNECIMENTO E INSTALAÇÃO. AF_03/2023</t>
  </si>
  <si>
    <t>CURVA 90 GRAUS PARA ELETRODUTO, PVC, ROSCÁVEL, DN 32 MM (1"), PARA CIRCUITOS TERMINAIS, INSTALADA EM PAREDE - FORNECIMENTO E INSTALAÇÃO. AF_03/2023</t>
  </si>
  <si>
    <t>CURVA 180 GRAUS PARA ELETRODUTO, PVC, ROSCÁVEL, DN 32 MM (1"), PARA CIRCUITOS TERMINAIS, INSTALADA EM PAREDE - FORNECIMENTO E INSTALAÇÃO. AF_03/2023</t>
  </si>
  <si>
    <t>CURVA 90 GRAUS PARA ELETRODUTO, PVC, ROSCÁVEL, DN 40 MM (1 1/4"), PARA CIRCUITOS TERMINAIS, INSTALADA EM PAREDE - FORNECIMENTO E INSTALAÇÃO. AF_03/2023</t>
  </si>
  <si>
    <t>CURVA 180 GRAUS PARA ELETRODUTO, PVC, ROSCÁVEL, DN 40 MM (1 1/4"), PARA CIRCUITOS TERMINAIS, INSTALADA EM PAREDE - FORNECIMENTO E INSTALAÇÃO. AF_03/2023</t>
  </si>
  <si>
    <t>LUVA PARA ELETRODUTO, PVC, ROSCÁVEL, DN 50 MM (1 1/2"), PARA REDE ENTERRADA DE DISTRIBUIÇÃO DE ENERGIA ELÉTRICA - FORNECIMENTO E INSTALAÇÃO. AF_12/2021</t>
  </si>
  <si>
    <t>LUVA PARA ELETRODUTO, PVC, ROSCÁVEL, DN 60 MM (2"), PARA REDE ENTERRADA DE DISTRIBUIÇÃO DE ENERGIA ELÉTRICA - FORNECIMENTO E INSTALAÇÃO. AF_12/2021</t>
  </si>
  <si>
    <t>LUVA PARA ELETRODUTO, PVC, ROSCÁVEL, DN 75 MM (2 1/2"), PARA REDE ENTERRADA DE DISTRIBUIÇÃO DE ENERGIA ELÉTRICA - FORNECIMENTO E INSTALAÇÃO. AF_12/2021</t>
  </si>
  <si>
    <t>LUVA PARA ELETRODUTO, PVC, ROSCÁVEL, DN 85 MM (3"), PARA REDE ENTERRADA DE DISTRIBUIÇÃO DE ENERGIA ELÉTRICA - FORNECIMENTO E INSTALAÇÃO. AF_12/2021</t>
  </si>
  <si>
    <t>LUVA PARA ELETRODUTO, PVC, ROSCÁVEL, DN 110 MM (4"), PARA REDE ENTERRADA DE DISTRIBUIÇÃO DE ENERGIA ELÉTRICA - FORNECIMENTO E INSTALAÇÃO. AF_12/2021</t>
  </si>
  <si>
    <t>CURVA 90 GRAUS PARA ELETRODUTO, PVC, ROSCÁVEL, DN 50 MM (1 1/2"), PARA REDE ENTERRADA DE DISTRIBUIÇÃO DE ENERGIA ELÉTRICA - FORNECIMENTO E INSTALAÇÃO. AF_12/2021</t>
  </si>
  <si>
    <t>CURVA 90 GRAUS PARA ELETRODUTO, PVC, ROSCÁVEL, DN 60 MM (2"), PARA REDE ENTERRADA DE DISTRIBUIÇÃO DE ENERGIA ELÉTRICA - FORNECIMENTO E INSTALAÇÃO. AF_12/2021</t>
  </si>
  <si>
    <t>CURVA 90 GRAUS PARA ELETRODUTO, PVC, ROSCÁVEL, DN 75 MM (2 1/2"), PARA REDE ENTERRADA DE DISTRIBUIÇÃO DE ENERGIA ELÉTRICA - FORNECIMENTO E INSTALAÇÃO. AF_12/2021</t>
  </si>
  <si>
    <t>CURVA 90 GRAUS PARA ELETRODUTO, PVC, ROSCÁVEL, DN 85 MM (3"), PARA REDE ENTERRADA DE DISTRIBUIÇÃO DE ENERGIA ELÉTRICA - FORNECIMENTO E INSTALAÇÃO. AF_12/2021</t>
  </si>
  <si>
    <t>CURVA 90 GRAUS PARA ELETRODUTO, PVC, ROSCÁVEL, DN 110 MM (4"), PARA REDE ENTERRADA DE DISTRIBUIÇÃO DE ENERGIA ELÉTRICA - FORNECIMENTO E INSTALAÇÃO. AF_12/2021</t>
  </si>
  <si>
    <t>CURVA 135 GRAUS PARA ELETRODUTO, PVC, ROSCÁVEL, DN 25 MM (3/4"), PARA CIRCUITOS TERMINAIS, INSTALADA EM FORRO - FORNECIMENTO E INSTALAÇÃO. AF_03/2023</t>
  </si>
  <si>
    <t>CURVA 135 GRAUS PARA ELETRODUTO, PVC, ROSCÁVEL, DN 25 MM (3/4"), PARA CIRCUITOS TERMINAIS, INSTALADA EM LAJE - FORNECIMENTO E INSTALAÇÃO. AF_03/2023</t>
  </si>
  <si>
    <t>CURVA 135 GRAUS PARA ELETRODUTO, PVC, ROSCÁVEL, DN 25 MM (3/4"), PARA CIRCUITOS TERMINAIS, INSTALADA EM PAREDE - FORNECIMENTO E INSTALAÇÃO. AF_03/2023</t>
  </si>
  <si>
    <t>CONDULETE DE PVC, TIPO E, PARA ELETRODUTO DE PVC SOLDÁVEL DN 20 MM (1/2''), APARENTE - FORNECIMENTO E INSTALAÇÃO. AF_10/2022</t>
  </si>
  <si>
    <t>CABO DE COBRE FLEXÍVEL ISOLADO, 1,5 MM², ANTI-CHAMA 450/750 V, PARA CIRCUITOS TERMINAIS - FORNECIMENTO E INSTALAÇÃO. AF_03/2023</t>
  </si>
  <si>
    <t>CABO DE COBRE FLEXÍVEL ISOLADO, 1,5 MM², ANTI-CHAMA 0,6/1,0 KV, PARA CIRCUITOS TERMINAIS - FORNECIMENTO E INSTALAÇÃO. AF_03/2023</t>
  </si>
  <si>
    <t>CABO DE COBRE FLEXÍVEL ISOLADO, 2,5 MM², ANTI-CHAMA 450/750 V, PARA CIRCUITOS TERMINAIS - FORNECIMENTO E INSTALAÇÃO. AF_03/2023</t>
  </si>
  <si>
    <t>CABO DE COBRE FLEXÍVEL ISOLADO, 2,5 MM², ANTI-CHAMA 0,6/1,0 KV, PARA CIRCUITOS TERMINAIS - FORNECIMENTO E INSTALAÇÃO. AF_03/2023</t>
  </si>
  <si>
    <t>CABO DE COBRE FLEXÍVEL ISOLADO, 4 MM², ANTI-CHAMA 450/750 V, PARA CIRCUITOS TERMINAIS - FORNECIMENTO E INSTALAÇÃO. AF_03/2023</t>
  </si>
  <si>
    <t>CABO DE COBRE FLEXÍVEL ISOLADO, 4 MM², ANTI-CHAMA 0,6/1,0 KV, PARA CIRCUITOS TERMINAIS - FORNECIMENTO E INSTALAÇÃO. AF_03/2023</t>
  </si>
  <si>
    <t>CABO DE COBRE FLEXÍVEL ISOLADO, 6 MM², ANTI-CHAMA 450/750 V, PARA CIRCUITOS TERMINAIS - FORNECIMENTO E INSTALAÇÃO. AF_03/2023</t>
  </si>
  <si>
    <t>CABO DE COBRE FLEXÍVEL ISOLADO, 6 MM², ANTI-CHAMA 0,6/1,0 KV, PARA CIRCUITOS TERMINAIS - FORNECIMENTO E INSTALAÇÃO. AF_03/2023</t>
  </si>
  <si>
    <t>CABO DE COBRE FLEXÍVEL ISOLADO, 10 MM², ANTI-CHAMA 450/750 V, PARA CIRCUITOS TERMINAIS - FORNECIMENTO E INSTALAÇÃO. AF_03/2023</t>
  </si>
  <si>
    <t>CABO DE COBRE FLEXÍVEL ISOLADO, 10 MM², ANTI-CHAMA 0,6/1,0 KV, PARA CIRCUITOS TERMINAIS - FORNECIMENTO E INSTALAÇÃO. AF_03/2023</t>
  </si>
  <si>
    <t>CABO DE COBRE FLEXÍVEL ISOLADO, 16 MM², ANTI-CHAMA 450/750 V, PARA CIRCUITOS TERMINAIS - FORNECIMENTO E INSTALAÇÃO. AF_03/2023</t>
  </si>
  <si>
    <t>CABO DE COBRE FLEXÍVEL ISOLADO, 16 MM², ANTI-CHAMA 0,6/1,0 KV, PARA CIRCUITOS TERMINAIS - FORNECIMENTO E INSTALAÇÃO. AF_03/2023</t>
  </si>
  <si>
    <t>CABO DE COBRE FLEXÍVEL ISOLADO, 10 MM², ANTI-CHAMA 450/750 V, PARA DISTRIBUIÇÃO - FORNECIMENTO E INSTALAÇÃO. AF_10/2020</t>
  </si>
  <si>
    <t>CABO DE COBRE FLEXÍVEL ISOLADO, 10 MM², ANTI-CHAMA 0,6/1,0 KV, PARA DISTRIBUIÇÃO - FORNECIMENTO E INSTALAÇÃO. AF_10/2020</t>
  </si>
  <si>
    <t>CABO DE COBRE FLEXÍVEL ISOLADO, 16 MM², ANTI-CHAMA 450/750 V, PARA DISTRIBUIÇÃO - FORNECIMENTO E INSTALAÇÃO. AF_10/2020</t>
  </si>
  <si>
    <t>CABO DE COBRE FLEXÍVEL ISOLADO, 16 MM², ANTI-CHAMA 0,6/1,0 KV, PARA DISTRIBUIÇÃO - FORNECIMENTO E INSTALAÇÃO. AF_10/2020</t>
  </si>
  <si>
    <t>CABO DE COBRE FLEXÍVEL ISOLADO, 25 MM², ANTI-CHAMA 0,6/1,0 KV, PARA REDE ENTERRADA DE DISTRIBUIÇÃO DE ENERGIA ELÉTRICA - FORNECIMENTO E INSTALAÇÃO. AF_12/2021</t>
  </si>
  <si>
    <t>CABO DE COBRE FLEXÍVEL ISOLADO, 35 MM², ANTI-CHAMA 0,6/1,0 KV, PARA REDE ENTERRADA DE DISTRIBUIÇÃO DE ENERGIA ELÉTRICA - FORNECIMENTO E INSTALAÇÃO. AF_12/2021</t>
  </si>
  <si>
    <t>CABO DE COBRE FLEXÍVEL ISOLADO, 50 MM², ANTI-CHAMA 0,6/1,0 KV, PARA REDE ENTERRADA DE DISTRIBUIÇÃO DE ENERGIA ELÉTRICA - FORNECIMENTO E INSTALAÇÃO. AF_12/2021</t>
  </si>
  <si>
    <t>CABO DE COBRE FLEXÍVEL ISOLADO, 70 MM², ANTI-CHAMA 0,6/1,0 KV, PARA REDE ENTERRADA DE DISTRIBUIÇÃO DE ENERGIA ELÉTRICA - FORNECIMENTO E INSTALAÇÃO. AF_12/2021</t>
  </si>
  <si>
    <t>CABO DE COBRE FLEXÍVEL ISOLADO, 95 MM², ANTI-CHAMA 0,6/1,0 KV, PARA REDE ENTERRADA DE DISTRIBUIÇÃO DE ENERGIA ELÉTRICA - FORNECIMENTO E INSTALAÇÃO. AF_12/2021</t>
  </si>
  <si>
    <t>CABO DE COBRE FLEXÍVEL ISOLADO, 120 MM², ANTI-CHAMA 0,6/1,0 KV, PARA REDE ENTERRADA DE DISTRIBUIÇÃO DE ENERGIA ELÉTRICA - FORNECIMENTO E INSTALAÇÃO. AF_12/2021</t>
  </si>
  <si>
    <t>CABO DE COBRE FLEXÍVEL ISOLADO, 150 MM², ANTI-CHAMA 0,6/1,0 KV, PARA REDE ENTERRADA DE DISTRIBUIÇÃO DE ENERGIA ELÉTRICA - FORNECIMENTO E INSTALAÇÃO. AF_12/2021</t>
  </si>
  <si>
    <t>CABO DE COBRE FLEXÍVEL ISOLADO, 185 MM², ANTI-CHAMA 0,6/1,0 KV, PARA REDE ENTERRADA DE DISTRIBUIÇÃO DE ENERGIA ELÉTRICA - FORNECIMENTO E INSTALAÇÃO. AF_12/2021</t>
  </si>
  <si>
    <t>CABO DE COBRE FLEXÍVEL ISOLADO, 240 MM², ANTI-CHAMA 0,6/1,0 KV, PARA REDE ENTERRADA DE DISTRIBUIÇÃO DE ENERGIA ELÉTRICA - FORNECIMENTO E INSTALAÇÃO. AF_12/2021</t>
  </si>
  <si>
    <t>CABO DE COBRE FLEXÍVEL ISOLADO, 300 MM², ANTI-CHAMA 0,6/1,0 KV, PARA REDE ENTERRADA DE DISTRIBUIÇÃO DE ENERGIA ELÉTRICA - FORNECIMENTO E INSTALAÇÃO. AF_12/2021</t>
  </si>
  <si>
    <t>CABO DE COBRE ISOLADO, 10 MM², ANTI-CHAMA 450/750 V, INSTALADO EM ELETROCALHA OU PERFILADO - FORNECIMENTO E INSTALAÇÃO. AF_10/2020</t>
  </si>
  <si>
    <t>CABO DE COBRE ISOLADO, 10 MM², ANTI-CHAMA 0,6/1 KV, INSTALADO EM ELETROCALHA OU PERFILADO - FORNECIMENTO E INSTALAÇÃO. AF_10/2020</t>
  </si>
  <si>
    <t>CABO DE COBRE ISOLADO, 16 MM², ANTI-CHAMA 450/750 V, INSTALADO EM ELETROCALHA OU PERFILADO - FORNECIMENTO E INSTALAÇÃO. AF_10/2020</t>
  </si>
  <si>
    <t>CABO DE COBRE ISOLADO, 16 MM², ANTI-CHAMA 0,6/1 KV, INSTALADO EM ELETROCALHA OU PERFILADO - FORNECIMENTO E INSTALAÇÃO. AF_10/2020</t>
  </si>
  <si>
    <t>CABO DE COBRE ISOLADO, 25 MM², ANTI-CHAMA 450/750 V, INSTALADO EM ELETROCALHA OU PERFILADO - FORNECIMENTO E INSTALAÇÃO. AF_10/2020</t>
  </si>
  <si>
    <t>CABO DE COBRE ISOLADO, 25 MM², ANTI-CHAMA 0,6/1 KV, INSTALADO EM ELETROCALHA OU PERFILADO - FORNECIMENTO E INSTALAÇÃO. AF_10/2020</t>
  </si>
  <si>
    <t>CAIXA OCTOGONAL 4" X 4", PVC, INSTALADA EM LAJE - FORNECIMENTO E INSTALAÇÃO. AF_03/2023</t>
  </si>
  <si>
    <t>CAIXA OCTOGONAL 3" X 3", PVC, INSTALADA EM LAJE - FORNECIMENTO E INSTALAÇÃO. AF_03/2023</t>
  </si>
  <si>
    <t>CAIXA RETANGULAR 4" X 2" ALTA (2,00 M DO PISO), PVC, INSTALADA EM PAREDE - FORNECIMENTO E INSTALAÇÃO. AF_03/2023</t>
  </si>
  <si>
    <t>CAIXA RETANGULAR 4" X 2" MÉDIA (1,30 M DO PISO), PVC, INSTALADA EM PAREDE - FORNECIMENTO E INSTALAÇÃO. AF_03/2023</t>
  </si>
  <si>
    <t>CAIXA RETANGULAR 4" X 2" BAIXA (0,30 M DO PISO), PVC, INSTALADA EM PAREDE - FORNECIMENTO E INSTALAÇÃO. AF_03/2023</t>
  </si>
  <si>
    <t>CAIXA RETANGULAR 4" X 4" ALTA (2,00 M DO PISO), PVC, INSTALADA EM PAREDE - FORNECIMENTO E INSTALAÇÃO. AF_03/2023</t>
  </si>
  <si>
    <t>CAIXA RETANGULAR 4" X 4" MÉDIA (1,30 M DO PISO), PVC, INSTALADA EM PAREDE - FORNECIMENTO E INSTALAÇÃO. AF_03/2023</t>
  </si>
  <si>
    <t>CAIXA RETANGULAR 4" X 4" BAIXA (0,30 M DO PISO), PVC, INSTALADA EM PAREDE - FORNECIMENTO E INSTALAÇÃO. AF_03/2023</t>
  </si>
  <si>
    <t>CAIXA OCTOGONAL 4" X 4", METÁLICA, INSTALADA EM LAJE - FORNECIMENTO E INSTALAÇÃO. AF_03/2023</t>
  </si>
  <si>
    <t>CAIXA SEXTAVADA 3" X 3", METÁLICA, INSTALADA EM LAJE - FORNECIMENTO E INSTALAÇÃO. AF_03/2023</t>
  </si>
  <si>
    <t>CAIXA RETANGULAR 4" X 2" ALTA (2,00 M DO PISO), METÁLICA, INSTALADA EM PAREDE - FORNECIMENTO E INSTALAÇÃO. AF_03/2023</t>
  </si>
  <si>
    <t>CAIXA RETANGULAR 4" X 2" MÉDIA (1,30 M DO PISO), METÁLICA, INSTALADA EM PAREDE - FORNECIMENTO E INSTALAÇÃO. AF_03/2023</t>
  </si>
  <si>
    <t>CAIXA RETANGULAR 4" X 2" BAIXA (0,30 M DO PISO), METÁLICA, INSTALADA EM PAREDE - FORNECIMENTO E INSTALAÇÃO. AF_03/2023</t>
  </si>
  <si>
    <t>CAIXA RETANGULAR 4" X 4" ALTA (2,00 M DO PISO), METÁLICA, INSTALADA EM PAREDE - FORNECIMENTO E INSTALAÇÃO. AF_03/2023</t>
  </si>
  <si>
    <t>CAIXA RETANGULAR 4" X 4" MÉDIA (1,30 M DO PISO), METÁLICA, INSTALADA EM PAREDE - FORNECIMENTO E INSTALAÇÃO. AF_03/2023</t>
  </si>
  <si>
    <t>CAIXA RETANGULAR 4" X 4" BAIXA (0,30 M DO PISO), METÁLICA, INSTALADA EM PAREDE - FORNECIMENTO E INSTALAÇÃO. AF_03/2023</t>
  </si>
  <si>
    <t>CONDULETE DE ALUMÍNIO, TIPO B, PARA ELETRODUTO DE AÇO GALVANIZADO DN 20 MM (3/4''), APARENTE - FORNECIMENTO E INSTALAÇÃO. AF_10/2022</t>
  </si>
  <si>
    <t>CONDULETE DE ALUMÍNIO, TIPO C, PARA ELETRODUTO DE AÇO GALVANIZADO DN 20 MM (3/4''), APARENTE - FORNECIMENTO E INSTALAÇÃO. AF_10/2022</t>
  </si>
  <si>
    <t>CONDULETE DE ALUMÍNIO, TIPO E, PARA ELETRODUTO DE AÇO GALVANIZADO DN 20 MM (3/4''), APARENTE - FORNECIMENTO E INSTALAÇÃO. AF_10/2022</t>
  </si>
  <si>
    <t>CONDULETE DE ALUMÍNIO, TIPO B, PARA ELETRODUTO DE AÇO GALVANIZADO DN 25 MM (1''), APARENTE - FORNECIMENTO E INSTALAÇÃO. AF_10/2022</t>
  </si>
  <si>
    <t>CONDULETE DE ALUMÍNIO, TIPO C, PARA ELETRODUTO DE AÇO GALVANIZADO DN 25 MM (1''), APARENTE - FORNECIMENTO E INSTALAÇÃO. AF_10/2022</t>
  </si>
  <si>
    <t>CONDULETE DE ALUMÍNIO, TIPO E, ELETRODUTO DE AÇO GALVANIZADO DN 25 MM (1''), APARENTE - FORNECIMENTO E INSTALAÇÃO. AF_10/2022</t>
  </si>
  <si>
    <t>CONDULETE DE ALUMÍNIO, TIPO E, PARA ELETRODUTO DE AÇO GALVANIZADO DN 32 MM (1 1/4''), APARENTE - FORNECIMENTO E INSTALAÇÃO. AF_10/2022</t>
  </si>
  <si>
    <t>CONDULETE DE ALUMÍNIO, TIPO LR, PARA ELETRODUTO DE AÇO GALVANIZADO DN 20 MM (3/4''), APARENTE - FORNECIMENTO E INSTALAÇÃO. AF_10/2022</t>
  </si>
  <si>
    <t>CONDULETE DE ALUMÍNIO, TIPO LR, PARA ELETRODUTO DE AÇO GALVANIZADO DN 25 MM (1''), APARENTE - FORNECIMENTO E INSTALAÇÃO. AF_10/2022</t>
  </si>
  <si>
    <t>CONDULETE DE ALUMÍNIO, TIPO LR, PARA ELETRODUTO DE AÇO GALVANIZADO DN 32 MM (1 1/4''), APARENTE - FORNECIMENTO E INSTALAÇÃO. AF_10/2022</t>
  </si>
  <si>
    <t>CONDULETE DE ALUMÍNIO, TIPO T, PARA ELETRODUTO DE AÇO GALVANIZADO DN 20 MM (3/4''), APARENTE - FORNECIMENTO E INSTALAÇÃO. AF_10/2022</t>
  </si>
  <si>
    <t>CONDULETE DE ALUMÍNIO, TIPO T, PARA ELETRODUTO DE AÇO GALVANIZADO DN 25 MM (1''), APARENTE - FORNECIMENTO E INSTALAÇÃO. AF_10/2022</t>
  </si>
  <si>
    <t>CONDULETE DE ALUMÍNIO, TIPO T, PARA ELETRODUTO DE AÇO GALVANIZADO DN 32 MM (1 1/4''), APARENTE - FORNECIMENTO E INSTALAÇÃO. AF_10/2022</t>
  </si>
  <si>
    <t>CONDULETE DE ALUMÍNIO, TIPO X, PARA ELETRODUTO DE AÇO GALVANIZADO DN 20 MM (3/4''), APARENTE - FORNECIMENTO E INSTALAÇÃO. AF_10/2022</t>
  </si>
  <si>
    <t>CONDULETE DE ALUMÍNIO, TIPO X, PARA ELETRODUTO DE AÇO GALVANIZADO DN 25 MM (1''), APARENTE - FORNECIMENTO E INSTALAÇÃO. AF_10/2022</t>
  </si>
  <si>
    <t>CONDULETE DE ALUMÍNIO, TIPO X, PARA ELETRODUTO DE AÇO GALVANIZADO DN 32 MM (1 1/4''), APARENTE - FORNECIMENTO E INSTALAÇÃO. AF_10/2022</t>
  </si>
  <si>
    <t>CONDULETE DE PVC, TIPO B, PARA ELETRODUTO DE PVC SOLDÁVEL DN 20 MM (1/2''), APARENTE - FORNECIMENTO E INSTALAÇÃO. AF_10/2022</t>
  </si>
  <si>
    <t>CONDULETE DE PVC, TIPO B, PARA ELETRODUTO DE PVC SOLDÁVEL DN 25 MM (3/4''), APARENTE - FORNECIMENTO E INSTALAÇÃO. AF_10/2022</t>
  </si>
  <si>
    <t>CONDULETE DE PVC, TIPO B, PARA ELETRODUTO DE PVC SOLDÁVEL DN 32 MM (1''), APARENTE - FORNECIMENTO E INSTALAÇÃO. AF_10/2022</t>
  </si>
  <si>
    <t>CONDULETE DE PVC, TIPO LL, PARA ELETRODUTO DE PVC SOLDÁVEL DN 20 MM (1/2''), APARENTE - FORNECIMENTO E INSTALAÇÃO. AF_10/2022</t>
  </si>
  <si>
    <t>CONDULETE DE PVC, TIPO LL, PARA ELETRODUTO DE PVC SOLDÁVEL DN 25 MM (3/4''), APARENTE - FORNECIMENTO E INSTALAÇÃO. AF_10/2022</t>
  </si>
  <si>
    <t>CONDULETE DE PVC, TIPO LL, PARA ELETRODUTO DE PVC SOLDÁVEL DN 32 MM (1''), APARENTE - FORNECIMENTO E INSTALAÇÃO. AF_10/2022</t>
  </si>
  <si>
    <t>CONDULETE DE PVC, TIPO LB, PARA ELETRODUTO DE PVC SOLDÁVEL DN 20 MM (1/2''), APARENTE - FORNECIMENTO E INSTALAÇÃO. AF_10/2022</t>
  </si>
  <si>
    <t>CONDULETE DE PVC, TIPO LB, PARA ELETRODUTO DE PVC SOLDÁVEL DN 25 MM (3/4''), APARENTE - FORNECIMENTO E INSTALAÇÃO. AF_10/2022</t>
  </si>
  <si>
    <t>CONDULETE DE PVC, TIPO LB, PARA ELETRODUTO DE PVC SOLDÁVEL DN 32 MM (1''), APARENTE - FORNECIMENTO E INSTALAÇÃO. AF_10/2022</t>
  </si>
  <si>
    <t>CONDULETE DE PVC, TIPO TB, PARA ELETRODUTO DE PVC SOLDÁVEL DN 20 MM (1/2''), APARENTE - FORNECIMENTO E INSTALAÇÃO. AF_10/2022</t>
  </si>
  <si>
    <t>CONDULETE DE PVC, TIPO TB, PARA ELETRODUTO DE PVC SOLDÁVEL DN 25 MM (3/4''), APARENTE - FORNECIMENTO E INSTALAÇÃO. AF_10/2022</t>
  </si>
  <si>
    <t>CONDULETE DE PVC, TIPO TB, PARA ELETRODUTO DE PVC SOLDÁVEL DN 32 MM (1''), APARENTE - FORNECIMENTO E INSTALAÇÃO. AF_10/2022</t>
  </si>
  <si>
    <t>CONDULETE DE PVC, TIPO X, PARA ELETRODUTO DE PVC SOLDÁVEL DN 20 MM (1/2''), APARENTE - FORNECIMENTO E INSTALAÇÃO. AF_10/2022</t>
  </si>
  <si>
    <t>CONDULETE DE PVC, TIPO X, PARA ELETRODUTO DE PVC SOLDÁVEL DN 25 MM (3/4"), APARENTE - FORNECIMENTO E INSTALAÇÃO. AF_10/2022</t>
  </si>
  <si>
    <t>CONDULETE DE PVC, TIPO X, PARA ELETRODUTO DE PVC SOLDÁVEL DN 32 MM (1''), APARENTE - FORNECIMENTO E INSTALAÇÃO. AF_10/2022</t>
  </si>
  <si>
    <t>CAIXA ENTERRADA ELÉTRICA RETANGULAR, EM CONCRETO PRÉ-MOLDADO, FUNDO COM BRITA, DIMENSÕES INTERNAS: 0,3X0,3X0,3 M. AF_12/2020</t>
  </si>
  <si>
    <t>CAIXA ENTERRADA ELÉTRICA RETANGULAR, EM CONCRETO PRÉ-MOLDADO, FUNDO COM BRITA, DIMENSÕES INTERNAS: 0,4X0,4X0,4 M. AF_12/2020</t>
  </si>
  <si>
    <t>CAIXA ENTERRADA ELÉTRICA RETANGULAR, EM CONCRETO PRÉ-MOLDADO, FUNDO COM BRITA, DIMENSÕES INTERNAS: 0,6X0,6X0,5 M. AF_12/2020</t>
  </si>
  <si>
    <t>CAIXA ENTERRADA ELÉTRICA RETANGULAR, EM CONCRETO PRÉ-MOLDADO, FUNDO COM BRITA, DIMENSÕES INTERNAS: 0,8X0,8X0,5 M. AF_12/2020</t>
  </si>
  <si>
    <t>CAIXA ENTERRADA ELÉTRICA RETANGULAR, EM CONCRETO PRÉ-MOLDADO, FUNDO COM BRITA, DIMENSÕES INTERNAS: 1X1X0,5 M. AF_12/2020</t>
  </si>
  <si>
    <t>CAIXA ENTERRADA ELÉTRICA RETANGULAR, EM ALVENARIA COM TIJOLOS CERÂMICOS MACIÇOS, FUNDO COM BRITA, DIMENSÕES INTERNAS: 0,3X0,3X0,3 M. AF_12/2020</t>
  </si>
  <si>
    <t>CAIXA ENTERRADA ELÉTRICA RETANGULAR, EM ALVENARIA COM TIJOLOS CERÂMICOS MACIÇOS, FUNDO COM BRITA, DIMENSÕES INTERNAS: 0,4X0,4X0,4 M. AF_12/2020</t>
  </si>
  <si>
    <t>CAIXA ENTERRADA ELÉTRICA RETANGULAR, EM ALVENARIA COM TIJOLOS CERÂMICOS MACIÇOS, FUNDO COM BRITA, DIMENSÕES INTERNAS: 0,6X0,6X0,6 M. AF_12/2020</t>
  </si>
  <si>
    <t>CAIXA ENTERRADA ELÉTRICA RETANGULAR, EM ALVENARIA COM TIJOLOS CERÂMICOS MACIÇOS, FUNDO COM BRITA, DIMENSÕES INTERNAS: 0,8X0,8X0,6 M. AF_12/2020</t>
  </si>
  <si>
    <t>CAIXA ENTERRADA ELÉTRICA RETANGULAR, EM ALVENARIA COM TIJOLOS CERÂMICOS MACIÇOS, FUNDO COM BRITA, DIMENSÕES INTERNAS: 1X1X0,6 M. AF_12/2020</t>
  </si>
  <si>
    <t>CAIXA ENTERRADA ELÉTRICA RETANGULAR, EM ALVENARIA COM BLOCOS DE CONCRETO, FUNDO COM BRITA, DIMENSÕES INTERNAS: 0,4X0,4X0,4 M. AF_12/2020</t>
  </si>
  <si>
    <t>CAIXA ENTERRADA ELÉTRICA RETANGULAR, EM ALVENARIA COM BLOCOS DE CONCRETO, FUNDO COM BRITA, DIMENSÕES INTERNAS: 0,6X0,6X0,6 M. AF_12/2020</t>
  </si>
  <si>
    <t>CAIXA ENTERRADA ELÉTRICA RETANGULAR, EM ALVENARIA COM BLOCOS DE CONCRETO, FUNDO COM BRITA, DIMENSÕES INTERNAS: 0,8X0,8X0,6 M. AF_12/2020</t>
  </si>
  <si>
    <t>CAIXA ENTERRADA ELÉTRICA RETANGULAR, EM ALVENARIA COM BLOCOS DE CONCRETO, FUNDO COM BRITA, DIMENSÕES INTERNAS: 1X1X0,6 M. AF_12/2020</t>
  </si>
  <si>
    <t>CONDULETE DE PVC, TIPO E, PARA ELETRODUTO DE PVC SOLDÁVEL DN 25 MM (3/4''), APARENTE - FORNECIMENTO E INSTALAÇÃO. AF_10/2022</t>
  </si>
  <si>
    <t>CONDULETE DE PVC, TIPO E, PARA ELETRODUTO DE PVC SOLDÁVEL DN 32 MM (1''), APARENTE - FORNECIMENTO E INSTALAÇÃO. AF_10/2022</t>
  </si>
  <si>
    <t>CONDULETE DE PVC, TIPO LR, PARA ELETRODUTO DE PVC SOLDÁVEL DN 20 MM (1/2''), APARENTE - FORNECIMENTO E INSTALAÇÃO. AF_10/2022</t>
  </si>
  <si>
    <t>CONDULETE DE PVC, TIPO LR, PARA ELETRODUTO DE PVC SOLDÁVEL DN 25 MM (3/4''), APARENTE - FORNECIMENTO E INSTALAÇÃO. AF_10/2022</t>
  </si>
  <si>
    <t>CONDULETE DE PVC, TIPO LR, PARA ELETRODUTO DE PVC SOLDÁVEL DN 32 MM (1''), APARENTE - FORNECIMENTO E INSTALAÇÃO. AF_10/2022</t>
  </si>
  <si>
    <t>CONDULETE DE PVC, TIPO C, PARA ELETRODUTO DE PVC SOLDÁVEL DN 20 MM (1/2''), APARENTE - FORNECIMENTO E INSTALAÇÃO. AF_10/2022</t>
  </si>
  <si>
    <t>CONDULETE DE PVC, TIPO C, PARA ELETRODUTO DE PVC SOLDÁVEL DN 25 MM (3/4''), APARENTE - FORNECIMENTO E INSTALAÇÃO. AF_10/2022</t>
  </si>
  <si>
    <t>CONDULETE DE PVC, TIPO C, PARA ELETRODUTO DE PVC SOLDÁVEL DN 32 MM (1''), APARENTE - FORNECIMENTO E INSTALAÇÃO. AF_10/2022</t>
  </si>
  <si>
    <t>CONDULETE DE PVC, TIPO T, PARA ELETRODUTO DE PVC SOLDÁVEL DN 25 MM (3/4''), APARENTE - FORNECIMENTO E INSTALAÇÃO. AF_10/2022</t>
  </si>
  <si>
    <t>CONDULETE DE PVC, TIPO T, PARA ELETRODUTO DE PVC SOLDÁVEL DN 32 MM (1''), APARENTE - FORNECIMENTO E INSTALAÇÃO. AF_10/2022</t>
  </si>
  <si>
    <t>DISJUNTOR MONOPOLAR TIPO DIN, CORRENTE NOMINAL DE 10A - FORNECIMENTO E INSTALAÇÃO. AF_10/2020</t>
  </si>
  <si>
    <t>DISJUNTOR MONOPOLAR TIPO DIN, CORRENTE NOMINAL DE 16A - FORNECIMENTO E INSTALAÇÃO. AF_10/2020</t>
  </si>
  <si>
    <t>DISJUNTOR MONOPOLAR TIPO DIN, CORRENTE NOMINAL DE 20A - FORNECIMENTO E INSTALAÇÃO. AF_10/2020</t>
  </si>
  <si>
    <t>DISJUNTOR MONOPOLAR TIPO DIN, CORRENTE NOMINAL DE 25A - FORNECIMENTO E INSTALAÇÃO. AF_10/2020</t>
  </si>
  <si>
    <t>DISJUNTOR MONOPOLAR TIPO DIN, CORRENTE NOMINAL DE 32A - FORNECIMENTO E INSTALAÇÃO. AF_10/2020</t>
  </si>
  <si>
    <t>DISJUNTOR MONOPOLAR TIPO DIN, CORRENTE NOMINAL DE 40A - FORNECIMENTO E INSTALAÇÃO. AF_10/2020</t>
  </si>
  <si>
    <t>DISJUNTOR MONOPOLAR TIPO DIN, CORRENTE NOMINAL DE 50A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</si>
  <si>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</si>
  <si>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</si>
  <si>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</si>
  <si>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</si>
  <si>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</si>
  <si>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BIPOLAR TIPO DIN, CORRENTE NOMINAL DE 40A - FORNECIMENTO E INSTALAÇÃO. AF_10/2020</t>
  </si>
  <si>
    <t>DISJUNTOR BIPOLAR TIPO DIN, CORRENTE NOMINAL DE 50A - FORNECIMENTO E INSTALAÇÃO. AF_10/2020</t>
  </si>
  <si>
    <t>DISJUNTOR TRIPOLAR TIPO DIN, CORRENTE NOMINAL DE 10A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</si>
  <si>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</si>
  <si>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</si>
  <si>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25A - FORNECIMENTO E INSTALAÇÃO. AF_10/2020</t>
  </si>
  <si>
    <t>DISJUNTOR TRIPOLAR TIPO DIN, CORRENTE NOMINAL DE 32A - FORNECIMENTO E INSTALAÇÃO. AF_10/2020</t>
  </si>
  <si>
    <t>DISJUNTOR TRIPOLAR TIPO DIN, CORRENTE NOMINAL DE 40A - FORNECIMENTO E INSTALAÇÃO. AF_10/2020</t>
  </si>
  <si>
    <t>DISJUNTOR TRIPOLAR TIPO DIN, CORRENTE NOMINAL DE 50A - FORNECIMENTO E INSTALAÇÃO. AF_10/2020</t>
  </si>
  <si>
    <t>QUADRO DE MEDIÇÃO GERAL DE ENERGIA COM 8 MEDIDORES - FORNECIMENTO E INSTALAÇÃO. AF_10/2020</t>
  </si>
  <si>
    <t>QUADRO DE MEDIÇÃO GERAL DE ENERGIA COM 12 MEDIDORES - FORNECIMENTO E INSTALAÇÃO. AF_10/2020</t>
  </si>
  <si>
    <t>QUADRO DE MEDIÇÃO GERAL DE ENERGIA COM 16 MEDIDORES - FORNECIMENTO E INSTALAÇÃO. AF_10/2020</t>
  </si>
  <si>
    <t>QUADRO DE MEDIÇÃO GERAL DE ENERGIA PARA BARRAMENTO BLINDADO COM 4 MEDIDORES - FORNECIMENTO E INSTALAÇÃO. AF_10/2020</t>
  </si>
  <si>
    <t>QUADRO DE DISTRIBUIÇÃO DE ENERGIA EM CHAPA DE AÇO GALVANIZADO, DE EMBUTIR, COM BARRAMENTO TRIFÁSICO, PARA 12 DISJUNTORES DIN 100A - FORNECIMENTO E INSTALAÇÃO. AF_10/2020</t>
  </si>
  <si>
    <t>QUADRO DE DISTRIBUIÇÃO DE ENERGIA EM PVC, DE EMBUTIR, SEM BARRAMENTO, PARA 6 DISJUNTORES - FORNECIMENTO E INSTALAÇÃO. AF_10/2020</t>
  </si>
  <si>
    <t>QUADRO DE DISTRIBUIÇÃO DE ENERGIA EM PVC, DE EMBUTIR, SEM BARRAMENTO, PARA 3 DISJUNTORES - FORNECIMENTO E INSTALAÇÃO. AF_10/2020</t>
  </si>
  <si>
    <t>QUADRO DE DISTRIBUIÇÃO DE ENERGIA EM CHAPA DE AÇO GALVANIZADO, DE SOBREPOR, COM BARRAMENTO TRIFÁSICO, PARA 18 DISJUNTORES DIN 100A - FORNECIMENTO E INSTALAÇÃO. AF_10/2020</t>
  </si>
  <si>
    <t>QUADRO DE DISTRIBUIÇÃO DE ENERGIA EM CHAPA DE AÇO GALVANIZADO, DE EMBUTIR, COM BARRAMENTO TRIFÁSICO, PARA 24 DISJUNTORES DIN 100A - FORNECIMENTO E INSTALAÇÃO. AF_10/2020</t>
  </si>
  <si>
    <t>QUADRO DE DISTRIBUIÇÃO DE ENERGIA EM CHAPA DE AÇO GALVANIZADO, DE EMBUTIR, COM BARRAMENTO TRIFÁSICO, PARA 30 DISJUNTORES DIN 150A - FORNECIMENTO E INSTALAÇÃO. AF_10/2020</t>
  </si>
  <si>
    <t>QUADRO DE DISTRIBUIÇÃO DE ENERGIA EM CHAPA DE AÇO GALVANIZADO, DE EMBUTIR, COM BARRAMENTO TRIFÁSICO, PARA 40 DISJUNTORES DIN 100A - FORNECIMENTO E INSTALAÇÃO. AF_10/2020</t>
  </si>
  <si>
    <t>QUADRO DE DISTRIBUIÇÃO DE ENERGIA EM CHAPA DE AÇO GALVANIZADO, DE EMBUTIR, COM BARRAMENTO TRIFÁSICO, PARA 30 DISJUNTORES DIN 225A - FORNECIMENTO E INSTALAÇÃO. AF_10/2020</t>
  </si>
  <si>
    <t>QUADRO DE DISTRIBUIÇÃO DE ENERGIA EM CHAPA DE AÇO GALVANIZADO, DE EMBUTIR, COM BARRAMENTO TRIFÁSICO, PARA 18 DISJUNTORES DIN 100A - FORNECIMENTO E INSTALAÇÃO. AF_10/2020</t>
  </si>
  <si>
    <t>DISJUNTOR MONOPOLAR TIPO NEMA, CORRENTE NOMINAL DE 10 ATÉ 30A - FORNECIMENTO E INSTALAÇÃO. AF_10/2020</t>
  </si>
  <si>
    <t>DISJUNTOR MONOPOLAR TIPO NEMA, CORRENTE NOMINAL DE 35 ATÉ 50A - FORNECIMENTO E INSTALAÇÃO. AF_10/2020</t>
  </si>
  <si>
    <t>DISJUNTOR BIPOLAR TIPO NEMA, CORRENTE NOMINAL DE 10 ATÉ 50A - FORNECIMENTO E INSTALAÇÃO. AF_10/2020</t>
  </si>
  <si>
    <t>DISJUNTOR TRIPOLAR TIPO NEMA, CORRENTE NOMINAL DE 10 ATÉ 50A - FORNECIMENTO E INSTALAÇÃO. AF_10/2020</t>
  </si>
  <si>
    <t>DISJUNTOR TRIPOLAR TIPO NEMA, CORRENTE NOMINAL DE 60 ATÉ 100A - FORNECIMENTO E INSTALAÇÃO. AF_10/2020</t>
  </si>
  <si>
    <t>DISJUNTOR TERMOMAGNÉTICO TRIPOLAR , CORRENTE NOMINAL DE 125A - FORNECIMENTO E INSTALAÇÃO. AF_10/2020</t>
  </si>
  <si>
    <t>DISJUNTOR TERMOMAGNÉTICO TRIPOLAR , CORRENTE NOMINAL DE 200A - FORNECIMENTO E INSTALAÇÃO. AF_10/2020</t>
  </si>
  <si>
    <t>DISJUNTOR TERMOMAGNÉTICO TRIPOLAR , CORRENTE NOMINAL DE 250A - FORNECIMENTO E INSTALAÇÃO. AF_10/2020</t>
  </si>
  <si>
    <t>DISJUNTOR TERMOMAGNÉTICO TRIPOLAR , CORRENTE NOMINAL DE 400A - FORNECIMENTO E INSTALAÇÃO. AF_10/2020</t>
  </si>
  <si>
    <t>DISJUNTOR TERMOMAGNÉTICO TRIPOLAR , CORRENTE NOMINAL DE 600A - FORNECIMENTO E INSTALAÇÃO. AF_10/2020</t>
  </si>
  <si>
    <t>DISJUNTOR BAIXA TENSÃO TRIPOLAR A SECO  800A/600V - FORNECIMENTO E INSTALAÇÃO. AF_10/2020</t>
  </si>
  <si>
    <t>CONTATOR TRIPOLAR I NOMINAL 12A - FORNECIMENTO E INSTALAÇÃO. AF_10/2020</t>
  </si>
  <si>
    <t>CONTATOR TRIPOLAR I NOMINAL 22A - FORNECIMENTO E INSTALAÇÃO. AF_10/2020</t>
  </si>
  <si>
    <t>CONTATOR TRIPOLAR I NOMINAL 38A - FORNECIMENTO E INSTALAÇÃO. AF_10/2020</t>
  </si>
  <si>
    <t>CONTATOR TRIPOLAR I NOMIMAL 95A - FORNECIMENTO E INSTALAÇÃO. AF_10/2020</t>
  </si>
  <si>
    <t>CAIXA DE PROTEÇÃO PARA MEDIDOR MONOFÁSICO DE EMBUTIR - FORNECIMENTO E INSTALAÇÃO. AF_10/2020</t>
  </si>
  <si>
    <t>QUADRO DE MEDIÇÃO GERAL DE ENERGIA PARA 1 MEDIDOR DE SOBREPOR - FORNECIMENTO E INSTALAÇÃO. AF_10/2020</t>
  </si>
  <si>
    <t>SUPORTE PARAFUSADO COM PLACA DE ENCAIXE 4" X 2" ALTO (2,00 M DO PISO) PARA PONTO ELÉTRICO - FORNECIMENTO E INSTALAÇÃO. AF_03/2023</t>
  </si>
  <si>
    <t>SUPORTE PARAFUSADO COM PLACA DE ENCAIXE 4" X 2" MÉDIO (1,30 M DO PISO) PARA PONTO ELÉTRICO - FORNECIMENTO E INSTALAÇÃO. AF_03/2023</t>
  </si>
  <si>
    <t>SUPORTE PARAFUSADO COM PLACA DE ENCAIXE 4" X 2" BAIXO (0,30 M DO PISO) PARA PONTO ELÉTRICO - FORNECIMENTO E INSTALAÇÃO. AF_03/2023</t>
  </si>
  <si>
    <t>SUPORTE PARAFUSADO COM PLACA DE ENCAIXE 4" X 4" ALTO (2,00 M DO PISO) PARA PONTO ELÉTRICO - FORNECIMENTO E INSTALAÇÃO. AF_03/2023</t>
  </si>
  <si>
    <t>SUPORTE PARAFUSADO COM PLACA DE ENCAIXE 4" X 4" MÉDIO (1,30 M DO PISO) PARA PONTO ELÉTRICO - FORNECIMENTO E INSTALAÇÃO. AF_03/2023</t>
  </si>
  <si>
    <t>SUPORTE PARAFUSADO COM PLACA DE ENCAIXE 4" X 4" BAIXO (0,30 M DO PISO) PARA PONTO ELÉTRICO - FORNECIMENTO E INSTALAÇÃO. AF_03/2023</t>
  </si>
  <si>
    <t>INTERRUPTOR SIMPLES (1 MÓDULO), 10A/250V, SEM SUPORTE E SEM PLACA - FORNECIMENTO E INSTALAÇÃO. AF_03/2023</t>
  </si>
  <si>
    <t>INTERRUPTOR SIMPLES (1 MÓDULO), 10A/250V, INCLUINDO SUPORTE E PLACA - FORNECIMENTO E INSTALAÇÃO. AF_03/2023</t>
  </si>
  <si>
    <t>INTERRUPTOR PARALELO (1 MÓDULO), 10A/250V, SEM SUPORTE E SEM PLACA - FORNECIMENTO E INSTALAÇÃO. AF_03/2023</t>
  </si>
  <si>
    <t>INTERRUPTOR PARALELO (1 MÓDULO), 10A/250V, INCLUINDO SUPORTE E PLACA - FORNECIMENTO E INSTALAÇÃO. AF_03/2023</t>
  </si>
  <si>
    <t>INTERRUPTOR SIMPLES (1 MÓDULO) COM INTERRUPTOR PARALELO (1 MÓDULO), 10A/250V, SEM SUPORTE E SEM PLACA - FORNECIMENTO E INSTALAÇÃO. AF_03/2023</t>
  </si>
  <si>
    <t>INTERRUPTOR SIMPLES (1 MÓDULO) COM INTERRUPTOR PARALELO (1 MÓDULO), 10A/250V, INCLUINDO SUPORTE E PLACA - FORNECIMENTO E INSTALAÇÃO. AF_03/2023</t>
  </si>
  <si>
    <t>INTERRUPTOR SIMPLES (2 MÓDULOS), 10A/250V, SEM SUPORTE E SEM PLACA - FORNECIMENTO E INSTALAÇÃO. AF_03/2023</t>
  </si>
  <si>
    <t>INTERRUPTOR SIMPLES (2 MÓDULOS), 10A/250V, INCLUINDO SUPORTE E PLACA - FORNECIMENTO E INSTALAÇÃO. AF_03/2023</t>
  </si>
  <si>
    <t>INTERRUPTOR PARALELO (2 MÓDULOS), 10A/250V, SEM SUPORTE E SEM PLACA - FORNECIMENTO E INSTALAÇÃO. AF_03/2023</t>
  </si>
  <si>
    <t>INTERRUPTOR PARALELO (2 MÓDULOS), 10A/250V, INCLUINDO SUPORTE E PLACA - FORNECIMENTO E INSTALAÇÃO. AF_03/2023</t>
  </si>
  <si>
    <t>INTERRUPTOR SIMPLES (1 MÓDULO) COM INTERRUPTOR PARALELO (2 MÓDULOS), 10A/250V, SEM SUPORTE E SEM PLACA - FORNECIMENTO E INSTALAÇÃO. AF_03/2023</t>
  </si>
  <si>
    <t>INTERRUPTOR SIMPLES (1 MÓDULO) COM INTERRUPTOR PARALELO (2 MÓDULOS), 10A/250V, INCLUINDO SUPORTE E PLACA - FORNECIMENTO E INSTALAÇÃO. AF_03/2023</t>
  </si>
  <si>
    <t>INTERRUPTOR SIMPLES (2 MÓDULOS) COM INTERRUPTOR PARALELO (1 MÓDULO), 10A/250V, SEM SUPORTE E SEM PLACA - FORNECIMENTO E INSTALAÇÃO. AF_03/2023</t>
  </si>
  <si>
    <t>INTERRUPTOR SIMPLES (2 MÓDULOS) COM INTERRUPTOR PARALELO (1 MÓDULO), 10A/250V, INCLUINDO SUPORTE E PLACA - FORNECIMENTO E INSTALAÇÃO. AF_03/2023</t>
  </si>
  <si>
    <t>INTERRUPTOR SIMPLES (3 MÓDULOS), 10A/250V, SEM SUPORTE E SEM PLACA - FORNECIMENTO E INSTALAÇÃO. AF_03/2023</t>
  </si>
  <si>
    <t>INTERRUPTOR SIMPLES (3 MÓDULOS), 10A/250V, INCLUINDO SUPORTE E PLACA - FORNECIMENTO E INSTALAÇÃO. AF_03/2023</t>
  </si>
  <si>
    <t>INTERRUPTOR PARALELO (3 MÓDULOS), 10A/250V, SEM SUPORTE E SEM PLACA - FORNECIMENTO E INSTALAÇÃO. AF_03/2023</t>
  </si>
  <si>
    <t>INTERRUPTOR PARALELO (3 MÓDULOS), 10A/250V, INCLUINDO SUPORTE E PLACA - FORNECIMENTO E INSTALAÇÃO. AF_03/2023</t>
  </si>
  <si>
    <t>INTERRUPTOR SIMPLES (3 MÓDULOS) COM INTERRUPTOR PARALELO (1 MÓDULO), 10A/250V, SEM SUPORTE E SEM PLACA - FORNECIMENTO E INSTALAÇÃO. AF_03/2023</t>
  </si>
  <si>
    <t>INTERRUPTOR SIMPLES (3 MÓDULOS) COM INTERRUPTOR PARALELO (1 MÓDULO), 10A/250V, INCLUINDO SUPORTE E PLACA - FORNECIMENTO E INSTALAÇÃO. AF_03/2023</t>
  </si>
  <si>
    <t>INTERRUPTOR SIMPLES (2 MÓDULOS) COM INTERRUPTOR PARALELO (2 MÓDULOS), 10A/250V, SEM SUPORTE E SEM PLACA - FORNECIMENTO E INSTALAÇÃO. AF_03/2023</t>
  </si>
  <si>
    <t>INTERRUPTOR SIMPLES (2 MÓDULOS) COM INTERRUPTOR PARALELO (2 MÓDULOS), 10A/250V, INCLUINDO SUPORTE E PLACA - FORNECIMENTO E INSTALAÇÃO. AF_03/2023</t>
  </si>
  <si>
    <t>INTERRUPTOR SIMPLES (4 MÓDULOS), 10A/250V, SEM SUPORTE E SEM PLACA - FORNECIMENTO E INSTALAÇÃO. AF_03/2023</t>
  </si>
  <si>
    <t>INTERRUPTOR SIMPLES (4 MÓDULOS), 10A/250V, INCLUINDO SUPORTE E PLACA - FORNECIMENTO E INSTALAÇÃO. AF_03/2023</t>
  </si>
  <si>
    <t>INTERRUPTOR SIMPLES (6 MÓDULOS), 10A/250V, SEM SUPORTE E SEM PLACA - FORNECIMENTO E INSTALAÇÃO. AF_03/2023</t>
  </si>
  <si>
    <t>INTERRUPTOR SIMPLES (6 MÓDULOS), 10A/250V, INCLUINDO SUPORTE E PLACA - FORNECIMENTO E INSTALAÇÃO. AF_03/2023</t>
  </si>
  <si>
    <t>INTERRUPTOR INTERMEDIÁRIO (1 MÓDULO), 10A/250V, SEM SUPORTE E SEM PLACA - FORNECIMENTO E INSTALAÇÃO. AF_03/2023</t>
  </si>
  <si>
    <t>INTERRUPTOR INTERMEDIÁRIO (1 MÓDULO), 10A/250V, INCLUINDO SUPORTE E PLACA - FORNECIMENTO E INSTALAÇÃO. AF_03/2023</t>
  </si>
  <si>
    <t>INTERRUPTOR BIPOLAR (1 MÓDULO), 10A/250V, SEM SUPORTE E SEM PLACA - FORNECIMENTO E INSTALAÇÃO. AF_03/2023</t>
  </si>
  <si>
    <t>INTERRUPTOR BIPOLAR (1 MÓDULO), 10A/250V, INCLUINDO SUPORTE E PLACA - FORNECIMENTO E INSTALAÇÃO. AF_03/2023</t>
  </si>
  <si>
    <t>DIMMER ROTATIVO (1 MÓDULO), 220V/600W, SEM SUPORTE E SEM PLACA - FORNECIMENTO E INSTALAÇÃO. AF_03/2023</t>
  </si>
  <si>
    <t>DIMMER ROTATIVO (1 MÓDULO), 220V/600W, INCLUINDO SUPORTE E PLACA - FORNECIMENTO E INSTALAÇÃO. AF_03/2023</t>
  </si>
  <si>
    <t>INTERRUPTOR PULSADOR CAMPAINHA (1 MÓDULO), 10A/250V, SEM SUPORTE E SEM PLACA - FORNECIMENTO E INSTALAÇÃO. AF_03/2023</t>
  </si>
  <si>
    <t>INTERRUPTOR PULSADOR CAMPAINHA (1 MÓDULO), 10A/250V, INCLUINDO SUPORTE E PLACA - FORNECIMENTO E INSTALAÇÃO. AF_03/2023</t>
  </si>
  <si>
    <t>CAMPAINHA CIGARRA (1 MÓDULO), 10A/250V, SEM SUPORTE E SEM PLACA - FORNECIMENTO E INSTALAÇÃO. AF_03/2023</t>
  </si>
  <si>
    <t>CAMPAINHA CIGARRA (1 MÓDULO), 10A/250V, INCLUINDO SUPORTE E PLACA - FORNECIMENTO E INSTALAÇÃO. AF_03/2023</t>
  </si>
  <si>
    <t>INTERRUPTOR PULSADOR MINUTERIA (1 MÓDULO), 10A/250V, SEM SUPORTE E SEM PLACA - FORNECIMENTO E INSTALAÇÃO. AF_03/2023</t>
  </si>
  <si>
    <t>INTERRUPTOR PULSADOR MINUTERIA (1 MÓDULO), 10A/250V, INCLUINDO SUPORTE E PLACA - FORNECIMENTO E INSTALAÇÃO. AF_03/2023</t>
  </si>
  <si>
    <t>TOMADA ALTA DE EMBUTIR (1 MÓDULO), 2P+T 10 A, SEM SUPORTE E SEM PLACA - FORNECIMENTO E INSTALAÇÃO. AF_03/2023</t>
  </si>
  <si>
    <t>TOMADA ALTA DE EMBUTIR (1 MÓDULO), 2P+T 20 A, SEM SUPORTE E SEM PLACA - FORNECIMENTO E INSTALAÇÃO. AF_03/2023</t>
  </si>
  <si>
    <t>TOMADA ALTA DE EMBUTIR (1 MÓDULO), 2P+T 10 A, INCLUINDO SUPORTE E PLACA - FORNECIMENTO E INSTALAÇÃO. AF_03/2023</t>
  </si>
  <si>
    <t>TOMADA ALTA DE EMBUTIR (1 MÓDULO), 2P+T 20 A, INCLUINDO SUPORTE E PLACA - FORNECIMENTO E INSTALAÇÃO. AF_03/2023</t>
  </si>
  <si>
    <t>TOMADA MÉDIA DE EMBUTIR (1 MÓDULO), 2P+T 10 A, SEM SUPORTE E SEM PLACA - FORNECIMENTO E INSTALAÇÃO. AF_03/2023</t>
  </si>
  <si>
    <t>TOMADA MÉDIA DE EMBUTIR (1 MÓDULO), 2P+T 20 A, SEM SUPORTE E SEM PLACA - FORNECIMENTO E INSTALAÇÃO. AF_03/2023</t>
  </si>
  <si>
    <t>TOMADA MÉDIA DE EMBUTIR (1 MÓDULO), 2P+T 10 A, INCLUINDO SUPORTE E PLACA - FORNECIMENTO E INSTALAÇÃO. AF_03/2023</t>
  </si>
  <si>
    <t>TOMADA MÉDIA DE EMBUTIR (1 MÓDULO), 2P+T 20 A, INCLUINDO SUPORTE E PLACA - FORNECIMENTO E INSTALAÇÃO. AF_03/2023</t>
  </si>
  <si>
    <t>TOMADA BAIXA DE EMBUTIR (1 MÓDULO), 2P+T 10 A, SEM SUPORTE E SEM PLACA - FORNECIMENTO E INSTALAÇÃO. AF_03/2023</t>
  </si>
  <si>
    <t>TOMADA BAIXA DE EMBUTIR (1 MÓDULO), 2P+T 20 A, SEM SUPORTE E SEM PLACA - FORNECIMENTO E INSTALAÇÃO. AF_03/2023</t>
  </si>
  <si>
    <t>TOMADA BAIXA DE EMBUTIR (1 MÓDULO), 2P+T 10 A, INCLUINDO SUPORTE E PLACA - FORNECIMENTO E INSTALAÇÃO. AF_03/2023</t>
  </si>
  <si>
    <t>TOMADA BAIXA DE EMBUTIR (1 MÓDULO), 2P+T 20 A, INCLUINDO SUPORTE E PLACA - FORNECIMENTO E INSTALAÇÃO. AF_03/2023</t>
  </si>
  <si>
    <t>TOMADA MÉDIA DE EMBUTIR (2 MÓDULOS), 2P+T 10 A, SEM SUPORTE E SEM PLACA - FORNECIMENTO E INSTALAÇÃO. AF_03/2023</t>
  </si>
  <si>
    <t>TOMADA MÉDIA DE EMBUTIR (2 MÓDULOS), 2P+T 20 A, SEM SUPORTE E SEM PLACA - FORNECIMENTO E INSTALAÇÃO. AF_03/2023</t>
  </si>
  <si>
    <t>TOMADA MÉDIA DE EMBUTIR (2 MÓDULOS), 2P+T 10 A, INCLUINDO SUPORTE E PLACA - FORNECIMENTO E INSTALAÇÃO. AF_03/2023</t>
  </si>
  <si>
    <t>TOMADA MÉDIA DE EMBUTIR (2 MÓDULOS), 2P+T 20 A, INCLUINDO SUPORTE E PLACA - FORNECIMENTO E INSTALAÇÃO. AF_03/2023</t>
  </si>
  <si>
    <t>TOMADA BAIXA DE EMBUTIR (2 MÓDULOS), 2P+T 10 A, SEM SUPORTE E SEM PLACA - FORNECIMENTO E INSTALAÇÃO. AF_03/2023</t>
  </si>
  <si>
    <t>TOMADA BAIXA DE EMBUTIR (2 MÓDULOS), 2P+T 20 A, SEM SUPORTE E SEM PLACA - FORNECIMENTO E INSTALAÇÃO. AF_03/2023</t>
  </si>
  <si>
    <t>TOMADA BAIXA DE EMBUTIR (2 MÓDULOS), 2P+T 10 A, INCLUINDO SUPORTE E PLACA - FORNECIMENTO E INSTALAÇÃO. AF_03/2023</t>
  </si>
  <si>
    <t>TOMADA BAIXA DE EMBUTIR (2 MÓDULOS), 2P+T 20 A, INCLUINDO SUPORTE E PLACA - FORNECIMENTO E INSTALAÇÃO. AF_03/2023</t>
  </si>
  <si>
    <t>TOMADA MÉDIA DE EMBUTIR (3 MÓDULOS), 2P+T 10 A, SEM SUPORTE E SEM PLACA - FORNECIMENTO E INSTALAÇÃO. AF_03/2023</t>
  </si>
  <si>
    <t>TOMADA MÉDIA DE EMBUTIR (3 MÓDULOS), 2P+T 20 A, SEM SUPORTE E SEM PLACA - FORNECIMENTO E INSTALAÇÃO. AF_03/2023</t>
  </si>
  <si>
    <t>TOMADA MÉDIA DE EMBUTIR (3 MÓDULOS), 2P+T 10 A, INCLUINDO SUPORTE E PLACA - FORNECIMENTO E INSTALAÇÃO. AF_03/2023</t>
  </si>
  <si>
    <t>TOMADA MÉDIA DE EMBUTIR (3 MÓDULOS), 2P+T 20 A, INCLUINDO SUPORTE E PLACA - FORNECIMENTO E INSTALAÇÃO. AF_03/2023</t>
  </si>
  <si>
    <t>TOMADA BAIXA DE EMBUTIR (3 MÓDULOS), 2P+T 10 A, SEM SUPORTE E SEM PLACA - FORNECIMENTO E INSTALAÇÃO. AF_03/2023</t>
  </si>
  <si>
    <t>TOMADA BAIXA DE EMBUTIR (3 MÓDULOS), 2P+T 20 A, SEM SUPORTE E SEM PLACA - FORNECIMENTO E INSTALAÇÃO. AF_03/2023</t>
  </si>
  <si>
    <t>TOMADA BAIXA DE EMBUTIR (3 MÓDULOS), 2P+T 10 A, INCLUINDO SUPORTE E PLACA - FORNECIMENTO E INSTALAÇÃO. AF_03/2023</t>
  </si>
  <si>
    <t>TOMADA BAIXA DE EMBUTIR (3 MÓDULOS), 2P+T 20 A, INCLUINDO SUPORTE E PLACA - FORNECIMENTO E INSTALAÇÃO. AF_03/2023</t>
  </si>
  <si>
    <t>TOMADA BAIXA DE EMBUTIR (4 MÓDULOS), 2P+T 10 A, SEM SUPORTE E SEM PLACA - FORNECIMENTO E INSTALAÇÃO. AF_03/2023</t>
  </si>
  <si>
    <t>TOMADA BAIXA DE EMBUTIR (4 MÓDULOS), 2P+T 10 A, INCLUINDO SUPORTE E PLACA - FORNECIMENTO E INSTALAÇÃO. AF_03/2023</t>
  </si>
  <si>
    <t>TOMADA BAIXA DE EMBUTIR (6 MÓDULOS), 2P+T 10 A, SEM SUPORTE E SEM PLACA - FORNECIMENTO E INSTALAÇÃO. AF_03/2023</t>
  </si>
  <si>
    <t>TOMADA BAIXA DE EMBUTIR (6 MÓDULOS), 2P+T 10 A, INCLUINDO SUPORTE E PLACA - FORNECIMENTO E INSTALAÇÃO. AF_03/2023</t>
  </si>
  <si>
    <t>INTERRUPTOR SIMPLES (1 MÓDULO) COM 1 TOMADA DE EMBUTIR 2P+T 10 A, SEM SUPORTE E SEM PLACA - FORNECIMENTO E INSTALAÇÃO. AF_03/2023</t>
  </si>
  <si>
    <t>INTERRUPTOR SIMPLES (1 MÓDULO) COM 1 TOMADA DE EMBUTIR 2P+T 10 A, INCLUINDO SUPORTE E PLACA - FORNECIMENTO E INSTALAÇÃO. AF_03/2023</t>
  </si>
  <si>
    <t>INTERRUPTOR SIMPLES (1 MÓDULO) COM 2 TOMADAS DE EMBUTIR 2P+T 10 A, SEM SUPORTE E SEM PLACA - FORNECIMENTO E INSTALAÇÃO. AF_03/2023</t>
  </si>
  <si>
    <t>INTERRUPTOR SIMPLES (1 MÓDULO) COM 2 TOMADAS DE EMBUTIR 2P+T 10 A, INCLUINDO SUPORTE E PLACA - FORNECIMENTO E INSTALAÇÃO. AF_03/2023</t>
  </si>
  <si>
    <t>INTERRUPTOR SIMPLES (2 MÓDULOS) COM 1 TOMADA DE EMBUTIR 2P+T 10 A, SEM SUPORTE E SEM PLACA - FORNECIMENTO E INSTALAÇÃO. AF_03/2023</t>
  </si>
  <si>
    <t>INTERRUPTOR SIMPLES (2 MÓDULOS) COM 1 TOMADA DE EMBUTIR 2P+T 10 A, INCLUINDO SUPORTE E PLACA - FORNECIMENTO E INSTALAÇÃO. AF_03/2023</t>
  </si>
  <si>
    <t>INTERRUPTOR PARALELO (1 MÓDULO) COM 1 TOMADA DE EMBUTIR 2P+T 10 A, SEM SUPORTE E SEM PLACA - FORNECIMENTO E INSTALAÇÃO. AF_03/2023</t>
  </si>
  <si>
    <t>INTERRUPTOR PARALELO (1 MÓDULO) COM 1 TOMADA DE EMBUTIR 2P+T 10 A, INCLUINDO SUPORTE E PLACA - FORNECIMENTO E INSTALAÇÃO. AF_03/2023</t>
  </si>
  <si>
    <t>INTERRUPTOR PARALELO (1 MÓDULO) COM 2 TOMADAS DE EMBUTIR 2P+T 10 A, SEM SUPORTE E SEM PLACA - FORNECIMENTO E INSTALAÇÃO. AF_03/2023</t>
  </si>
  <si>
    <t>INTERRUPTOR PARALELO (1 MÓDULO) COM 2 TOMADAS DE EMBUTIR 2P+T 10 A, INCLUINDO SUPORTE E PLACA - FORNECIMENTO E INSTALAÇÃO. AF_03/2023</t>
  </si>
  <si>
    <t>INTERRUPTOR PARALELO (2 MÓDULOS) COM 1 TOMADA DE EMBUTIR 2P+T 10 A, SEM SUPORTE E SEM PLACA - FORNECIMENTO E INSTALAÇÃO. AF_03/2023</t>
  </si>
  <si>
    <t>INTERRUPTOR PARALELO (2 MÓDULOS) COM 1 TOMADA DE EMBUTIR 2P+T 10 A, INCLUINDO SUPORTE E PLACA - FORNECIMENTO E INSTALAÇÃO. AF_03/2023</t>
  </si>
  <si>
    <t>INTERRUPTOR SIMPLES (1 MÓDULO), INTERRUPTOR PARALELO (1 MÓDULO) E 1 TOMADA DE EMBUTIR 2P+T 10 A, SEM SUPORTE E SEM PLACA - FORNECIMENTO E INSTALAÇÃO. AF_03/2023</t>
  </si>
  <si>
    <t>INTERRUPTOR SIMPLES (1 MÓDULO), INTERRUPTOR PARALELO (1 MÓDULO) E 1 TOMADA DE EMBUTIR 2P+T 10 A, INCLUINDO SUPORTE E PLACA - FORNECIMENTO E INSTALAÇÃO. AF_03/2023</t>
  </si>
  <si>
    <t>SENSOR DE PRESENÇA COM FOTOCÉLULA, FIXAÇÃO EM PAREDE - FORNECIMENTO E INSTALAÇÃO. AF_09/2024</t>
  </si>
  <si>
    <t>SENSOR DE PRESENÇA SEM FOTOCÉLULA, FIXAÇÃO EM PAREDE - FORNECIMENTO E INSTALAÇÃO. AF_09/2024</t>
  </si>
  <si>
    <t>SENSOR DE PRESENÇA COM FOTOCÉLULA, FIXAÇÃO EM TETO - FORNECIMENTO E INSTALAÇÃO. AF_09/2024</t>
  </si>
  <si>
    <t>SENSOR DE PRESENÇA SEM FOTOCÉLULA, FIXAÇÃO EM TETO - FORNECIMENTO E INSTALAÇÃO. AF_09/2024</t>
  </si>
  <si>
    <t>LUMINÁRIA DE EMERGÊNCIA, COM 30 LÂMPADAS LED DE 2 W, SEM REATOR - FORNECIMENTO E INSTALAÇÃO. AF_09/2024</t>
  </si>
  <si>
    <t>LÂMPADA COMPACTA DE LED 6 W, BASE E27 - FORNECIMENTO E INSTALAÇÃO. AF_09/2024</t>
  </si>
  <si>
    <t>LÂMPADA COMPACTA DE LED 10 W, BASE E27 - FORNECIMENTO E INSTALAÇÃO. AF_09/2024</t>
  </si>
  <si>
    <t>LÂMPADA TUBULAR LED DE 9/10 W, COM SOQUETE, BASE G13 - FORNECIMENTO E INSTALAÇÃO. AF_09/2024_PS</t>
  </si>
  <si>
    <t>LÂMPADA TUBULAR LED DE 18/20 W, COM SOQUETE, BASE G13 - FORNECIMENTO E INSTALAÇÃO. AF_09/2024_PS</t>
  </si>
  <si>
    <t>LUMINÁRIA TIPO PLAFON CIRCULAR, DE SOBREPOR, COM LED DE 12/13 W - FORNECIMENTO E INSTALAÇÃO. AF_09/2024</t>
  </si>
  <si>
    <t>LÂMPADA TUBULAR LED 9/10W SEM SOQUETE - FORNECIMENTO E INSTALAÇÃO. AF_09/2024</t>
  </si>
  <si>
    <t>ENTRADA DE ENERGIA ELÉTRICA, AÉREA, MONOFÁSICA, COM CAIXA DE SOBREPOR, CABO DE 10 MM2 E DISJUNTOR DIN 50A (NÃO INCLUSO O POSTE DE CONCRETO). AF_07/2020_PS</t>
  </si>
  <si>
    <t>ENTRADA DE ENERGIA ELÉTRICA, AÉREA, MONOFÁSICA, COM CAIXA DE SOBREPOR, CABO DE 16 MM2 E DISJUNTOR DIN 50A (NÃO INCLUSO O POSTE DE CONCRETO). AF_07/2020_PS</t>
  </si>
  <si>
    <t>ENTRADA DE ENERGIA ELÉTRICA, AÉREA, MONOFÁSICA, COM CAIXA DE SOBREPOR, CABO DE 25 MM2 E DISJUNTOR DIN 50A (NÃO INCLUSO O POSTE DE CONCRETO). AF_07/2020_PS</t>
  </si>
  <si>
    <t>ENTRADA DE ENERGIA ELÉTRICA, AÉREA, MONOFÁSICA, COM CAIXA DE SOBREPOR, CABO DE 35 MM2 E DISJUNTOR DIN 50A (NÃO INCLUSO O POSTE DE CONCRETO). AF_07/2020_PS</t>
  </si>
  <si>
    <t>ENTRADA DE ENERGIA ELÉTRICA, AÉREA, MONOFÁSICA, COM CAIXA DE EMBUTIR, CABO DE 10 MM2 E DISJUNTOR DIN 50A (NÃO INCLUSO O POSTE DE CONCRETO). AF_07/2020_PS</t>
  </si>
  <si>
    <t>ENTRADA DE ENERGIA ELÉTRICA, AÉREA, MONOFÁSICA, COM CAIXA DE EMBUTIR, CABO DE 16 MM2 E DISJUNTOR DIN 50A (NÃO INCLUSO O POSTE DE CONCRETO). AF_07/2020_PS</t>
  </si>
  <si>
    <t>ENTRADA DE ENERGIA ELÉTRICA, AÉREA, MONOFÁSICA, COM CAIXA DE EMBUTIR, CABO DE 25 MM2 E DISJUNTOR DIN 50A (NÃO INCLUSO O POSTE DE CONCRETO). AF_07/2020_PS</t>
  </si>
  <si>
    <t>ENTRADA DE ENERGIA ELÉTRICA, AÉREA, MONOFÁSICA, COM CAIXA DE EMBUTIR, CABO DE 35 MM2 E DISJUNTOR DIN 50A (NÃO INCLUSO O POSTE DE CONCRETO). AF_07/2020_PS</t>
  </si>
  <si>
    <t>ENTRADA DE ENERGIA ELÉTRICA, AÉREA, BIFÁSICA, COM CAIXA DE SOBREPOR, CABO DE 10 MM2 E DISJUNTOR DIN 50A (NÃO INCLUSO O POSTE DE CONCRETO). AF_07/2020_PS</t>
  </si>
  <si>
    <t>ENTRADA DE ENERGIA ELÉTRICA, AÉREA, BIFÁSICA, COM CAIXA DE SOBREPOR, CABO DE 16 MM2 E DISJUNTOR DIN 50A (NÃO INCLUSO O POSTE DE CONCRETO). AF_07/2020_PS</t>
  </si>
  <si>
    <t>ENTRADA DE ENERGIA ELÉTRICA, AÉREA, BIFÁSICA, COM CAIXA DE SOBREPOR, CABO DE 25 MM2 E DISJUNTOR DIN 50A (NÃO INCLUSO O POSTE DE CONCRETO). AF_07/2020_PS</t>
  </si>
  <si>
    <t>ENTRADA DE ENERGIA ELÉTRICA, AÉREA, BIFÁSICA, COM CAIXA DE SOBREPOR, CABO DE 35 MM2 E DISJUNTOR DIN 50A (NÃO INCLUSO O POSTE DE CONCRETO). AF_07/2020_PS</t>
  </si>
  <si>
    <t>ENTRADA DE ENERGIA ELÉTRICA, AÉREA, BIFÁSICA, COM CAIXA DE EMBUTIR, CABO DE 10 MM2 E DISJUNTOR DIN 50A (NÃO INCLUSO O POSTE DE CONCRETO). AF_07/2020_PS</t>
  </si>
  <si>
    <t>ENTRADA DE ENERGIA ELÉTRICA, AÉREA, BIFÁSICA, COM CAIXA DE EMBUTIR, CABO DE 16 MM2 E DISJUNTOR DIN 50A (NÃO INCLUSO O POSTE DE CONCRETO). AF_07/2020_PS</t>
  </si>
  <si>
    <t>ENTRADA DE ENERGIA ELÉTRICA, AÉREA, BIFÁSICA, COM CAIXA DE EMBUTIR, CABO DE 25 MM2 E DISJUNTOR DIN 50A (NÃO INCLUSO O POSTE DE CONCRETO). AF_07/2020_PS</t>
  </si>
  <si>
    <t>ENTRADA DE ENERGIA ELÉTRICA, AÉREA, BIFÁSICA, COM CAIXA DE EMBUTIR, CABO DE 35 MM2 E DISJUNTOR DIN 50A (NÃO INCLUSO O POSTE DE CONCRETO). AF_07/2020_PS</t>
  </si>
  <si>
    <t>ENTRADA DE ENERGIA ELÉTRICA, AÉREA, TRIFÁSICA, COM CAIXA DE SOBREPOR, CABO DE 10 MM2 E DISJUNTOR DIN 50A (NÃO INCLUSO O POSTE DE CONCRETO). AF_07/2020_PS</t>
  </si>
  <si>
    <t>ENTRADA DE ENERGIA ELÉTRICA, AÉREA, TRIFÁSICA, COM CAIXA DE SOBREPOR, CABO DE 16 MM2 E DISJUNTOR DIN 50A (NÃO INCLUSO O POSTE DE CONCRETO). AF_07/2020_PS</t>
  </si>
  <si>
    <t>ENTRADA DE ENERGIA ELÉTRICA, AÉREA, TRIFÁSICA, COM CAIXA DE SOBREPOR, CABO DE 25 MM2 E DISJUNTOR DIN 50A (NÃO INCLUSO O POSTE DE CONCRETO). AF_07/2020_PS</t>
  </si>
  <si>
    <t>ENTRADA DE ENERGIA ELÉTRICA, AÉREA, TRIFÁSICA, COM CAIXA DE SOBREPOR, CABO DE 35 MM2 E DISJUNTOR DIN 50A (NÃO INCLUSO O POSTE DE CONCRETO). AF_07/2020_PS</t>
  </si>
  <si>
    <t>ENTRADA DE ENERGIA ELÉTRICA, AÉREA, TRIFÁSICA, COM CAIXA DE EMBUTIR, CABO DE 10 MM2 E DISJUNTOR DIN 50A (NÃO INCLUSO O POSTE DE CONCRETO). AF_07/2020</t>
  </si>
  <si>
    <t>ENTRADA DE ENERGIA ELÉTRICA, AÉREA, TRIFÁSICA, COM CAIXA DE EMBUTIR, CABO DE 16 MM2 E DISJUNTOR DIN 50A (NÃO INCLUSO O POSTE DE CONCRETO). AF_07/2020</t>
  </si>
  <si>
    <t>ENTRADA DE ENERGIA ELÉTRICA, AÉREA, TRIFÁSICA, COM CAIXA DE EMBUTIR, CABO DE 25 MM2 E DISJUNTOR DIN 50A (NÃO INCLUSO O POSTE DE CONCRETO). AF_07/2020</t>
  </si>
  <si>
    <t>ENTRADA DE ENERGIA ELÉTRICA, AÉREA, TRIFÁSICA, COM CAIXA DE EMBUTIR, CABO DE 35 MM2 E DISJUNTOR DIN 50A (NÃO INCLUSO O POSTE DE CONCRETO). AF_07/2020</t>
  </si>
  <si>
    <t>ENTRADA DE ENERGIA ELÉTRICA, SUBTERRÂNEA, MONOFÁSICA, COM CAIXA DE SOBREPOR, CABO DE 10 MM2 E DISJUNTOR DIN 50A (NÃO INCLUSA MURETA DE ALVENARIA). AF_07/2020_PS</t>
  </si>
  <si>
    <t>ENTRADA DE ENERGIA ELÉTRICA, SUBTERRÂNEA, MONOFÁSICA, COM CAIXA DE SOBREPOR, CABO DE 16 MM2 E DISJUNTOR DIN 50A (NÃO INCLUSA MURETA DE ALVENARIA). AF_07/2020_PS</t>
  </si>
  <si>
    <t>ENTRADA DE ENERGIA ELÉTRICA, SUBTERRÂNEA, MONOFÁSICA, COM CAIXA DE SOBREPOR, CABO DE 25 MM2 E DISJUNTOR DIN 50A (NÃO INCLUSA MURETA DE ALVENARIA). AF_07/2020_PS</t>
  </si>
  <si>
    <t>ENTRADA DE ENERGIA ELÉTRICA, SUBTERRÂNEA, MONOFÁSICA, COM CAIXA DE SOBREPOR, CABO DE 35 MM2 E DISJUNTOR DIN 50A (NÃO INCLUSA MURETA DE ALVENARIA). AF_07/2020_PS</t>
  </si>
  <si>
    <t>ENTRADA DE ENERGIA ELÉTRICA, SUBTERRÂNEA, MONOFÁSICA, COM CAIXA DE EMBUTIR, CABO DE 10 MM2 E DISJUNTOR DIN 50A (NÃO INCLUSA MURETA DE ALVENARIA). AF_07/2020_PS</t>
  </si>
  <si>
    <t>ENTRADA DE ENERGIA ELÉTRICA, SUBTERRÂNEA, MONOFÁSICA, COM CAIXA DE EMBUTIR, CABO DE 16 MM2 E DISJUNTOR DIN 50A (NÃO INCLUSA MURETA DE ALVENARIA). AF_07/2020_PS</t>
  </si>
  <si>
    <t>ENTRADA DE ENERGIA ELÉTRICA, SUBTERRÂNEA, MONOFÁSICA, COM CAIXA DE EMBUTIR, CABO DE 25 MM2 E DISJUNTOR DIN 50A (NÃO INCLUSA MURETA DE ALVENARIA). AF_07/2020_PS</t>
  </si>
  <si>
    <t>ENTRADA DE ENERGIA ELÉTRICA, SUBTERRÂNEA, MONOFÁSICA, COM CAIXA DE EMBUTIR, CABO DE 35 MM2 E DISJUNTOR DIN 50A (NÃO INCLUSA MURETA DE ALVENARIA). AF_07/2020_PS</t>
  </si>
  <si>
    <t>ENTRADA DE ENERGIA ELÉTRICA, SUBTERRÂNEA, BIFÁSICA, COM CAIXA DE SOBREPOR, CABO DE 10 MM2 E DISJUNTOR DIN 50A (NÃO INCLUSA MURETA DE ALVENARIA). AF_07/2020_PS</t>
  </si>
  <si>
    <t>ENTRADA DE ENERGIA ELÉTRICA, SUBTERRÂNEA, BIFÁSICA, COM CAIXA DE SOBREPOR, CABO DE 16 MM2 E DISJUNTOR DIN 50A (NÃO INCLUSA MURETA DE ALVENARIA). AF_07/2020_PS</t>
  </si>
  <si>
    <t>ENTRADA DE ENERGIA ELÉTRICA, SUBTERRÂNEA, BIFÁSICA, COM CAIXA DE SOBREPOR, CABO DE 25 MM2 E DISJUNTOR DIN 50A (NÃO INCLUSA MURETA DE ALVENARIA). AF_07/2020_PS</t>
  </si>
  <si>
    <t>ENTRADA DE ENERGIA ELÉTRICA, SUBTERRÂNEA, BIFÁSICA, COM CAIXA DE SOBREPOR, CABO DE 35 MM2 E DISJUNTOR DIN 50A (NÃO INCLUSA MURETA DE ALVENARIA). AF_07/2020_PS</t>
  </si>
  <si>
    <t>ENTRADA DE ENERGIA ELÉTRICA, SUBTERRÂNEA, BIFÁSICA, COM CAIXA DE EMBUTIR, CABO DE 10 MM2 E DISJUNTOR DIN 50A (NÃO INCLUSA MURETA DE ALVENARIA). AF_07/2020_PS</t>
  </si>
  <si>
    <t>ENTRADA DE ENERGIA ELÉTRICA, SUBTERRÂNEA, BIFÁSICA, COM CAIXA DE EMBUTIR, CABO DE 16 MM2 E DISJUNTOR DIN 50A (NÃO INCLUSA MURETA DE ALVENARIA). AF_07/2020_PS</t>
  </si>
  <si>
    <t>ENTRADA DE ENERGIA ELÉTRICA, SUBTERRÂNEA, BIFÁSICA, COM CAIXA DE EMBUTIR, CABO DE 25 MM2 E DISJUNTOR DIN 50A (NÃO INCLUSA MURETA DE ALVENARIA). AF_07/2020_PS</t>
  </si>
  <si>
    <t>ENTRADA DE ENERGIA ELÉTRICA, SUBTERRÂNEA, BIFÁSICA, COM CAIXA DE EMBUTIR, CABO DE 35 MM2 E DISJUNTOR DIN 50A (NÃO INCLUSA MURETA DE ALVENARIA). AF_07/2020_PS</t>
  </si>
  <si>
    <t>ENTRADA DE ENERGIA ELÉTRICA, SUBTERRÂNEA, TRIFÁSICA, COM CAIXA DE SOBREPOR, CABO DE 10 MM2 E DISJUNTOR DIN 50A (NÃO INCLUSA MURETA DE ALVENARIA). AF_07/2020_PS</t>
  </si>
  <si>
    <t>ENTRADA DE ENERGIA ELÉTRICA, SUBTERRÂNEA, TRIFÁSICA, COM CAIXA DE SOBREPOR, CABO DE 16 MM2 E DISJUNTOR DIN 50A (NÃO INCLUSA MURETA DE ALVENARIA). AF_07/2020_PS</t>
  </si>
  <si>
    <t>ENTRADA DE ENERGIA ELÉTRICA, SUBTERRÂNEA, TRIFÁSICA, COM CAIXA DE SOBREPOR, CABO DE 25 MM2 E DISJUNTOR DIN 50A (NÃO INCLUSA MURETA DE ALVENARIA). AF_07/2020_PS</t>
  </si>
  <si>
    <t>ENTRADA DE ENERGIA ELÉTRICA, SUBTERRÂNEA, TRIFÁSICA, COM CAIXA DE SOBREPOR, CABO DE 35 MM2 E DISJUNTOR DIN 50A (NÃO INCLUSA MURETA DE ALVENARIA). AF_07/2020_PS</t>
  </si>
  <si>
    <t>ENTRADA DE ENERGIA ELÉTRICA, SUBTERRÂNEA, TRIFÁSICA, COM CAIXA DE EMBUTIR, CABO DE 10 MM2 E DISJUNTOR DIN 50A (NÃO INCLUSA MURETA DE ALVENARIA). AF_07/2020</t>
  </si>
  <si>
    <t>ENTRADA DE ENERGIA ELÉTRICA, SUBTERRÂNEA, TRIFÁSICA, COM CAIXA DE EMBUTIR, CABO DE 16 MM2 E DISJUNTOR DIN 50A (NÃO INCLUSA MURETA DE ALVENARIA). AF_07/2020</t>
  </si>
  <si>
    <t>ENTRADA DE ENERGIA ELÉTRICA, SUBTERRÂNEA, TRIFÁSICA, COM CAIXA DE EMBUTIR, CABO DE 25 MM2 E DISJUNTOR DIN 50A (NÃO INCLUSA MURETA DE ALVENARIA). AF_07/2020</t>
  </si>
  <si>
    <t>ENTRADA DE ENERGIA ELÉTRICA, SUBTERRÂNEA, TRIFÁSICA, COM CAIXA DE EMBUTIR, CABO DE 35 MM2 E DISJUNTOR DIN 50A (NÃO INCLUSA MURETA DE ALVENARIA). AF_07/2020</t>
  </si>
  <si>
    <t>APARELHO SINALIZADOR DE SAÍDA DE GARAGEM, COM CÉLULA FOTOELÉTRICA - FORNECIMENTO E INSTALAÇÃO. AF_07/2020</t>
  </si>
  <si>
    <t>ARMAÇÃO SECUNDÁRIA, COM 1 ESTRIBO E 1 ISOLADOR - FORNECIMENTO E INSTALAÇÃO. AF_07/2020</t>
  </si>
  <si>
    <t>ARMAÇÃO SECUNDÁRIA, COM 2 ESTRIBOS E 2 ISOLADORES - FORNECIMENTO E INSTALAÇÃO. AF_07/2020</t>
  </si>
  <si>
    <t>ARMAÇÃO SECUNDÁRIA, COM 3 ESTRIBOS E 3 ISOLADORES - FORNECIMENTO E INSTALAÇÃO. AF_07/2020</t>
  </si>
  <si>
    <t>ARMAÇÃO SECUNDÁRIA, COM 4 ESTRIBOS E 4 ISOLADORES - FORNECIMENTO E INSTALAÇÃO. AF_07/2020</t>
  </si>
  <si>
    <t>ARMAÇÃO SECUNDÁRIA, COM 1 ESTRIBO, SEM ISOLADOR - FORNECIMENTO E INSTALAÇÃO. AF_07/2020</t>
  </si>
  <si>
    <t>ARMAÇÃO SECUNDÁRIA, COM 2 ESTRIBOS, SEM ISOLADOR - FORNECIMENTO E INSTALAÇÃO. AF_07/2020</t>
  </si>
  <si>
    <t>ARMAÇÃO SECUNDÁRIA, COM 3 ESTRIBOS, SEM ISOLADOR - FORNECIMENTO E INSTALAÇÃO. AF_07/2020</t>
  </si>
  <si>
    <t>ARMAÇÃO SECUNDÁRIA, COM 4 ESTRIBOS, SEM ISOLADOR - FORNECIMENTO E INSTALAÇÃO. AF_07/2020</t>
  </si>
  <si>
    <t>ISOLADOR, TIPO PINO, PARA TENSÃO 15 KV - FORNECIMENTO E INSTALAÇÃO. AF_07/2020</t>
  </si>
  <si>
    <t>ISOLADOR, TIPO DISCO, PARA TENSÃO 15 KV - FORNECIMENTO E INSTALAÇÃO. AF_07/2020</t>
  </si>
  <si>
    <t>ISOLADOR, TIPO ROLDANA, PARA BAIXA TENSÃO - FORNECIMENTO E INSTALAÇÃO. AF_07/2020</t>
  </si>
  <si>
    <t>GRAMPO PARALELO METÁLICO, PARA REDES AÉREAS DE DISTRIBUIÇÃO DE ENERGIA ELÉTRICA DE BAIXA TENSÃO - FORNECIMENTO E INSTALAÇÃO. AF_07/2020</t>
  </si>
  <si>
    <t>ALÇA PREFORMADA DE DISTRIBUIÇÃO, EM  AÇO GALVANIZADO, AWG 1 - FORNECIMENTO E INSTALAÇÃO. AF_07/2020</t>
  </si>
  <si>
    <t>ALÇA PREFORMADA DE DISTRIBUIÇÃO, EM  AÇO GALVANIZADO, AWG 2 - FORNECIMENTO E INSTALAÇÃO. AF_07/2020</t>
  </si>
  <si>
    <t>ALÇA PREFORMADA DE DISTRIBUIÇÃO, EM  AÇO GALVANIZADO, AWG 4 - FORNECIMENTO E INSTALAÇÃO. AF_07/2020</t>
  </si>
  <si>
    <t>ALÇA PREFORMADA DE DISTRIBUIÇÃO, EM  AÇO GALVANIZADO, AWG 6 - FORNECIMENTO E INSTALAÇÃO. AF_07/2020</t>
  </si>
  <si>
    <t>CABO DE COBRE FLEXÍVEL ISOLADO, 10 MM², 0,6/1,0 KV, PARA REDE AÉREA DE DISTRIBUIÇÃO DE ENERGIA ELÉTRICA DE BAIXA TENSÃO - FORNECIMENTO E INSTALAÇÃO. AF_07/2020</t>
  </si>
  <si>
    <t>CABO DE COBRE FLEXÍVEL ISOLADO, 16 MM², 0,6/1,0 KV, PARA REDE AÉREA DE DISTRIBUIÇÃO DE ENERGIA ELÉTRICA DE BAIXA TENSÃO - FORNECIMENTO E INSTALAÇÃO. AF_07/2020</t>
  </si>
  <si>
    <t>CABO DE COBRE FLEXÍVEL ISOLADO, 25 MM², 0,6/1,0 KV, PARA REDE AÉREA DE DISTRIBUIÇÃO DE ENERGIA ELÉTRICA DE BAIXA TENSÃO - FORNECIMENTO E INSTALAÇÃO. AF_07/2020</t>
  </si>
  <si>
    <t>CABO DE COBRE FLEXÍVEL ISOLADO, 35 MM², 0,6/1,0 KV, PARA REDE AÉREA DE DISTRIBUIÇÃO DE ENERGIA ELÉTRICA DE BAIXA TENSÃO - FORNECIMENTO E INSTALAÇÃO. AF_07/2020</t>
  </si>
  <si>
    <t>CABO DE COBRE FLEXÍVEL ISOLADO, 50 MM², 0,6/1,0 KV, PARA REDE AÉREA DE DISTRIBUIÇÃO DE ENERGIA ELÉTRICA DE BAIXA TENSÃO - FORNECIMENTO E INSTALAÇÃO. AF_07/2020</t>
  </si>
  <si>
    <t>CABO DE COBRE FLEXÍVEL ISOLADO, 70 MM², 0,6/1,0 KV, PARA REDE AÉREA DE DISTRIBUIÇÃO DE ENERGIA ELÉTRICA DE BAIXA TENSÃO - FORNECIMENTO E INSTALAÇÃO. AF_07/2020</t>
  </si>
  <si>
    <t>CABO DE COBRE FLEXÍVEL ISOLADO, 95 MM², 0,6/1,0 KV, PARA REDE AÉREA DE DISTRIBUIÇÃO DE ENERGIA ELÉTRICA DE BAIXA TENSÃO - FORNECIMENTO E INSTALAÇÃO. AF_07/2020</t>
  </si>
  <si>
    <t>CABO DE COBRE FLEXÍVEL ISOLADO, 120 MM², 0,6/1,0 KV, PARA REDE AÉREA DE DISTRIBUIÇÃO DE ENERGIA ELÉTRICA DE BAIXA TENSÃO - FORNECIMENTO E INSTALAÇÃO. AF_07/2020</t>
  </si>
  <si>
    <t>ASSENTAMENTO DE POSTE DE CONCRETO COM COMPRIMENTO NOMINAL DE 9 M, CARGA NOMINAL MENOR OU IGUAL A 1000 DAN, ENGASTAMENTO SIMPLES COM 1,5 M DE SOLO (NÃO INCLUI FORNECIMENTO). AF_11/2019</t>
  </si>
  <si>
    <t>ASSENTAMENTO DE POSTE DE CONCRETO COM COMPRIMENTO NOMINAL DE 10 M, CARGA NOMINAL MENOR OU IGUAL A 1000 DAN, ENGASTAMENTO SIMPLES COM 1,6 M DE SOLO (NÃO INCLUI FORNECIMENTO). AF_11/2019</t>
  </si>
  <si>
    <t>ASSENTAMENTO DE POSTE DE CONCRETO COM COMPRIMENTO NOMINAL DE 10 M, CARGA NOMINAL MAIOR QUE 1000 DAN, ENGASTAMENTO SIMPLES COM 1,6 M DE SOLO (NÃO INCLUI FORNECIMENTO). AF_11/2019</t>
  </si>
  <si>
    <t>ASSENTAMENTO DE POSTE DE CONCRETO COM COMPRIMENTO NOMINAL DE 10,5 M, CARGA NOMINAL MENOR OU IGUAL A 1000 DAN, ENGASTAMENTO SIMPLES COM 1,65 M DE SOLO (NÃO INCLUI FORNECIMENTO). AF_11/2019</t>
  </si>
  <si>
    <t>ASSENTAMENTO DE POSTE DE CONCRETO COM COMPRIMENTO NOMINAL DE 10,5 M, CARGA NOMINAL MAIOR QUE 1000 DAN, ENGASTAMENTO SIMPLES COM 1,65 M DE SOLO (NÃO INCLUI FORNECIMENTO). AF_11/2019</t>
  </si>
  <si>
    <t>ASSENTAMENTO DE POSTE DE CONCRETO COM COMPRIMENTO NOMINAL DE 11 M, CARGA NOMINAL MENOR OU IGUAL A 1000 DAN, ENGASTAMENTO SIMPLES COM 1,7 M DE SOLO (NÃO INCLUI FORNECIMENTO). AF_11/2019</t>
  </si>
  <si>
    <t>ASSENTAMENTO DE POSTE DE CONCRETO COM COMPRIMENTO NOMINAL DE 11 M, CARGA NOMINAL MAIOR QUE 1000 DAN, ENGASTAMENTO SIMPLES COM 1,7 M DE SOLO (NÃO INCLUI FORNECIMENTO). AF_11/2019</t>
  </si>
  <si>
    <t>ASSENTAMENTO DE POSTE DE CONCRETO COM COMPRIMENTO NOMINAL DE 12 M, CARGA NOMINAL MENOR OU IGUAL A 1000 DAN, ENGASTAMENTO SIMPLES COM 1,8 M DE SOLO (NÃO INCLUI FORNECIMENTO). AF_11/2019</t>
  </si>
  <si>
    <t>ASSENTAMENTO DE POSTE DE CONCRETO COM COMPRIMENTO NOMINAL DE 12 M, CARGA NOMINAL MAIOR QUE 1000 DAN, ENGASTAMENTO SIMPLES COM 1,8 M DE SOLO (NÃO INCLUI FORNECIMENTO). AF_11/2019</t>
  </si>
  <si>
    <t>ASSENTAMENTO DE POSTE DE CONCRETO COM COMPRIMENTO NOMINAL DE 13 M, CARGA NOMINAL MENOR OU IGUAL A 1000 DAN, ENGASTAMENTO SIMPLES COM 1,9 M DE SOLO (NÃO INCLUI FORNECIMENTO). AF_11/2019</t>
  </si>
  <si>
    <t>ASSENTAMENTO DE POSTE DE CONCRETO COM COMPRIMENTO NOMINAL DE 13 M, CARGA NOMINAL MAIOR QUE 1000 DAN, ENGASTAMENTO SIMPLES COM 1,9 M DE SOLO (NÃO INCLUI FORNECIMENTO). AF_11/2019</t>
  </si>
  <si>
    <t>ASSENTAMENTO DE POSTE DE CONCRETO COM COMPRIMENTO NOMINAL DE 13,5 M, CARGA NOMINAL MENOR OU IGUAL A 1000 DAN, ENGASTAMENTO SIMPLES COM 1,95 M DE SOLO (NÃO INCLUI FORNECIMENTO). AF_11/2019</t>
  </si>
  <si>
    <t>ASSENTAMENTO DE POSTE DE CONCRETO COM COMPRIMENTO NOMINAL DE 13,5 M, CARGA NOMINAL MAIOR QUE 1000 DAN, ENGASTAMENTO SIMPLES COM 1,95 M DE SOLO (NÃO INCLUI FORNECIMENTO). AF_11/2019</t>
  </si>
  <si>
    <t>ASSENTAMENTO DE POSTE DE CONCRETO COM COMPRIMENTO NOMINAL DE 14 M, CARGA NOMINAL MENOR OU IGUAL A 1000 DAN, ENGASTAMENTO SIMPLES COM 2 M DE SOLO (NÃO INCLUI FORNECIMENTO). AF_11/2019</t>
  </si>
  <si>
    <t>ASSENTAMENTO DE POSTE DE CONCRETO COM COMPRIMENTO NOMINAL DE 14 M, CARGA NOMINAL MAIOR QUE 1000 DAN, ENGASTAMENTO SIMPLES COM 2 M DE SOLO (NÃO INCLUI FORNECIMENTO). AF_11/2019</t>
  </si>
  <si>
    <t>ASSENTAMENTO DE POSTE DE CONCRETO COM COMPRIMENTO NOMINAL DE 15 M, CARGA NOMINAL MENOR OU IGUAL A 1000 DAN, ENGASTAMENTO SIMPLES COM 2,1 M DE SOLO (NÃO INCLUI FORNECIMENTO). AF_11/2019</t>
  </si>
  <si>
    <t>ASSENTAMENTO DE POSTE DE CONCRETO COM COMPRIMENTO NOMINAL DE 15 M, CARGA NOMINAL MAIOR QUE 1000 DAN, ENGASTAMENTO SIMPLES COM 2,1 M DE SOLO (NÃO INCLUI FORNECIMENTO). AF_11/2019</t>
  </si>
  <si>
    <t>ASSENTAMENTO DE POSTE DE CONCRETO COM COMPRIMENTO NOMINAL DE 18 M, CARGA NOMINAL MENOR OU IGUAL A 1000 DAN, ENGASTAMENTO SIMPLES COM 2,4 M DE SOLO (NÃO INCLUI FORNECIMENTO). AF_11/2019</t>
  </si>
  <si>
    <t>ASSENTAMENTO DE POSTE DE CONCRETO COM COMPRIMENTO NOMINAL DE 18 M, CARGA NOMINAL MAIOR QUE 1000 DAN, ENGASTAMENTO SIMPLES COM 2,4 M DE SOLO (NÃO INCLUI FORNECIMENTO). AF_11/2019</t>
  </si>
  <si>
    <t>ASSENTAMENTO DE POSTE DE CONCRETO COM COMPRIMENTO NOMINAL DE 20 M, CARGA NOMINAL MENOR OU IGUAL A 1000 DAN, ENGASTAMENTO SIMPLES COM 2,6 M DE SOLO (NÃO INCLUI FORNECIMENTO). AF_11/2019</t>
  </si>
  <si>
    <t>ASSENTAMENTO DE POSTE DE CONCRETO COM COMPRIMENTO NOMINAL DE 20 M, CARGA NOMINAL MAIOR QUE 1000, ENGASTAMENTO SIMPLES COM 2,6 M DE SOLO (NÃO INCLUI FORNECIMENTO). AF_11/2019</t>
  </si>
  <si>
    <t>ASSENTAMENTO DE POSTE DE CONCRETO COM COMPRIMENTO NOMINAL DE 9 M, CARGA NOMINAL DE 150 DAN, ENGASTAMENTO BASE CONCRETADA COM 1 M DE CONCRETO E 0,5 M DE SOLO (NÃO INCLUI FORNECIMENTO). AF_11/2019</t>
  </si>
  <si>
    <t>ASSENTAMENTO DE POSTE DE CONCRETO COM COMPRIMENTO NOMINAL DE 9 M, CARGA NOMINAL DE 300 DAN, ENGASTAMENTO BASE CONCRETADA COM 1 M DE CONCRETO E 0,5 M DE SOLO (NÃO INCLUI FORNECIMENTO). AF_11/2019</t>
  </si>
  <si>
    <t>ASSENTAMENTO DE POSTE DE CONCRETO COM COMPRIMENTO NOMINAL DE 9 M, CARGA NOMINAL DE 400 DAN, ENGASTAMENTO BASE CONCRETADA COM 1 M DE CONCRETO E 0,5 M DE SOLO (NÃO INCLUI FORNECIMENTO). AF_11/2019</t>
  </si>
  <si>
    <t>ASSENTAMENTO DE POSTE DE CONCRETO COM COMPRIMENTO NOMINAL DE 9 M, CARGA NOMINAL DE 600 DAN, ENGASTAMENTO BASE CONCRETADA COM 1 M DE CONCRETO E 0,5 M DE SOLO (NÃO INCLUI FORNECIMENTO). AF_11/2019</t>
  </si>
  <si>
    <t>ASSENTAMENTO DE POSTE DE CONCRETO COM COMPRIMENTO NOMINAL DE 9 M, CARGA NOMINAL DE 1000 DAN, ENGASTAMENTO BASE CONCRETADA COM 1 M DE CONCRETO E 0,5 M DE SOLO (NÃO INCLUI FORNECIMENTO). AF_11/2019</t>
  </si>
  <si>
    <t>ASSENTAMENTO DE POSTE DE CONCRETO COM COMPRIMENTO NOMINAL DE 10 M, CARGA NOMINAL DE 300 DAN, ENGASTAMENTO BASE CONCRETADA COM 1 M DE CONCRETO E 0,6 M DE SOLO (NÃO INCLUI FORNECIMENTO). AF_11/2019</t>
  </si>
  <si>
    <t>ASSENTAMENTO DE POSTE DE CONCRETO COM COMPRIMENTO NOMINAL DE 10 M, CARGA NOMINAL DE 600 DAN, ENGASTAMENTO BASE CONCRETADA COM 1 M DE CONCRETO E 0,6 M DE SOLO (NÃO INCLUI FORNECIMENTO). AF_11/2019</t>
  </si>
  <si>
    <t>ASSENTAMENTO DE POSTE DE CONCRETO COM COMPRIMENTO NOMINAL DE 10 M, CARGA NOMINAL DE 1000 DAN, ENGASTAMENTO BASE CONCRETADA COM 1 M DE CONCRETO E 0,6 M DE SOLO (NÃO INCLUI FORNECIMENTO). AF_11/2019</t>
  </si>
  <si>
    <t>ASSENTAMENTO DE POSTE DE CONCRETO COM COMPRIMENTO NOMINAL DE 10,5 M, CARGA NOMINAL DE 300 DAN, ENGASTAMENTO BASE CONCRETADA COM 1 M DE CONCRETO E 0,65 M DE SOLO (NÃO INCLUI FORNECIMENTO). AF_11/2019</t>
  </si>
  <si>
    <t>ASSENTAMENTO DE POSTE DE CONCRETO COM COMPRIMENTO NOMINAL DE 10,5 M, CARGA NOMINAL DE 600 DAN, ENGASTAMENTO BASE CONCRETADA COM 1 M DE CONCRETO E 0,65 M DE SOLO (NÃO INCLUI FORNECIMENTO). AF_11/2019</t>
  </si>
  <si>
    <t>ASSENTAMENTO DE POSTE DE CONCRETO COM COMPRIMENTO NOMINAL DE 10,5 M, CARGA NOMINAL DE 1000 DAN, ENGASTAMENTO BASE CONCRETADA COM 1 M DE CONCRETO E 0,65 M DE SOLO (NÃO INCLUI FORNECIMENTO). AF_11/2019</t>
  </si>
  <si>
    <t>ASSENTAMENTO DE POSTE DE CONCRETO COM COMPRIMENTO NOMINAL DE 11 M, CARGA NOMINAL DE 300 DAN, ENGASTAMENTO BASE CONCRETADA COM 1 M DE CONCRETO E 0,7 M DE SOLO (NÃO INCLUI FORNECIMENTO). AF_11/2019</t>
  </si>
  <si>
    <t>ASSENTAMENTO DE POSTE DE CONCRETO COM COMPRIMENTO NOMINAL DE 11 M, CARGA NOMINAL DE 400 DAN, ENGASTAMENTO BASE CONCRETADA COM 1 M DE CONCRETO E 0,7 M DE SOLO (NÃO INCLUI FORNECIMENTO). AF_11/2019</t>
  </si>
  <si>
    <t>ASSENTAMENTO DE POSTE DE CONCRETO COM COMPRIMENTO NOMINAL DE 11 M, CARGA NOMINAL DE 600 DAN, ENGASTAMENTO BASE CONCRETADA COM 1 M DE CONCRETO E 0,7 M DE SOLO (NÃO INCLUI FORNECIMENTO). AF_11/2019</t>
  </si>
  <si>
    <t>ASSENTAMENTO DE POSTE DE CONCRETO COM COMPRIMENTO NOMINAL DE 11 M, CARGA NOMINAL DE 1000 DAN, ENGASTAMENTO BASE CONCRETADA COM 1 M DE CONCRETO E 0,7 M DE SOLO (NÃO INCLUI FORNECIMENTO). AF_11/2019</t>
  </si>
  <si>
    <t>ASSENTAMENTO DE POSTE DE CONCRETO COM COMPRIMENTO NOMINAL DE 12 M, CARGA NOMINAL DE 400 DAN, ENGASTAMENTO BASE CONCRETADA COM 1 M DE CONCRETO E 0,8 M DE SOLO (NÃO INCLUI FORNECIMENTO). AF_11/2019</t>
  </si>
  <si>
    <t>ASSENTAMENTO DE POSTE DE CONCRETO COM COMPRIMENTO NOMINAL DE 12 M, CARGA NOMINAL DE 600 DAN, ENGASTAMENTO BASE CONCRETADA COM 1 M DE CONCRETO E 0,8 M DE SOLO (NÃO INCLUI FORNECIMENTO). AF_11/2019</t>
  </si>
  <si>
    <t>ASSENTAMENTO DE POSTE DE CONCRETO COM COMPRIMENTO NOMINAL DE 12 M, CARGA NOMINAL DE 1000 DAN, ENGASTAMENTO BASE CONCRETADA COM 1 M DE CONCRETO E 0,8 M DE SOLO (NÃO INCLUI FORNECIMENTO). AF_11/2019</t>
  </si>
  <si>
    <t>ASSENTAMENTO DE POSTE DE CONCRETO COM COMPRIMENTO NOMINAL DE 13 M, CARGA NOMINAL DE 600 DAN, ENGASTAMENTO BASE CONCRETADA COM 1 M DE CONCRETO E 0,9 M DE SOLO (NÃO INCLUI FORNECIMENTO). AF_11/2019</t>
  </si>
  <si>
    <t>ASSENTAMENTO DE POSTE DE CONCRETO COM COMPRIMENTO NOMINAL DE 13 M, CARGA NOMINAL DE 1000 DAN, ENGASTAMENTO BASE CONCRETADA COM 1 M DE CONCRETO E 0,9 M DE SOLO - SOMENTE INSTALAÇÃO, SEM FORNECIMENTO. AF_11/2019</t>
  </si>
  <si>
    <t>POSTE DECORATIVO PARA JARDIM EM AÇO TUBULAR, H = *2,5* M, SEM LUMINÁRIA - FORNECIMENTO E INSTALAÇÃO. AF_11/2019</t>
  </si>
  <si>
    <t>POSTE DE AÇO CONICO CONTÍNUO CURVO SIMPLES, FLANGEADO, H=9M, INCLUSIVE LUMINÁRIA, SEM LÂMPADA - FORNECIMENTO E INSTALACAO. AF_11/2019</t>
  </si>
  <si>
    <t>POSTE DE AÇO CONICO CONTÍNUO CURVO DUPLO, FLANGEADO, H=9M, INCLUSIVE LUMINÁRIAS, SEM LÂMPADAS - FORNECIMENTO E INSTALACAO. AF_11/2019</t>
  </si>
  <si>
    <t>POSTE DE AÇO CONICO CONTÍNUO CURVO SIMPLES, ENGASTADO, H=9M, INCLUSIVE LUMINÁRIA, SEM LÂMPADA - FORNECIMENTO E INSTALACAO. AF_11/2019</t>
  </si>
  <si>
    <t>POSTE DE AÇO CONICO CONTÍNUO CURVO DUPLO, ENGASTADO, H=9M, INCLUSIVE LUMINÁRIAS, SEM LÂMPADAS - FORNECIMENTO E INSTALACAO. AF_11/2019</t>
  </si>
  <si>
    <t>LUMINÁRIA ARANDELA TIPO MEIA LUA, DE SOBREPOR, COM 1 LÂMPADA LED DE 6 W, SEM REATOR - FORNECIMENTO E INSTALAÇÃO. AF_09/2024</t>
  </si>
  <si>
    <t>LUMINÁRIA ARANDELA TIPO TARTARUGA, DE SOBREPOR, COM 1 LÂMPADA LED DE 6 W, SEM REATOR - FORNECIMENTO E INSTALAÇÃO. AF_09/2024</t>
  </si>
  <si>
    <t>TRANSFORMADOR DE DISTRIBUIÇÃO, 30 KVA, TRIFÁSICO, 60 HZ, CLASSE 15 KV, IMERSO EM ÓLEO MINERAL, INSTALAÇÃO EM POSTE (NÃO INCLUSO SUPORTE) - FORNECIMENTO E INSTALAÇÃO. AF_12/2020</t>
  </si>
  <si>
    <t>TRANSFORMADOR DE DISTRIBUIÇÃO, 45 KVA, TRIFÁSICO, 60 HZ, CLASSE 15 KV, IMERSO EM ÓLEO MINERAL, INSTALAÇÃO EM POSTE (NÃO INCLUSO SUPORTE) - FORNECIMENTO E INSTALAÇÃO. AF_12/2020</t>
  </si>
  <si>
    <t>TRANSFORMADOR DE DISTRIBUIÇÃO, 75 KVA, TRIFÁSICO, 60 HZ, CLASSE 15 KV, IMERSO EM ÓLEO MINERAL, INSTALAÇÃO EM POSTE (NÃO INCLUSO SUPORTE) - FORNECIMENTO E INSTALAÇÃO. AF_12/2020</t>
  </si>
  <si>
    <t>TRANSFORMADOR DE DISTRIBUIÇÃO, 112,5 KVA, TRIFÁSICO, 60 HZ, CLASSE 15 KV, IMERSO EM ÓLEO MINERAL, INSTALAÇÃO EM POSTE (NÃO INCLUSO SUPORTE) - FORNECIMENTO E INSTALAÇÃO. AF_12/2020</t>
  </si>
  <si>
    <t>TRANSFORMADOR DE DISTRIBUIÇÃO, 150 KVA, TRIFÁSICO, 60 HZ, CLASSE 15 KV, IMERSO EM ÓLEO MINERAL, INSTALAÇÃO EM POSTE (NÃO INCLUSO SUPORTE) - FORNECIMENTO E INSTALAÇÃO. AF_12/2020</t>
  </si>
  <si>
    <t>TRANSFORMADOR DE DISTRIBUIÇÃO, 225 KVA, TRIFÁSICO, 60 HZ, CLASSE 15 KV, IMERSO EM ÓLEO MINERAL, INSTALAÇÃO EM POSTE (NÃO INCLUSO SUPORTE) - FORNECIMENTO E INSTALAÇÃO. AF_12/2020</t>
  </si>
  <si>
    <t>TRANSFORMADOR DE DISTRIBUIÇÃO, 300 KVA, TRIFÁSICO, 60 HZ, CLASSE 15 KV, IMERSO EM ÓLEO MINERAL, INSTALAÇÃO EM POSTE (NÃO INCLUSO SUPORTE) - FORNECIMENTO E INSTALAÇÃO. AF_12/2020</t>
  </si>
  <si>
    <t>SUPORTE PARA TRANSFORMADOR EM POSTE DE CONCRETO CIRCULAR - FORNECIMENTO E INSTALAÇÃO. AF_12/2020</t>
  </si>
  <si>
    <t>SUPORTE PARA TRANSFORMADOR EM POSTE DE CONCRETO DUPLO T - FORNECIMENTO E INSTALAÇÃO. AF_12/2020</t>
  </si>
  <si>
    <t>TRANSFORMADOR DE DISTRIBUIÇÃO, 500KVA, TRIFÁSICO, 60 HZ, CLASSE 15 KV, IMERSO EM ÓLEO MINERAL, INSTALAÇÃO EM SOLO (NÃO INCLUSO ABRIGO) - FORNECIMENTO E INSTALAÇÃO. AF_02/2022</t>
  </si>
  <si>
    <t>TRANSFORMADOR DE DISTRIBUIÇÃO, 750 KVA, TRIFÁSICO, 60 HZ, CLASSE 15 KV, IMERSO EM ÓLEO MINERAL, INSTALAÇÃO EM SOLO (NÃO INCLUSO ABRIGO) - FORNECIMENTO E INSTALAÇÃO. AF_02/2022</t>
  </si>
  <si>
    <t>TRANSFORMADOR DE DISTRIBUIÇÃO, 1000 KVA, TRIFÁSICO, 60 HZ, CLASSE 15 KV, IMERSO EM ÓLEO MINERAL, INSTALAÇÃO EM SOLO (NÃO INCLUSO ABRIGO) - FORNECIMENTO E INSTALAÇÃO. AF_02/2022</t>
  </si>
  <si>
    <t>CORDOALHA DE COBRE NU 35 MM², NÃO ENTERRADA, COM ISOLADOR - FORNECIMENTO E INSTALAÇÃO. AF_08/2023</t>
  </si>
  <si>
    <t>CORDOALHA DE COBRE NU 50 MM², NÃO ENTERRADA, COM ISOLADOR - FORNECIMENTO E INSTALAÇÃO. AF_08/2023</t>
  </si>
  <si>
    <t>CORDOALHA DE COBRE NU 70 MM², NÃO ENTERRADA, COM ISOLADOR - FORNECIMENTO E INSTALAÇÃO. AF_08/2023</t>
  </si>
  <si>
    <t>CORDOALHA DE COBRE NU 95 MM², NÃO ENTERRADA, COM ISOLADOR - FORNECIMENTO E INSTALAÇÃO. AF_08/2023</t>
  </si>
  <si>
    <t>CORDOALHA DE COBRE NU 50 MM², ENTERRADA - FORNECIMENTO E INSTALAÇÃO. AF_08/2023</t>
  </si>
  <si>
    <t>CORDOALHA DE COBRE NU 70 MM², ENTERRADA - FORNECIMENTO E INSTALAÇÃO. AF_08/2023</t>
  </si>
  <si>
    <t>CORDOALHA DE COBRE NU 95 MM², ENTERRADA - FORNECIMENTO E INSTALAÇÃO. AF_08/2023</t>
  </si>
  <si>
    <t>ELETRODUTO PVC RÍGIDO, DIÂMETRO 40MM, COM 3 METROS, PARA SPDA - FORNECIMENTO E INSTALAÇÃO. AF_08/2023</t>
  </si>
  <si>
    <t>HASTE DE ATERRAMENTO, DIÂMETRO 5/8", COM 3 METROS - FORNECIMENTO E INSTALAÇÃO. AF_08/2023</t>
  </si>
  <si>
    <t>HASTE DE ATERRAMENTO, DIÂMETRO 3/4", COM 3 METROS - FORNECIMENTO E INSTALAÇÃO. AF_08/2023</t>
  </si>
  <si>
    <t>BASE METÁLICA PARA MASTRO 1 ½"  PARA SPDA - FORNECIMENTO E INSTALAÇÃO. AF_08/2023</t>
  </si>
  <si>
    <t>MASTRO 1 ½", COM 3 METROS, PARA SPDA - FORNECIMENTO E INSTALAÇÃO. AF_08/2023</t>
  </si>
  <si>
    <t>CAPTOR TIPO FRANKLIN PARA SPDA - FORNECIMENTO E INSTALAÇÃO. AF_08/2023</t>
  </si>
  <si>
    <t>SUPORTE ISOLADOR PARA FIXAÇÃO DA CORDOALHA DE COBRE EM ALVENARIA OU CONCRETO - FORNECIMENTO E INSTALAÇÃO. AF_08/2023</t>
  </si>
  <si>
    <t>MINI CAPTOR PARA SPDA - FORNECIMENTO E INSTALAÇÃO. AF_08/2023</t>
  </si>
  <si>
    <t>CONECTOR GRAMPO METÁLICO TIPO OLHAL, PARA SPDA, PARA HASTE DE ATERRAMENTO DE 3/4'' E CABOS DE 10 A 50 MM2 - FORNECIMENTO E INSTALAÇÃO. AF_08/2023</t>
  </si>
  <si>
    <t>CONECTOR GRAMPO METÁLICO TIPO OLHAL, PARA SPDA, PARA HASTE DE ATERRAMENTO DE 5/8'' E CABOS DE 10 A 50 MM2 - FORNECIMENTO E INSTALAÇÃO. AF_08/2023</t>
  </si>
  <si>
    <t>CONECTOR GRAMPO PARALELO METÁLICO, PARA SPDA, PARA CABOS DE 6 A 50 MM2 - FORNECIMENTO E INSTALAÇÃO. AF_08/2023</t>
  </si>
  <si>
    <t>CONECTOR SPLIT-BOLT, PARA SPDA, PARA CABOS ATÉ 35 MM2 - FORNECIMENTO E INSTALAÇÃO. AF_08/2023</t>
  </si>
  <si>
    <t>CONECTOR SPLIT-BOLT, PARA SPDA, PARA CABOS ATÉ 50 MM2 - FORNECIMENTO E INSTALAÇÃO. AF_08/2023</t>
  </si>
  <si>
    <t>CONECTOR SPLIT-BOLT, PARA SPDA, PARA CABOS ATÉ 70 MM2 - FORNECIMENTO E INSTALAÇÃO. AF_08/2023</t>
  </si>
  <si>
    <t>CONECTOR SPLIT-BOLT, PARA SPDA, PARA CABOS ATÉ 95 MM2 - FORNECIMENTO E INSTALAÇÃO. AF_08/2023</t>
  </si>
  <si>
    <t>PLACA DE CONCRETO PRÉ-MOLDADO COMO PROTEÇÃO MECÂNICA ADICIONAL NO REATERRO PARA REDE ENTERRADA DE DISTRIBUIÇÃO DE ENERGIA ELÉTRICA - FORNECIMENTO E INSTALAÇÃO. AF_12/2021</t>
  </si>
  <si>
    <t>CONCRETAGEM COMO PROTEÇÃO MECÂNICA ADICIONAL NO REATERRO PARA REDE ENTERRADA DE DISTRIBUIÇÃO DE ENERGIA ELÉTRICA - FORNECIMENTO E INSTALAÇÃO. AF_12/2021</t>
  </si>
  <si>
    <t>FURO MANUAL EM ALVENARIA, PARA INSTALAÇÕES ELÉTRICAS, DIÂMETROS MENORES OU IGUAIS A 40 MM. AF_09/2023</t>
  </si>
  <si>
    <t>FURO MANUAL EM ALVENARIA, PARA INSTALAÇÕES ELÉTRICAS, DIÂMETROS MAIORES QUE 40 MM E MENORES OU IGUAIS A 75 MM. AF_09/2023</t>
  </si>
  <si>
    <t>FURO MANUAL EM ALVENARIA, PARA INSTALAÇÕES ELÉTRICAS, DIÂMETROS MAIORES QUE 75 MM E MENORES OU IGUAIS A 100 MM. AF_09/2023</t>
  </si>
  <si>
    <t>FURO MECANIZADO EM CONCRETO, COM MARTELO DEMOLIDOR, PARA INSTALAÇÕES ELÉTRICAS, DIÂMETROS MENORES OU IGUAIS A 40 MM. AF_09/2023</t>
  </si>
  <si>
    <t>FURO MECANIZADO EM CONCRETO, COM MARTELO DEMOLIDOR, PARA INSTALAÇÕES ELÉTRICAS, DIÂMETROS MAIORES QUE 40 MM E MENORES OU IGUAIS A 75 MM. AF_09/2023</t>
  </si>
  <si>
    <t>FURO MECANIZADO EM CONCRETO, COM MARTELO DEMOLIDOR, PARA INSTALAÇÕES ELÉTRICAS, DIÂMETROS MAIORES QUE 75 MM E MENORES OU IGUAIS A 150 MM. AF_09/2023</t>
  </si>
  <si>
    <t>SUPORTE PARA 2 ELETRODUTOS, ESPAÇADO A CADA 80 CM, EM PERFILADO COM COMPRIMENTO DE 25 CM FIXADO EM LAJE, POR METRO DE ELETRODUTO FIXADO. AF_09/2023</t>
  </si>
  <si>
    <t>SUPORTE PARA 4 ELETRODUTOS, ESPAÇADO A CADA 80 CM, EM PERFILADO COM COMPRIMENTO DE 42 CM FIXADO EM LAJE, POR METRO DE ELETRODUTO FIXADO. AF_09/2023</t>
  </si>
  <si>
    <t>CHUMBAMENTO LINEAR EM ALVENARIA PARA ELETRODUTOS COM DIÂMETROS MENORES OU IGUAIS A 40 MM. AF_09/2023</t>
  </si>
  <si>
    <t>FURO MECANIZADO EM ALVENARIA, PARA INSTALAÇÕES ELÉTRICAS, DIÂMETROS MENORES OU IGUAIS A 40 MM. AF_09/2023</t>
  </si>
  <si>
    <t>FURO MECANIZADO EM ALVENARIA, PARA INSTALAÇÕES ELÉTRICAS, DIÂMETROS MAIORES QUE 40 MM E MENORES OU IGUAIS A 75 MM. AF_09/2023</t>
  </si>
  <si>
    <t>FURO MECANIZADO EM ALVENARIA, PARA INSTALAÇÕES ELÉTRICAS, DIÂMETROS MAIORES QUE 75 MM E MENORES OU IGUAIS A 100 MM. AF_09/2023</t>
  </si>
  <si>
    <t>FURO MECANIZADO EM CONCRETO, COM PERFURATRIZ, PARA INSTALAÇÕES ELÉTRICAS, DIÂMETROS MENORES OU IGUAIS A 40 MM. AF_09/2023</t>
  </si>
  <si>
    <t>FURO MECANIZADO EM CONCRETO, COM PERFURATRIZ, PARA INSTALAÇÕES ELÉTRICAS, DIÂMETROS MAIORES QUE 40 MM E MENORES OU IGUAIS A 75 MM. AF_09/2023</t>
  </si>
  <si>
    <t>FURO MECANIZADO EM CONCRETO, COM PERFURATRIZ, PARA INSTALAÇÕES ELÉTRICAS, DIÂMETROS MAIORES QUE 75 MM E MENORES OU IGUAIS A 150 MM. AF_09/2023</t>
  </si>
  <si>
    <t>RASGO LINEAR MECANIZADO EM ALVENARIA, PARA ELETRODUTOS, DIÂMETROS MENORES OU IGUAIS A 40 MM. AF_09/2023</t>
  </si>
  <si>
    <t>FIXAÇÃO DE ELETRODUTOS, DIÂMETROS MENORES OU IGUAIS A 40 MM, COM ABRAÇADEIRA METÁLICA RÍGIDA TIPO D COM PARAFUSO DE FIXAÇÃO 1 1/4", FIXADA DIRETAMENTE NA LAJE OU PAREDE. AF_09/2023</t>
  </si>
  <si>
    <t>ABRIGO PARA HIDRANTE, 90X60X17CM, COM REGISTRO GLOBO ANGULAR 45 GRAUS 2 1/2", ADAPTADOR STORZ 2 1/2", MANGUEIRA DE INCÊNDIO 20M, REDUÇÃO 2 1/2" X 1 1/2" E ESGUICHO EM LATÃO 1 1/2" - FORNECIMENTO E INSTALAÇÃO. AF_10/2020</t>
  </si>
  <si>
    <t>EXTINTOR DE INCÊNDIO PORTÁTIL COM CARGA DE ÁGUA PRESSURIZADA DE 10 L, CLASSE A - FORNECIMENTO E INSTALAÇÃO. AF_10/2020_PE</t>
  </si>
  <si>
    <t>EXTINTOR DE INCÊNDIO PORTÁTIL COM CARGA DE CO2 DE 4 KG, CLASSE BC - FORNECIMENTO E INSTALAÇÃO. AF_10/2020_PE</t>
  </si>
  <si>
    <t>EXTINTOR DE INCÊNDIO PORTÁTIL COM CARGA DE CO2 DE 6 KG, CLASSE BC - FORNECIMENTO E INSTALAÇÃO. AF_10/2020_PE</t>
  </si>
  <si>
    <t>EXTINTOR DE INCÊNDIO PORTÁTIL COM CARGA DE PQS DE 4 KG, CLASSE BC - FORNECIMENTO E INSTALAÇÃO. AF_10/2020_PE</t>
  </si>
  <si>
    <t>EXTINTOR DE INCÊNDIO PORTÁTIL COM CARGA DE PQS DE 6 KG, CLASSE BC - FORNECIMENTO E INSTALAÇÃO. AF_10/2020_PE</t>
  </si>
  <si>
    <t>EXTINTOR DE INCÊNDIO PORTÁTIL COM CARGA DE PQS DE 8 KG, CLASSE BC - FORNECIMENTO E INSTALAÇÃO. AF_10/2020_PE</t>
  </si>
  <si>
    <t>EXTINTOR DE INCÊNDIO PORTÁTIL COM CARGA DE PQS DE 12 KG, CLASSE BC - FORNECIMENTO E INSTALAÇÃO. AF_10/2020_PE</t>
  </si>
  <si>
    <t>ABRIGO PARA HIDRANTE, 75X45X17CM, COM REGISTRO GLOBO ANGULAR 45 GRAUS 2 1/2", ADAPTADOR STORZ 2 1/2", MANGUEIRA DE INCÊNDIO 15M 2 1/2" E ESGUICHO EM LATÃO 2 1/2" - FORNECIMENTO E INSTALAÇÃO. AF_10/2020</t>
  </si>
  <si>
    <t>CAIXA DE INCÊNDIO 45X75X17CM - FORNECIMENTO E INSTALAÇÃO. AF_10/2020</t>
  </si>
  <si>
    <t>CAIXA DE INCÊNDIO 60X90X17CM - FORNECIMENTO E INSTALAÇÃO. AF_10/2020</t>
  </si>
  <si>
    <t>CONJUNTO DE MANGUEIRA PARA COMBATE A INCÊNDIO EM FIBRA DE POLIESTER PURA, COM 1.1/2", REVESTIDA INTERNAMENTE, COMPRIMENTO DE 15M - FORNECIMENTO E INSTALAÇÃO. AF_10/2020</t>
  </si>
  <si>
    <t>HIDRANTE SUBTERRÂNEO PREDIAL (COM CURVA LONGA E CAIXA), DN 75 MM - FORNECIMENTO E INSTALAÇÃO. AF_10/2020</t>
  </si>
  <si>
    <t>MANÔMETRO 0 A 200 PSI (0 A 14 KGF/CM2), D = 50MM - FORNECIMENTO E INSTALAÇÃO. AF_10/2020</t>
  </si>
  <si>
    <t>CABO TELEFÔNICO CCI-50 1 PAR, INSTALADO EM ENTRADA DE EDIFICAÇÃO - FORNECIMENTO E INSTALAÇÃO. AF_11/2019</t>
  </si>
  <si>
    <t>CABO TELEFÔNICO CCI-50 2 PARES, SEM BLINDAGEM, INSTALADO EM ENTRADA DE EDIFICAÇÃO - FORNECIMENTO E INSTALAÇÃO. AF_11/2019</t>
  </si>
  <si>
    <t>CABO TELEFÔNICO CCI-50 3 PARES, SEM BLINDAGEM, INSTALADO EM ENTRADA DE EDIFICAÇÃO - FORNECIMENTO E INSTALAÇÃO. AF_11/2019</t>
  </si>
  <si>
    <t>CABO TELEFÔNICO CCI-50 4 PARES, SEM BLINDAGEM, INSTALADO EM ENTRADA DE EDIFICAÇÃO - FORNECIMENTO E INSTALAÇÃO. AF_11/2019</t>
  </si>
  <si>
    <t>CABO TELEFÔNICO CCI-50 5 PARES, SEM BLINDAGEM, INSTALADO EM ENTRADA DE EDIFICAÇÃO - FORNECIMENTO E INSTALAÇÃO. AF_11/2019</t>
  </si>
  <si>
    <t>CABO TELEFÔNICO CCI-50 6 PARES, SEM BLINDAGEM, INSTALADO EM ENTRADA DE EDIFICAÇÃO - FORNECIMENTO E INSTALAÇÃO. AF_11/2019</t>
  </si>
  <si>
    <t>CABO TELEFÔNICO CI-50 10 PARES INSTALADO EM ENTRADA DE EDIFICAÇÃO - FORNECIMENTO E INSTALAÇÃO. AF_11/2019</t>
  </si>
  <si>
    <t>CABO TELEFÔNICO CI-50 20 PARES INSTALADO EM ENTRADA DE EDIFICAÇÃO - FORNECIMENTO E INSTALAÇÃO. AF_11/2019</t>
  </si>
  <si>
    <t>CABO TELEFÔNICO CI-50 30 PARES INSTALADO EM ENTRADA DE EDIFICAÇÃO - FORNECIMENTO E INSTALAÇÃO. AF_11/2019</t>
  </si>
  <si>
    <t>CABO TELEFÔNICO CI-50 50 PARES INSTALADO EM ENTRADA DE EDIFICAÇÃO - FORNECIMENTO E INSTALAÇÃO. AF_11/2019</t>
  </si>
  <si>
    <t>CABO TELEFÔNICO CI-50 75 PARES INSTALADO EM ENTRADA DE EDIFICAÇÃO - FORNECIMENTO E INSTALAÇÃO. AF_11/2019</t>
  </si>
  <si>
    <t>CABO TELEFÔNICO CI-50 200 PARES INSTALADO EM ENTRADA DE EDIFICAÇÃO - FORNECIMENTO E INSTALAÇÃO. AF_11/2019</t>
  </si>
  <si>
    <t>CABO TELEFÔNICO CCI-50 4 PARES, SEM BLINDAGEM, INSTALADO EM PRUMADA - FORNECIMENTO E INSTALAÇÃO. AF_11/2019</t>
  </si>
  <si>
    <t>CABO TELEFÔNICO CCI-50 5 PARES, SEM BLINDAGEM, INSTALADO EM PRUMADA - FORNECIMENTO E INSTALAÇÃO. AF_11/2019</t>
  </si>
  <si>
    <t>CABO TELEFÔNICO CCI-50 6 PARES, SEM BLINDAGEM, INSTALADO EM PRUMADA - FORNECIMENTO E INSTALAÇÃO. AF_11/2019</t>
  </si>
  <si>
    <t>CABO TELEFÔNICO CI-50 10 PARES INSTALADO EM PRUMADA - FORNECIMENTO E INSTALAÇÃO. AF_11/2019</t>
  </si>
  <si>
    <t>CABO TELEFÔNICO CI-50 20 PARES INSTALADO EM PRUMADA - FORNECIMENTO E INSTALAÇÃO. AF_11/2019</t>
  </si>
  <si>
    <t>CABO TELEFÔNICO CI-50 30 PARES INSTALADO EM PRUMADA - FORNECIMENTO E INSTALAÇÃO. AF_11/2019</t>
  </si>
  <si>
    <t>CABO TELEFÔNICO CI-50 50 PARES INSTALADO EM PRUMADA - FORNECIMENTO E INSTALAÇÃO. AF_11/2019</t>
  </si>
  <si>
    <t>CABO TELEFÔNICO CCI-50 1 PAR, SEM BLINDAGEM, INSTALADO EM DISTRIBUIÇÃO DE EDIFICAÇÃO RESIDENCIAL - FORNECIMENTO E INSTALAÇÃO. AF_11/2019</t>
  </si>
  <si>
    <t>CABO TELEFÔNICO CCI-50 2 PARES, SEM BLINDAGEM, INSTALADO EM DISTRIBUIÇÃO DE EDIFICAÇÃO RESIDENCIAL - FORNECIMENTO E INSTALAÇÃO. AF_11/2019</t>
  </si>
  <si>
    <t>CABO TELEFÔNICO CCI-50 3 PARES, SEM BLINDAGEM, INSTALADO EM DISTRIBUIÇÃO DE EDIFICAÇÃO RESIDENCIAL - FORNECIMENTO E INSTALAÇÃO. AF_11/2019</t>
  </si>
  <si>
    <t>CABO TELEFÔNICO CCI-50 4 PARES, SEM BLINDAGEM, INSTALADO EM DISTRIBUIÇÃO DE EDIFICAÇÃO RESIDENCIAL - FORNECIMENTO E INSTALAÇÃO. AF_11/2019</t>
  </si>
  <si>
    <t>CABO TELEFÔNICO CCI-50 5 PARES, SEM BLINDAGEM, INSTALADO EM DISTRIBUIÇÃO DE EDIFICAÇÃO RESIDENCIAL - FORNECIMENTO E INSTALAÇÃO. AF_11/2019</t>
  </si>
  <si>
    <t>CABO TELEFÔNICO CCI-50 6 PARES, SEM BLINDAGEM, INSTALADO EM DISTRIBUIÇÃO DE EDIFICAÇÃO RESIDENCIAL - FORNECIMENTO E INSTALAÇÃO. AF_11/2019</t>
  </si>
  <si>
    <t>CABO TELEFÔNICO CI-50 10 PARES INSTALADO EM DISTRIBUIÇÃO DE EDIFICAÇÃO RESIDENCIAL - FORNECIMENTO E INSTALAÇÃO. AF_11/2019</t>
  </si>
  <si>
    <t>CABO TELEFÔNICO CCI-50 1 PAR, SEM BLINDAGEM, INSTALADO EM DISTRIBUIÇÃO DE EDIFICAÇÃO INSTITUCIONAL - FORNECIMENTO E INSTALAÇÃO. AF_11/2019</t>
  </si>
  <si>
    <t>CABO TELEFÔNICO CCI-50 2 PARES, SEM BLINDAGEM, INSTALADO EM DISTRIBUIÇÃO DE EDIFICAÇÃO INSTITUCIONAL - FORNECIMENTO E INSTALAÇÃO. AF_11/2019</t>
  </si>
  <si>
    <t>CABO TELEFÔNICO CCI-50 3 PARES, SEM BLINDAGEM, INSTALADO EM DISTRIBUIÇÃO DE EDIFICAÇÃO INSTITUCIONAL - FORNECIMENTO E INSTALAÇÃO. AF_11/2019</t>
  </si>
  <si>
    <t>CABO TELEFÔNICO CCI-50 4 PARES, SEM BLINDAGEM, INSTALADO EM DISTRIBUIÇÃO DE EDIFICAÇÃO INSTITUCIONAL - FORNECIMENTO E INSTALAÇÃO. AF_11/2019</t>
  </si>
  <si>
    <t>CABO TELEFÔNICO CCI-50 5 PARES, SEM BLINDAGEM, INSTALADO EM DISTRIBUIÇÃO DE EDIFICAÇÃO INSTITUCIONAL - FORNECIMENTO E INSTALAÇÃO. AF_11/2019</t>
  </si>
  <si>
    <t>CABO TELEFÔNICO CCI-50 6 PARES, SEM BLINDAGEM, INSTALADO EM DISTRIBUIÇÃO DE EDIFICAÇÃO INSTITUCIONAL - FORNECIMENTO E INSTALAÇÃO. AF_11/2019</t>
  </si>
  <si>
    <t>CABO TELEFÔNICO CI-50 10 PARES INSTALADO EM DISTRIBUIÇÃO DE EDIFICAÇÃO INSTITUCIONAL - FORNECIMENTO E INSTALAÇÃO. AF_11/2019</t>
  </si>
  <si>
    <t>CABO TELEFÔNICO CTP-APL-50 10 PARES INSTALADO EM ENTRADA DE EDIFICAÇÃO - FORNECIMENTO E INSTALAÇÃO. AF_11/2019</t>
  </si>
  <si>
    <t>CABO TELEFÔNICO CTP-APL-50 20 PARES INSTALADO EM ENTRADA DE EDIFICAÇÃO - FORNECIMENTO E INSTALAÇÃO. AF_11/2019</t>
  </si>
  <si>
    <t>CABO TELEFÔNICO CTP-APL-50 30 PARES INSTALADO EM ENTRADA DE EDIFICAÇÃO - FORNECIMENTO E INSTALAÇÃO. AF_11/2019</t>
  </si>
  <si>
    <t>CAIXA DE PASSAGEM PARA TELEFONE 15X15X10CM (SOBREPOR), FORNECIMENTO E INSTALACAO. AF_11/2019</t>
  </si>
  <si>
    <t>CAIXA DE PASSAGEM PARA TELEFONE 80X80X15CM (SOBREPOR) FORNECIMENTO E INSTALACAO. AF_11/2019</t>
  </si>
  <si>
    <t>QUADRO DE DISTRIBUIÇÃO PARA TELEFONE N.2, 20X20X12CM EM CHAPA METALICA, DE EMBUTIR, SEM ACESSORIOS, PADRÃO TELEBRAS, FORNECIMENTO E INSTALAÇÃO. AF_11/2019</t>
  </si>
  <si>
    <t>QUADRO DE DISTRIBUICAO PARA TELEFONE N.3, 40X40X12CM EM CHAPA METALICA, DE EMBUTIR, SEM ACESSORIOS, PADRAO TELEBRAS, FORNECIMENTO E INSTALAÇÃO. AF_11/2019</t>
  </si>
  <si>
    <t>QUADRO DE DISTRIBUICAO PARA TELEFONE N.4, 60X60X12CM EM CHAPA METALICA, DE EMBUTIR, SEM ACESSORIOS, PADRAO TELEBRAS, FORNECIMENTO E INSTALAÇÃO. AF_11/2019</t>
  </si>
  <si>
    <t>QUADRO DE DISTRIBUIÇÃO PARA TELEFONE N.5, 80X80X12CM EM CHAPA METALICA, SEM ACESSORIOS, PADRAO TELEBRAS, FORNECIMENTO E INSTALAÇÃO. AF_11/2019</t>
  </si>
  <si>
    <t>CAIXA ENTERRADA PARA INSTALAÇÕES TELEFÔNICAS TIPO R1, EM ALVENARIA COM BLOCOS DE CONCRETO, DIMENSÕES INTERNAS: 0,35X0,60X0,60 M, EXCLUINDO TAMPÃO. AF_12/2020</t>
  </si>
  <si>
    <t>TAMPA PARA CAIXA TIPO R1, EM FERRO FUNDIDO, DIMENSÕES INTERNAS: 0,40 X 0,60 M - FORNECIMENTO E INSTALAÇÃO. AF_12/2020</t>
  </si>
  <si>
    <t>TAMPA PARA CAIXA TIPO R2 E R3, EM FERRO FUNDIDO, DIMENSÕES INTERNAS: 0,55 X 1,10 M - FORNECIMENTO E INSTALAÇÃO. AF_12/2020</t>
  </si>
  <si>
    <t>PINTURA ANTICORROSIVA DE DUTO METÁLICO. AF_03/2024</t>
  </si>
  <si>
    <t>AR CONDICIONADO SPLIT INVERTER, HI-WALL (PAREDE), 9000 BTU/H, CICLO FRIO - FORNECIMENTO E INSTALAÇÃO. AF_11/2021_PE</t>
  </si>
  <si>
    <t>AR CONDICIONADO SPLIT ON/OFF, HI-WALL (PAREDE), 9000 BTUS/H, CICLO FRIO - FORNECIMENTO E INSTALAÇÃO. AF_11/2021_PE</t>
  </si>
  <si>
    <t>AR CONDICIONADO SPLIT ON/OFF, HI-WALL (PAREDE), 9000 BTUS/H, CICLO QUENTE/FRIO - FORNECIMENTO E INSTALAÇÃO. AF_11/2021_PE</t>
  </si>
  <si>
    <t>AR CONDICIONADO SPLIT INVERTER, HI-WALL (PAREDE), 12000 BTU/H, CICLO FRIO - FORNECIMENTO E INSTALAÇÃO. AF_11/2021_PE</t>
  </si>
  <si>
    <t>AR CONDICIONADO SPLIT ON/OFF, HI-WALL (PAREDE), 12000 BTUS/H, CICLO FRIO - FORNECIMENTO E INSTALAÇÃO. AF_11/2021_PE</t>
  </si>
  <si>
    <t>AR CONDICIONADO SPLIT ON/OFF, HI-WALL (PAREDE), 12000 BTUS/H, CICLO QUENTE/FRIO - FORNECIMENTO E INSTALAÇÃO. AF_11/2021_PE</t>
  </si>
  <si>
    <t>AR CONDICIONADO SPLIT INVERTER, HI-WALL (PAREDE), 18000 BTU/H, CICLO FRIO - FORNECIMENTO E INSTALAÇÃO. AF_11/2021_PE</t>
  </si>
  <si>
    <t>AR CONDICIONADO SPLIT ON/OFF, HI-WALL (PAREDE), 18000 BTUS/H, CICLO FRIO - FORNECIMENTO E INSTALAÇÃO. AF_11/2021_PE</t>
  </si>
  <si>
    <t>AR CONDICIONADO SPLIT ON/OFF, HI-WALL (PAREDE), 18000 BTUS/H, CICLO QUENTE/FRIO - FORNECIMENTO E INSTALAÇÃO. AF_11/2021_PE</t>
  </si>
  <si>
    <t>AR CONDICIONADO SPLIT INVERTER, HI-WALL (PAREDE), 24000 BTU/H, CICLO FRIO - FORNECIMENTO E INSTALAÇÃO. AF_11/2021_PE</t>
  </si>
  <si>
    <t>AR CONDICIONADO SPLIT ON/OFF, HI-WALL (PAREDE), 24000 BTUS/H, CICLO FRIO - FORNECIMENTO E INSTALAÇÃO. AF_11/2021_PE</t>
  </si>
  <si>
    <t>AR CONDICIONADO SPLIT ON/OFF, HI-WALL (PAREDE), 24000 BTUS/H, CICLO QUENTE/FRIO - FORNECIMENTO E INSTALAÇÃO. AF_11/2021_PE</t>
  </si>
  <si>
    <t>AR CONDICIONADO SPLIT INVERTER, PISO TETO, 18000 BTU/H, CICLO FRIO - FORNECIMENTO E INSTALAÇÃO. AF_11/2021_PSE</t>
  </si>
  <si>
    <t>AR CONDICIONADO SPLIT ON/OFF, PISO TETO, 18.000 BTU/H, CICLO FRIO - FORNECIMENTO E INSTALAÇÃO. AF_11/2021_PSE</t>
  </si>
  <si>
    <t>AR CONDICIONADO SPLIT INVERTER, PISO TETO, 24000 BTU/H, CICLO FRIO - FORNECIMENTO E INSTALAÇÃO. AF_11/2021_PSE</t>
  </si>
  <si>
    <t>AR CONDICIONADO SPLIT ON/OFF, PISO TETO, 24.000 BTU/H, CICLO FRIO - FORNECIMENTO E INSTALAÇÃO. AF_11/2021_PSE</t>
  </si>
  <si>
    <t>AR CONDICIONADO SPLIT INVERTER, PISO TETO, 24000 BTU/H, QUENTE/FRIO - FORNECIMENTO E INSTALAÇÃO. AF_11/2021_PSE</t>
  </si>
  <si>
    <t>AR CONDICIONADO SPLIT INVERTER, PISO TETO, 36000 BTU/H, CICLO FRIO - FORNECIMENTO E INSTALAÇÃO. AF_11/2021_PSE</t>
  </si>
  <si>
    <t>AR CONDICIONADO SPLIT ON/OFF, PISO TETO, 36.000 BTU/H, CICLO FRIO - FORNECIMENTO E INSTALAÇÃO. AF_11/2021_PSE</t>
  </si>
  <si>
    <t>AR CONDICIONADO SPLIT INVERTER, PISO TETO, 48000 BTU/H, CICLO FRIO - FORNECIMENTO E INSTALAÇÃO. AF_11/2021_PE</t>
  </si>
  <si>
    <t>AR CONDICIONADO SPLIT ON/OFF, PISO TETO, 48.000 BTU/H, CICLO FRIO - FORNECIMENTO E INSTALAÇÃO. AF_11/2021_PE</t>
  </si>
  <si>
    <t>AR CONDICIONADO SPLIT INVERTER, PISO TETO, APRESENTANDO ENTRE 54000 E 58000 BTU/H, CICLO FRIO - FORNECIMENTO E INSTALAÇÃO. AF_11/2021_PE</t>
  </si>
  <si>
    <t>AR CONDICIONADO SPLIT ON/OFF, PISO TETO, 60.000 BTU/H, CICLO FRIO - FORNECIMENTO E INSTALAÇÃO. AF_11/2021_PE</t>
  </si>
  <si>
    <t>AR CONDICIONADO SPLIT ON/OFF, CASSETE (TETO), FRIO 4 VIAS 18000 BTU/H - FORNECIMENTO E INSTALAÇÃO. AF_11/2021_PE</t>
  </si>
  <si>
    <t>AR CONDICIONADO SPLIT ON/OFF, CASSETE (TETO), 18000 BTU/H, CICLO QUENTE/FRIO - FORNECIMENTO E INSTALAÇÃO. AF_11/2021_PE</t>
  </si>
  <si>
    <t>AR CONDICIONADO SPLIT ON/OFF, CASSETE (TETO), FRIO 4 VIAS 24000 BTU/H - FORNECIMENTO E INSTALAÇÃO. AF_11/2021_PE</t>
  </si>
  <si>
    <t>AR CONDICIONADO SPLIT ON/OFF, CASSETE (TETO), 24000 BTU/H, CICLO QUENTE/FRIO - FORNECIMENTO E INSTALAÇÃO. AF_11/2021_PE</t>
  </si>
  <si>
    <t>AR CONDICIONADO SPLIT ON/OFF, CASSETE (TETO), FRIO 4 VIAS 36000 BTU/H - FORNECIMENTO E INSTALAÇÃO. AF_11/2021_PE</t>
  </si>
  <si>
    <t>AR CONDICIONADO SPLIT ON/OFF, CASSETE (TETO), 36000 BTU/H, CICLO QUENTE/FRIO - FORNECIMENTO E INSTALAÇÃO. AF_11/2021_PE</t>
  </si>
  <si>
    <t>AR CONDICIONADO SPLIT ON/OFF, CASSETE (TETO), FRIO 4 VIAS 48000 BTU/H - FORNECIMENTO E INSTALAÇÃO. AF_11/2021_PE</t>
  </si>
  <si>
    <t>AR CONDICIONADO SPLIT ON/OFF, CASSETE (TETO), 48000 BTU/H, CICLO QUENTE/FRIO - FORNECIMENTO E INSTALAÇÃO. AF_11/2021_PE</t>
  </si>
  <si>
    <t>AR CONDICIONADO SPLIT ON/OFF, CASSETE (TETO), FRIO 4 VIAS 60000 BTU/H - FORNECIMENTO E INSTALAÇÃO. AF_11/2021_PE</t>
  </si>
  <si>
    <t>AR CONDICIONADO SPLIT ON/OFF, CASSETE (TETO), 60000 BTU/H, CICLO QUENTE/FRIO - FORNECIMENTO E INSTALAÇÃO. AF_11/2021_PE</t>
  </si>
  <si>
    <t>AR CONDICIONADO SPLITÃO 10 TR - FORNECIMENTO E INSTALAÇÃO. AF_11/2021_PE</t>
  </si>
  <si>
    <t>AR CONDICIONADO SPLITÃO 15 TR - FORNECIMENTO E INSTALAÇÃO. AF_11/2021_PE</t>
  </si>
  <si>
    <t>RASGO E CHUMBAMENTO EM ALVENARIA PARA TUBOS DE SPLIT PAREDE DE 9000 A 24000 BTUS/H. AF_11/2021</t>
  </si>
  <si>
    <t>INSTALAÇÃO DE TUBOS E CONEXÕES, EM AÇO/FERRO GALVANIZADO, PARA O CENTRO DE MEDIÇÃO DE GÁS DE EDIFÍCIO RESIDENCIAL, COM 4 PAVIMENTOS, 16 UNIDADES HABITACIONAIS, DN 32 (1 1/4") - FORNECIMENTO E INSTALAÇÃO. AF_10/2020</t>
  </si>
  <si>
    <t>INSTALAÇÃO DE TUBOS E CONEXÕES, EM AÇO/FERRO GALVANIZADO, PARA O CENTRO DE MEDIÇÃO DE GÁS DE EDIFÍCIO RESIDENCIAL, COM 4 PAVIMENTOS, 16 UNIDADES HABITACIONAIS, DN 50 (2") - FORNECIMENTO E INSTALAÇÃO. AF_10/2020</t>
  </si>
  <si>
    <t>CABO ELETRÔNICO CATEGORIA 5E, INSTALADO EM EDIFICAÇÃO RESIDENCIAL - FORNECIMENTO E INSTALAÇÃO. AF_11/2019</t>
  </si>
  <si>
    <t>CABO ELETRÔNICO CATEGORIA 5E, INSTALADO EM EDIFICAÇÃO INSTITUCIONAL - FORNECIMENTO E INSTALAÇÃO. AF_11/2019</t>
  </si>
  <si>
    <t>CABO ELETRÔNICO CATEGORIA 6, INSTALADO EM EDIFICAÇÃO RESIDENCIAL - FORNECIMENTO E INSTALAÇÃO. AF_11/2019</t>
  </si>
  <si>
    <t>CABO ELETRÔNICO CATEGORIA 6, INSTALADO EM EDIFICAÇÃO INSTITUCIONAL - FORNECIMENTO E INSTALAÇÃO. AF_11/2019</t>
  </si>
  <si>
    <t>CABO ELETRÔNICO CATEGORIA 6A, INSTALADO EM EDIFICAÇÃO RESIDENCIAL - FORNECIMENTO E INSTALAÇÃO. AF_11/2019</t>
  </si>
  <si>
    <t>CABO ELETRÔNICO CATEGORIA 6A, INSTALADO EM EDIFICAÇÃO INSTITUCIONAL - FORNECIMENTO E INSTALAÇÃO. AF_11/2019</t>
  </si>
  <si>
    <t>CABO COAXIAL RG6 95% - FORNECIMENTO E INSTALAÇÃO. AF_11/2019</t>
  </si>
  <si>
    <t>PATCH PANEL 24 PORTAS, CATEGORIA 5E - FORNECIMENTO E INSTALAÇÃO. AF_11/2019</t>
  </si>
  <si>
    <t>PATCH PANEL 24 PORTAS, CATEGORIA 6 - FORNECIMENTO E INSTALAÇÃO. AF_11/2019</t>
  </si>
  <si>
    <t>PATCH PANEL 48 PORTAS, CATEGORIA 6 - FORNECIMENTO E INSTALAÇÃO. AF_11/2019</t>
  </si>
  <si>
    <t>RACK FECHADO PARA SERVIDOR - FORNECIMENTO E INSTALAÇÃO. AF_11/2019</t>
  </si>
  <si>
    <t>BLOCO DE ENGATE RÁPIDO PARA BASTIDOR TIPO M10 - FORNECIMENTO E INSTALAÇÃO. AF_11/2019</t>
  </si>
  <si>
    <t>TOMADA DE REDE RJ45 - FORNECIMENTO E INSTALAÇÃO. AF_11/2019</t>
  </si>
  <si>
    <t>TOMADA PARA TELEFONE RJ11 - FORNECIMENTO E INSTALAÇÃO. AF_11/2019</t>
  </si>
  <si>
    <t>PATCH PANEL 48 PORTAS, CATEGORIA 5E - FORNECIMENTO E INSTALAÇÃO. AF_11/2019</t>
  </si>
  <si>
    <t>CABO COAXIAL RG11 95% - FORNECIMENTO E INSTALAÇÃO. AF_11/2019</t>
  </si>
  <si>
    <t>CABO COAXIAL RG59 95% - FORNECIMENTO E INSTALAÇÃO. AF_11/2019</t>
  </si>
  <si>
    <t>RACK ABERTO EM COLUNA 44U PARA SERVIDOR - FORNECIMENTO E INSTALAÇÃO. AF_11/2019</t>
  </si>
  <si>
    <t>TUBO, PVC, SOLDÁVEL, DE 20MM, INSTALADO EM RAMAL OU SUB-RAMAL DE ÁGUA - FORNECIMENTO E INSTALAÇÃO. AF_06/2022</t>
  </si>
  <si>
    <t>TUBO, PVC, SOLDÁVEL, DE 25MM, INSTALADO EM RAMAL OU SUB-RAMAL DE ÁGUA - FORNECIMENTO E INSTALAÇÃO. AF_06/2022</t>
  </si>
  <si>
    <t>TUBO, PVC, SOLDÁVEL, DE 32MM, INSTALADO EM RAMAL OU SUB-RAMAL DE ÁGUA - FORNECIMENTO E INSTALAÇÃO. AF_06/2022</t>
  </si>
  <si>
    <t>TUBO, PVC, SOLDÁVEL, DE 20MM, INSTALADO EM RAMAL DE DISTRIBUIÇÃO DE ÁGUA - FORNECIMENTO E INSTALAÇÃO. AF_06/2022</t>
  </si>
  <si>
    <t>TUBO, PVC, SOLDÁVEL, DE 25MM, INSTALADO EM RAMAL DE DISTRIBUIÇÃO DE ÁGUA - FORNECIMENTO E INSTALAÇÃO. AF_06/2022</t>
  </si>
  <si>
    <t>TUBO, PVC, SOLDÁVEL, DE 32MM, INSTALADO EM RAMAL DE DISTRIBUIÇÃO DE ÁGUA - FORNECIMENTO E INSTALAÇÃO. AF_06/2022</t>
  </si>
  <si>
    <t>TUBO, PVC, SOLDÁVEL, DE 25MM, INSTALADO EM PRUMADA DE ÁGUA - FORNECIMENTO E INSTALAÇÃO. AF_06/2022</t>
  </si>
  <si>
    <t>TUBO, PVC, SOLDÁVEL, DE 32MM, INSTALADO EM PRUMADA DE ÁGUA - FORNECIMENTO E INSTALAÇÃO. AF_06/2022</t>
  </si>
  <si>
    <t>TUBO, PVC, SOLDÁVEL, DE 40MM, INSTALADO EM PRUMADA DE ÁGUA - FORNECIMENTO E INSTALAÇÃO. AF_06/2022</t>
  </si>
  <si>
    <t>TUBO, PVC, SOLDÁVEL, DE 50MM, INSTALADO EM PRUMADA DE ÁGUA - FORNECIMENTO E INSTALAÇÃO. AF_06/2022</t>
  </si>
  <si>
    <t>TUBO, PVC, SOLDÁVEL, DE 60MM, INSTALADO EM PRUMADA DE ÁGUA - FORNECIMENTO E INSTALAÇÃO. AF_06/2022</t>
  </si>
  <si>
    <t>TUBO, PVC, SOLDÁVEL, DE 75MM, INSTALADO EM PRUMADA DE ÁGUA - FORNECIMENTO E INSTALAÇÃO. AF_06/2022</t>
  </si>
  <si>
    <t>TUBO, PVC, SOLDÁVEL, DE 85MM, INSTALADO EM PRUMADA DE ÁGUA - FORNECIMENTO E INSTALAÇÃO. AF_06/2022</t>
  </si>
  <si>
    <t>TUBO PVC, SÉRIE R, ÁGUA PLUVIAL, DN 40 MM, FORNECIDO E INSTALADO EM RAMAL DE ENCAMINHAMENTO. AF_06/2022</t>
  </si>
  <si>
    <t>TUBO PVC, SÉRIE R, ÁGUA PLUVIAL, DN 50 MM, FORNECIDO E INSTALADO EM RAMAL DE ENCAMINHAMENTO. AF_06/2022</t>
  </si>
  <si>
    <t>TUBO PVC, SÉRIE R, ÁGUA PLUVIAL, DN 75 MM, FORNECIDO E INSTALADO EM RAMAL DE ENCAMINHAMENTO. AF_06/2022</t>
  </si>
  <si>
    <t>TUBO PVC, SÉRIE R, ÁGUA PLUVIAL, DN 100 MM, FORNECIDO E INSTALADO EM RAMAL DE ENCAMINHAMENTO. AF_06/2022</t>
  </si>
  <si>
    <t>TUBO PVC, SÉRIE R, ÁGUA PLUVIAL, DN 75 MM, FORNECIDO E INSTALADO EM CONDUTORES VERTICAIS DE ÁGUAS PLUVIAIS. AF_06/2022</t>
  </si>
  <si>
    <t>TUBO PVC, SÉRIE R, ÁGUA PLUVIAL, DN 100 MM, FORNECIDO E INSTALADO EM CONDUTORES VERTICAIS DE ÁGUAS PLUVIAIS. AF_06/2022</t>
  </si>
  <si>
    <t>TUBO PVC, SÉRIE R, ÁGUA PLUVIAL, DN 150 MM, FORNECIDO E INSTALADO EM CONDUTORES VERTICAIS DE ÁGUAS PLUVIAIS. AF_06/2022</t>
  </si>
  <si>
    <t>TUBO, CPVC, SOLDÁVEL, DN 15MM, INSTALADO EM RAMAL OU SUB-RAMAL DE ÁGUA - FORNECIMENTO E INSTALAÇÃO. AF_06/2022</t>
  </si>
  <si>
    <t>TUBO, CPVC, SOLDÁVEL, DN 22MM, INSTALADO EM RAMAL OU SUB-RAMAL DE ÁGUA - FORNECIMENTO E INSTALAÇÃO. AF_06/2022</t>
  </si>
  <si>
    <t>TUBO, CPVC, SOLDÁVEL, DN 28MM, INSTALADO EM RAMAL OU SUB-RAMAL DE ÁGUA - FORNECIMENTO E INSTALAÇÃO. AF_06/2022</t>
  </si>
  <si>
    <t>TUBO, CPVC, SOLDÁVEL, DN 35MM, INSTALADO EM RAMAL OU SUB-RAMAL DE ÁGUA   FORNECIMENTO E INSTALAÇÃO. AF_06/2022</t>
  </si>
  <si>
    <t>TUBO PVC, SERIE NORMAL, ESGOTO PREDIAL, DN 40 MM, FORNECIDO E INSTALADO EM RAMAL DE DESCARGA OU RAMAL DE ESGOTO SANITÁRIO. AF_08/2022</t>
  </si>
  <si>
    <t>TUBO PVC, SERIE NORMAL, ESGOTO PREDIAL, DN 50 MM, FORNECIDO E INSTALADO EM RAMAL DE DESCARGA OU RAMAL DE ESGOTO SANITÁRIO. AF_08/2022</t>
  </si>
  <si>
    <t>TUBO PVC, SERIE NORMAL, ESGOTO PREDIAL, DN 75 MM, FORNECIDO E INSTALADO EM RAMAL DE DESCARGA OU RAMAL DE ESGOTO SANITÁRIO. AF_08/2022</t>
  </si>
  <si>
    <t>TUBO PVC, SERIE NORMAL, ESGOTO PREDIAL, DN 100 MM, FORNECIDO E INSTALADO EM RAMAL DE DESCARGA OU RAMAL DE ESGOTO SANITÁRIO. AF_08/2022</t>
  </si>
  <si>
    <t>TUBO, CPVC, SOLDÁVEL, DN 22MM, INSTALADO EM RAMAL DE DISTRIBUIÇÃO DE ÁGUA - FORNECIMENTO E INSTALAÇÃO. AF_06/2022</t>
  </si>
  <si>
    <t>TUBO, CPVC, SOLDÁVEL, DN 28MM, INSTALADO EM RAMAL DE DISTRIBUIÇÃO DE ÁGUA - FORNECIMENTO E INSTALAÇÃO. AF_06/2022</t>
  </si>
  <si>
    <t>TUBO, CPVC, SOLDÁVEL, DN 35MM, INSTALADO EM PRUMADA DE ÁGUA   FORNECIMENTO E INSTALAÇÃO. AF_06/2022</t>
  </si>
  <si>
    <t>TUBO, CPVC, SOLDÁVEL, DN 42MM, INSTALADO EM PRUMADA DE ÁGUA   FORNECIMENTO E INSTALAÇÃO. AF_06/2022</t>
  </si>
  <si>
    <t>TUBO, CPVC, SOLDÁVEL, DN 73MM, INSTALADO EM PRUMADA DE ÁGUA   FORNECIMENTO E INSTALAÇÃO. AF_06/2022</t>
  </si>
  <si>
    <t>TUBO, CPVC, SOLDÁVEL, DN 89MM, INSTALADO EM PRUMADA DE ÁGUA   FORNECIMENTO E INSTALAÇÃO. AF_06/2022</t>
  </si>
  <si>
    <t>TUBO PVC, SERIE NORMAL, ESGOTO PREDIAL, DN 50 MM, FORNECIDO E INSTALADO EM PRUMADA DE ESGOTO SANITÁRIO OU VENTILAÇÃO. AF_08/2022</t>
  </si>
  <si>
    <t>TUBO PVC, SERIE NORMAL, ESGOTO PREDIAL, DN 75 MM, FORNECIDO E INSTALADO EM PRUMADA DE ESGOTO SANITÁRIO OU VENTILAÇÃO. AF_08/2022</t>
  </si>
  <si>
    <t>TUBO PVC, SERIE NORMAL, ESGOTO PREDIAL, DN 100 MM, FORNECIDO E INSTALADO EM PRUMADA DE ESGOTO SANITÁRIO OU VENTILAÇÃO. AF_08/2022</t>
  </si>
  <si>
    <t>TUBO PVC, SERIE NORMAL, ESGOTO PREDIAL, DN 100 MM, FORNECIDO E INSTALADO EM SUBCOLETOR AÉREO DE ESGOTO SANITÁRIO. AF_08/2022</t>
  </si>
  <si>
    <t>TUBO PVC, SERIE NORMAL, ESGOTO PREDIAL, DN 150 MM, FORNECIDO E INSTALADO EM SUBCOLETOR AÉREO DE ESGOTO SANITÁRIO. AF_08/2022</t>
  </si>
  <si>
    <t>TUBO, PVC, SOLDÁVEL, DE 25MM, INSTALADO EM DRENO DE AR-CONDICIONADO - FORNECIMENTO E INSTALAÇÃO. AF_08/2022</t>
  </si>
  <si>
    <t>TUBO EM COBRE RÍGIDO, DN 22 MM, CLASSE E, SEM ISOLAMENTO, INSTALADO EM PRUMADA DE HIDRÁULICA PREDIAL - FORNECIMENTO E INSTALAÇÃO. AF_04/2022</t>
  </si>
  <si>
    <t>TUBO EM COBRE RÍGIDO, DN 28 MM, CLASSE E, SEM ISOLAMENTO, INSTALADO EM PRUMADA DE HIDRÁULICA PREDIAL - FORNECIMENTO E INSTALAÇÃO. AF_04/2022</t>
  </si>
  <si>
    <t>TUBO EM COBRE RÍGIDO, DN 35 MM, CLASSE E, SEM ISOLAMENTO, INSTALADO EM PRUMADA DE HIDRÁULICA PREDIAL - FORNECIMENTO E INSTALAÇÃO. AF_04/2022</t>
  </si>
  <si>
    <t>TUBO EM COBRE RÍGIDO, DN 42 MM, CLASSE E, SEM ISOLAMENTO, INSTALADO EM PRUMADA DE HIDRÁULICA PREDIAL - FORNECIMENTO E INSTALAÇÃO. AF_04/2022</t>
  </si>
  <si>
    <t>TUBO EM COBRE RÍGIDO, DN 54 MM, CLASSE E, SEM ISOLAMENTO, INSTALADO EM PRUMADA DE HIDRÁULICA PREDIAL - FORNECIMENTO E INSTALAÇÃO. AF_04/2022</t>
  </si>
  <si>
    <t>TUBO EM COBRE RÍGIDO, DN 66 MM, CLASSE E, SEM ISOLAMENTO, INSTALADO EM PRUMADA DE HIDRÁULICA PREDIAL - FORNECIMENTO E INSTALAÇÃO. AF_04/2022</t>
  </si>
  <si>
    <t>TUBO EM COBRE RÍGIDO, DN 22 MM, CLASSE E, COM ISOLAMENTO, INSTALADO EM PRUMADA DE HIDRÁULICA PREDIAL - FORNECIMENTO E INSTALAÇÃO. AF_04/2022</t>
  </si>
  <si>
    <t>TUBO EM COBRE RÍGIDO, DN 28 MM, CLASSE E, COM ISOLAMENTO, INSTALADO EM PRUMADA DE HIDRÁULICA PREDIAL - FORNECIMENTO E INSTALAÇÃO. AF_04/2022</t>
  </si>
  <si>
    <t>TUBO EM COBRE RÍGIDO, DN 35 MM, CLASSE E, COM ISOLAMENTO, INSTALADO EM PRUMADA DE HIDRÁULICA PREDIAL - FORNECIMENTO E INSTALAÇÃO. AF_04/2022</t>
  </si>
  <si>
    <t>TUBO EM COBRE RÍGIDO, DN 42 MM, CLASSE E, COM ISOLAMENTO, INSTALADO EM PRUMADA DE HIDRÁULICA PREDIAL - FORNECIMENTO E INSTALAÇÃO. AF_04/2022</t>
  </si>
  <si>
    <t>TUBO EM COBRE RÍGIDO, DN 54 MM, CLASSE E, COM ISOLAMENTO, INSTALADO EM PRUMADA DE HIDRÁULICA PREDIAL - FORNECIMENTO E INSTALAÇÃO. AF_04/2022</t>
  </si>
  <si>
    <t>TUBO EM COBRE RÍGIDO, DN 66 MM, CLASSE E, COM ISOLAMENTO, INSTALADO EM PRUMADA DE HIDRÁULICA PREDIAL - FORNECIMENTO E INSTALAÇÃO. AF_04/2022</t>
  </si>
  <si>
    <t>TUBO EM COBRE RÍGIDO, DN 15 MM, CLASSE E, SEM ISOLAMENTO, INSTALADO EM RAMAL DE DISTRIBUIÇÃO DE HIDRÁULICA PREDIAL - FORNECIMENTO E INSTALAÇÃO. AF_04/2022</t>
  </si>
  <si>
    <t>TUBO EM COBRE RÍGIDO, DN 22 MM, CLASSE E, SEM ISOLAMENTO, INSTALADO EM RAMAL DE DISTRIBUIÇÃO DE HIDRÁULICA PREDIAL - FORNECIMENTO E INSTALAÇÃO. AF_04/2022</t>
  </si>
  <si>
    <t>TUBO EM COBRE RÍGIDO, DN 28 MM, CLASSE E, SEM ISOLAMENTO, INSTALADO EM RAMAL DE DISTRIBUIÇÃO DE HIDRÁULICA PREDIAL - FORNECIMENTO E INSTALAÇÃO. AF_04/2022</t>
  </si>
  <si>
    <t>TUBO EM COBRE RÍGIDO, DN 15 MM, CLASSE E, COM ISOLAMENTO, INSTALADO EM RAMAL DE DISTRIBUIÇÃO DE HIDRÁULICA PREDIAL - FORNECIMENTO E INSTALAÇÃO. AF_04/2022</t>
  </si>
  <si>
    <t>TUBO EM COBRE RÍGIDO, DN 22 MM, CLASSE E, COM ISOLAMENTO, INSTALADO EM RAMAL DE DISTRIBUIÇÃO DE HIDRÁULICA PREDIAL - FORNECIMENTO E INSTALAÇÃO. AF_04/2022</t>
  </si>
  <si>
    <t>TUBO EM COBRE RÍGIDO, DN 28 MM, CLASSE E, COM ISOLAMENTO, INSTALADO EM RAMAL DE DISTRIBUIÇÃO DE HIDRÁULICA PREDIAL - FORNECIMENTO E INSTALAÇÃO. AF_04/2022</t>
  </si>
  <si>
    <t>TUBO EM COBRE RÍGIDO, DN 15 MM, CLASSE E, SEM ISOLAMENTO, INSTALADO EM RAMAL E SUB-RAMAL DE HIDRÁULICA PREDIAL - FORNECIMENTO E INSTALAÇÃO. AF_04/2022</t>
  </si>
  <si>
    <t>TUBO EM COBRE RÍGIDO, DN 22 MM, CLASSE E, SEM ISOLAMENTO, INSTALADO EM RAMAL E SUB-RAMAL DE HIDRÁULICA PREDIAL - FORNECIMENTO E INSTALAÇÃO. AF_04/2022</t>
  </si>
  <si>
    <t>TUBO EM COBRE RÍGIDO, DN 28 MM, CLASSE E, SEM ISOLAMENTO, INSTALADO EM RAMAL E SUB-RAMAL DE HIDRÁULICA PREDIAL - FORNECIMENTO E INSTALAÇÃO. AF_04/2022</t>
  </si>
  <si>
    <t>TUBO EM COBRE RÍGIDO, DN 15 MM, CLASSE E, COM ISOLAMENTO, INSTALADO EM RAMAL E SUB-RAMAL DE HIDRÁULICA PREDIAL - FORNECIMENTO E INSTALAÇÃO. AF_04/2022</t>
  </si>
  <si>
    <t>TUBO EM COBRE RÍGIDO, DN 22 MM, CLASSE E, COM ISOLAMENTO, INSTALADO EM RAMAL E SUB-RAMAL DE HIDRÁULICA PREDIAL - FORNECIMENTO E INSTALAÇÃO. AF_04/2022</t>
  </si>
  <si>
    <t>TUBO EM COBRE RÍGIDO, DN 28 MM, CLASSE E, COM ISOLAMENTO, INSTALADO EM RAMAL E SUB-RAMAL DE HIDRÁULICA PREDIAL - FORNECIMENTO E INSTALAÇÃO. AF_04/2022</t>
  </si>
  <si>
    <t>TUBO DE AÇO GALVANIZADO COM COSTURA, CLASSE MÉDIA, CONEXÃO RANHURADA, DN 50 (2"), INSTALADO EM PRUMADAS - FORNECIMENTO E INSTALAÇÃO. AF_10/2020</t>
  </si>
  <si>
    <t>TUBO DE AÇO GALVANIZADO COM COSTURA, CLASSE MÉDIA, CONEXÃO RANHURADA, DN 65 (2 1/2"), INSTALADO EM PRUMADAS - FORNECIMENTO E INSTALAÇÃO. AF_10/2020</t>
  </si>
  <si>
    <t>TUBO DE AÇO GALVANIZADO COM COSTURA, CLASSE MÉDIA, CONEXÃO RANHURADA, DN 80 (3"), INSTALADO EM PRUMADAS - FORNECIMENTO E INSTALAÇÃO. AF_10/2020</t>
  </si>
  <si>
    <t>TUBO DE AÇO PRETO SEM COSTURA, CONEXÃO SOLDADA, DN 50 (2"), INSTALADO EM PRUMADAS - FORNECIMENTO E INSTALAÇÃO. AF_10/2020</t>
  </si>
  <si>
    <t>TUBO DE AÇO PRETO SEM COSTURA, CONEXÃO SOLDADA, DN 65 (2 1/2"), INSTALADO EM PRUMADAS - FORNECIMENTO E INSTALAÇÃO. AF_10/2020</t>
  </si>
  <si>
    <t>TUBO DE AÇO GALVANIZADO COM COSTURA, CLASSE MÉDIA, DN 50 (2"), CONEXÃO ROSQUEADA, INSTALADO EM PRUMADAS - FORNECIMENTO E INSTALAÇÃO. AF_10/2020</t>
  </si>
  <si>
    <t>TUBO DE AÇO GALVANIZADO COM COSTURA, CLASSE MÉDIA, DN 65 (2 1/2"), CONEXÃO ROSQUEADA, INSTALADO EM PRUMADAS - FORNECIMENTO E INSTALAÇÃO. AF_10/2020</t>
  </si>
  <si>
    <t>TUBO DE AÇO GALVANIZADO COM COSTURA, CLASSE MÉDIA, DN 80 (3"), CONEXÃO ROSQUEADA, INSTALADO EM PRUMADAS - FORNECIMENTO E INSTALAÇÃO. AF_10/2020</t>
  </si>
  <si>
    <t>TUBO DE AÇO PRETO SEM COSTURA, CONEXÃO SOLDADA, DN 25 (1"), INSTALADO EM REDE DE ALIMENTAÇÃO PARA HIDRANTE - FORNECIMENTO E INSTALAÇÃO. AF_10/2020</t>
  </si>
  <si>
    <t>TUBO DE AÇO PRETO SEM COSTURA, CONEXÃO SOLDADA, DN 32 (1 1/4"), INSTALADO EM REDE DE ALIMENTAÇÃO PARA HIDRANTE - FORNECIMENTO E INSTALAÇÃO. AF_10/2020</t>
  </si>
  <si>
    <t>TUBO DE AÇO PRETO SEM COSTURA, CONEXÃO SOLDADA, DN 50 (2"), INSTALADO EM REDE DE ALIMENTAÇÃO PARA HIDRANTE - FORNECIMENTO E INSTALAÇÃO. AF_10/2020</t>
  </si>
  <si>
    <t>TUBO DE AÇO PRETO SEM COSTURA, CONEXÃO SOLDADA, DN 65 (2 1/2"), INSTALADO EM REDE DE ALIMENTAÇÃO PARA HIDRANTE - FORNECIMENTO E INSTALAÇÃO. AF_10/2020</t>
  </si>
  <si>
    <t>TUBO DE AÇO GALVANIZADO COM COSTURA, CLASSE MÉDIA, DN 32 (1 1/4"), CONEXÃO ROSQUEADA, INSTALADO EM REDE DE ALIMENTAÇÃO PARA HIDRANTE - FORNECIMENTO E INSTALAÇÃO. AF_10/2020</t>
  </si>
  <si>
    <t>TUBO DE AÇO GALVANIZADO COM COSTURA, CLASSE MÉDIA, DN 40 (1 1/2"), CONEXÃO ROSQUEADA, INSTALADO EM REDE DE ALIMENTAÇÃO PARA HIDRANTE - FORNECIMENTO E INSTALAÇÃO. AF_10/2020</t>
  </si>
  <si>
    <t>TUBO DE AÇO GALVANIZADO COM COSTURA, CLASSE MÉDIA, DN 50 (2"), CONEXÃO ROSQUEADA, INSTALADO EM REDE DE ALIMENTAÇÃO PARA HIDRANTE - FORNECIMENTO E INSTALAÇÃO. AF_10/2020</t>
  </si>
  <si>
    <t>TUBO DE AÇO GALVANIZADO COM COSTURA, CLASSE MÉDIA, DN 65 (2 1/2"), CONEXÃO ROSQUEADA, INSTALADO EM REDE DE ALIMENTAÇÃO PARA HIDRANTE - FORNECIMENTO E INSTALAÇÃO. AF_10/2020</t>
  </si>
  <si>
    <t>TUBO DE AÇO GALVANIZADO COM COSTURA, CLASSE MÉDIA, DN 80 (3"), CONEXÃO ROSQUEADA, INSTALADO EM REDE DE ALIMENTAÇÃO PARA HIDRANTE - FORNECIMENTO E INSTALAÇÃO. AF_10/2020</t>
  </si>
  <si>
    <t>TUBO DE AÇO PRETO SEM COSTURA, CONEXÃO SOLDADA, DN 25 (1"), INSTALADO EM REDE DE ALIMENTAÇÃO PARA SPRINKLER - FORNECIMENTO E INSTALAÇÃO. AF_10/2020</t>
  </si>
  <si>
    <t>TUBO DE AÇO PRETO SEM COSTURA, CONEXÃO SOLDADA, DN 32 (1 1/4"), INSTALADO EM REDE DE ALIMENTAÇÃO PARA SPRINKLER - FORNECIMENTO E INSTALAÇÃO. AF_10/2020</t>
  </si>
  <si>
    <t>TUBO DE AÇO PRETO SEM COSTURA, CONEXÃO SOLDADA, DN 40 (1 1/2"), INSTALADO EM REDE DE ALIMENTAÇÃO PARA SPRINKLER - FORNECIMENTO E INSTALAÇÃO. AF_10/2020</t>
  </si>
  <si>
    <t>TUBO DE AÇO PRETO SEM COSTURA, CONEXÃO SOLDADA, DN 50 (2"), INSTALADO EM REDE DE ALIMENTAÇÃO PARA SPRINKLER - FORNECIMENTO E INSTALAÇÃO. AF_10/2020</t>
  </si>
  <si>
    <t>TUBO DE AÇO PRETO SEM COSTURA, CONEXÃO SOLDADA, DN 65 (2 1/2"), INSTALADO EM REDE DE ALIMENTAÇÃO PARA SPRINKLER - FORNECIMENTO E INSTALAÇÃO. AF_10/2020</t>
  </si>
  <si>
    <t>TUBO DE AÇO GALVANIZADO COM COSTURA, CLASSE MÉDIA, CONEXÃO ROSQUEADA, DN 32 (1 1/4"), INSTALADO EM REDE DE ALIMENTAÇÃO PARA SPRINKLER - FORNECIMENTO E INSTALAÇÃO. AF_10/2020</t>
  </si>
  <si>
    <t>TUBO DE AÇO GALVANIZADO COM COSTURA, CLASSE MÉDIA, CONEXÃO ROSQUEADA, DN 40 (1 1/2"), INSTALADO EM REDE DE ALIMENTAÇÃO PARA SPRINKLER - FORNECIMENTO E INSTALAÇÃO. AF_10/2020</t>
  </si>
  <si>
    <t>TUBO DE AÇO GALVANIZADO COM COSTURA, CLASSE MÉDIA, CONEXÃO ROSQUEADA, DN 50 (2"), INSTALADO EM REDE DE ALIMENTAÇÃO PARA SPRINKLER - FORNECIMENTO E INSTALAÇÃO. AF_10/2020</t>
  </si>
  <si>
    <t>TUBO DE AÇO GALVANIZADO COM COSTURA, CLASSE MÉDIA, CONEXÃO ROSQUEADA, DN 65 (2 1/2"), INSTALADO EM REDE DE ALIMENTAÇÃO PARA SPRINKLER - FORNECIMENTO E INSTALAÇÃO. AF_10/2020</t>
  </si>
  <si>
    <t>TUBO DE AÇO GALVANIZADO COM COSTURA, CLASSE MÉDIA, CONEXÃO ROSQUEADA, DN 80 (3"), INSTALADO EM REDE DE ALIMENTAÇÃO PARA SPRINKLER - FORNECIMENTO E INSTALAÇÃO. AF_10/2020</t>
  </si>
  <si>
    <t>TUBO DE AÇO GALVANIZADO COM COSTURA, CLASSE MÉDIA, CONEXÃO ROSQUEADA, DN 15 (1/2"), INSTALADO EM RAMAIS E SUB-RAMAIS DE GÁS - FORNECIMENTO E INSTALAÇÃO. AF_10/2020</t>
  </si>
  <si>
    <t>TUBO DE AÇO GALVANIZADO COM COSTURA, CLASSE MÉDIA, CONEXÃO ROSQUEADA, DN 20 (3/4"), INSTALADO EM RAMAIS E SUB-RAMAIS DE GÁS - FORNECIMENTO E INSTALAÇÃO. AF_10/2020</t>
  </si>
  <si>
    <t>TUBO DE AÇO PRETO SEM COSTURA, CLASSE MÉDIA, CONEXÃO SOLDADA, DN 15 (1/2"), INSTALADO EM RAMAIS E SUB-RAMAIS DE GÁS - FORNECIMENTO E INSTALAÇÃO. AF_10/2020</t>
  </si>
  <si>
    <t>TUBO DE AÇO PRETO SEM COSTURA, CLASSE MÉDIA, CONEXÃO SOLDADA, DN 20 (3/4"), INSTALADO EM RAMAIS E SUB-RAMAIS DE GÁS - FORNECIMENTO E INSTALAÇÃO. AF_10/2020</t>
  </si>
  <si>
    <t>TUBO DE AÇO PRETO SEM COSTURA, CLASSE MÉDIA, CONEXÃO SOLDADA, DN 25 (1"), INSTALADO EM RAMAIS  E SUB-RAMAIS DE GÁS - FORNECIMENTO E INSTALAÇÃO. AF_10/2020</t>
  </si>
  <si>
    <t>TUBO DE AÇO GALVANIZADO COM COSTURA, CLASSE MÉDIA, DN 50 MM (2"), CONEXÃO ROSQUEADA, INSTALADO EM RESERVAÇÃO PREDIAL DE ÁGUA - FORNECIMENTO E INSTALAÇÃO. AF_04/2024</t>
  </si>
  <si>
    <t>TUBO DE AÇO GALVANIZADO COM COSTURA, CLASSE MÉDIA, DN 65 MM (2 1/2"), CONEXÃO ROSQUEADA, INSTALADO EM RESERVAÇÃO PREDIAL DE ÁGUA - FORNECIMENTO E INSTALAÇÃO. AF_04/2024</t>
  </si>
  <si>
    <t>TUBO DE AÇO GALVANIZADO COM COSTURA, CLASSE MÉDIA, DN 80 MM (3"), CONEXÃO ROSQUEADA, INSTALADO EM RESERVAÇÃO PREDIAL DE ÁGUA - FORNECIMENTO E INSTALAÇÃO. AF_04/2024</t>
  </si>
  <si>
    <t>TUBO EM COBRE RÍGIDO, DN 54 MM, CLASSE E, SEM ISOLAMENTO, INSTALADO EM RESERVAÇÃO PREDIAL DE ÁGUA - FORNECIMENTO E INSTALAÇÃO. AF_04/2024</t>
  </si>
  <si>
    <t>TUBO EM COBRE RÍGIDO, DN 66 MM, CLASSE E, SEM ISOLAMENTO, INSTALADO EM RESERVAÇÃO PREDIAL DE ÁGUA - FORNECIMENTO E INSTALAÇÃO. AF_04/2024</t>
  </si>
  <si>
    <t>TUBO EM COBRE RÍGIDO, DN 79 MM, CLASSE E, SEM ISOLAMENTO, INSTALADO EM RESERVAÇÃO PREDIAL DE ÁGUA - FORNECIMENTO E INSTALAÇÃO. AF_04/2024</t>
  </si>
  <si>
    <t>TUBO EM COBRE RÍGIDO, DN 104 MM, CLASSE E, SEM ISOLAMENTO, INSTALADO EM RESERVAÇÃO PREDIAL DE ÁGUA - FORNECIMENTO E INSTALAÇÃO. AF_04/2024</t>
  </si>
  <si>
    <t>TUBO, PVC, SOLDÁVEL, DE  25MM, INSTALADO EM RESERVAÇÃO PREDIAL DE ÁGUA - FORNECIMENTO E INSTALAÇÃO. AF_04/2024</t>
  </si>
  <si>
    <t>TUBO, PVC, SOLDÁVEL, DE 32MM, INSTALADO EM RESERVAÇÃO PREDIAL DE ÁGUA - FORNECIMENTO E INSTALAÇÃO. AF_04/2024</t>
  </si>
  <si>
    <t>TUBO, PVC, SOLDÁVEL, DE 40MM, INSTALADO EM RESERVAÇÃO PREDIAL DE ÁGUA - FORNECIMENTO E INSTALAÇÃO. AF_04/2024</t>
  </si>
  <si>
    <t>TUBO, PVC, SOLDÁVEL, DE 50MM, INSTALADO EM RESERVAÇÃO PREDIAL DE ÁGUA - FORNECIMENTO E INSTALAÇÃO. AF_04/2024</t>
  </si>
  <si>
    <t>TUBO, PVC, SOLDÁVEL, DE 60MM, INSTALADO EM RESERVAÇÃO PREDIAL DE ÁGUA - FORNECIMENTO E INSTALAÇÃO. AF_04/2024</t>
  </si>
  <si>
    <t>TUBO, PVC, SOLDÁVEL, DE 75MM, INSTALADO EM RESERVAÇÃO PREDIAL DE ÁGUA - FORNECIMENTO E INSTALAÇÃO. AF_04/2024</t>
  </si>
  <si>
    <t>TUBO, PVC, SOLDÁVEL, DE 85MM, INSTALADO EM RESERVAÇÃO PREDIAL DE ÁGUA - FORNECIMENTO E INSTALAÇÃO. AF_04/2024</t>
  </si>
  <si>
    <t>TUBO, PVC, SOLDÁVEL, DE 110MM, INSTALADO EM RESERVAÇÃO PREDIAL DE ÁGUA - FORNECIMENTO E INSTALAÇÃO. AF_04/2024</t>
  </si>
  <si>
    <t>TUBO, CPVC, SOLDÁVEL, DN 22 MM, INSTALADO EM RESERVAÇÃO PREDIAL DE ÁGUA - FORNECIMENTO E INSTALAÇÃO. AF_04/2024</t>
  </si>
  <si>
    <t>TUBO, CPVC, SOLDÁVEL, DN 28 MM, INSTALADO EM RESERVAÇÃO PREDIAL DE ÁGUA - FORNECIMENTO E INSTALAÇÃO. AF_04/2024</t>
  </si>
  <si>
    <t>TUBO, CPVC, SOLDÁVEL, DN 35 MM, INSTALADO EM RESERVAÇÃO PREDIAL DE ÁGUA - FORNECIMENTO E INSTALAÇÃO. AF_04/2024</t>
  </si>
  <si>
    <t>TUBO, CPVC, SOLDÁVEL, DN 42 MM, INSTALADO EM RESERVAÇÃO PREDIAL DE ÁGUA - FORNECIMENTO E INSTALAÇÃO. AF_04/2024</t>
  </si>
  <si>
    <t>TUBO, CPVC, SOLDÁVEL, DN 54 MM, INSTALADO EM RESERVAÇÃO PREDIAL DE ÁGUA - FORNECIMENTO E INSTALAÇÃO. AF_04/2024</t>
  </si>
  <si>
    <t>TUBO, CPVC, SOLDÁVEL, DN 73 MM, INSTALADO EM RESERVAÇÃO PREDIAL DE ÁGUA - FORNECIMENTO E INSTALAÇÃO. AF_04/2024</t>
  </si>
  <si>
    <t>TUBO, CPVC, SOLDÁVEL, DN 89 MM, INSTALADO EM RESERVAÇÃO PREDIAL DE ÁGUA - FORNECIMENTO E INSTALAÇÃO. AF_04/2024</t>
  </si>
  <si>
    <t>TUBO, CPVC, SOLDÁVEL, DN 114 MM, INSTALADO EM RESERVAÇÃO PREDIAL DE ÁGUA - FORNECIMENTO E INSTALAÇÃO. AF_04/2024</t>
  </si>
  <si>
    <t>TUBO DE AÇO PRETO SEM COSTURA, CONEXÃO SOLDADA, DN 40 (1 1/2"), INSTALADO EM REDE DE ALIMENTAÇÃO PARA HIDRANTE - FORNECIMENTO E INSTALAÇÃO. AF_10/2020</t>
  </si>
  <si>
    <t>TUBO, PPR, DN 25, CLASSE PN 20,  INSTALADO EM RAMAL OU SUB-RAMAL DE ÁGUA   FORNECIMENTO E INSTALAÇÃO. AF_08/2022</t>
  </si>
  <si>
    <t>TUBO, PPR, DN 25, CLASSE PN 25 INSTALADO EM RAMAL OU SUB-RAMAL DE ÁGUA   FORNECIMENTO E INSTALAÇÃO. AF_08/2022</t>
  </si>
  <si>
    <t>TUBO, PPR, DN 25, CLASSE PN 20,  INSTALADO EM RAMAL DE DISTRIBUIÇÃO DE ÁGUA   FORNECIMENTO E INSTALAÇÃO. AF_08/2022</t>
  </si>
  <si>
    <t>TUBO, PPR, DN 32, CLASSE PN 12,  INSTALADO EM RAMAL DE DISTRIBUIÇÃO DE ÁGUA   FORNECIMENTO E INSTALAÇÃO. AF_08/2022</t>
  </si>
  <si>
    <t>TUBO, PPR, DN 40, CLASSE PN 12,  INSTALADO EM RAMAL DE DISTRIBUIÇÃO DE ÁGUA   FORNECIMENTO E INSTALAÇÃO. AF_08/2022</t>
  </si>
  <si>
    <t>TUBO, PPR, DN 25, CLASSE PN 25,  INSTALADO EM RAMAL DE DISTRIBUIÇÃO DE ÁGUA   FORNECIMENTO E INSTALAÇÃO. AF_08/2022</t>
  </si>
  <si>
    <t>TUBO, PPR, DN 32, CLASSE PN 25,  INSTALADO EM RAMAL DE DISTRIBUIÇÃO DE ÁGUA   FORNECIMENTO E INSTALAÇÃO. AF_08/2022</t>
  </si>
  <si>
    <t>TUBO, PPR, DN 40, CLASSE PN 25,  INSTALADO EM RAMAL DE DISTRIBUIÇÃO DE ÁGUA   FORNECIMENTO E INSTALAÇÃO. AF_08/2022</t>
  </si>
  <si>
    <t>TUBO, PPR, DN 25, CLASSE PN 20,  INSTALADO EM PRUMADA DE ÁGUA   FORNECIMENTO E INSTALAÇÃO. AF_08/2022</t>
  </si>
  <si>
    <t>TUBO, PPR, DN 32, CLASSE PN 12,  INSTALADO EM PRUMADA DE ÁGUA   FORNECIMENTO E INSTALAÇÃO. AF_08/2022</t>
  </si>
  <si>
    <t>TUBO, PPR, DN 40, CLASSE PN 12,  INSTALADO EM PRUMADA DE ÁGUA   FORNECIMENTO E INSTALAÇÃO. AF_08/2022</t>
  </si>
  <si>
    <t>TUBO, PPR, DN 50, CLASSE PN 12,  INSTALADO EM PRUMADA DE ÁGUA   FORNECIMENTO E INSTALAÇÃO. AF_08/2022</t>
  </si>
  <si>
    <t>TUBO, PPR, DN 63, CLASSE PN 12,  INSTALADO EM PRUMADA DE ÁGUA   FORNECIMENTO E INSTALAÇÃO. AF_08/2022</t>
  </si>
  <si>
    <t>TUBO, PPR, DN 75, CLASSE PN 12,  INSTALADO EM PRUMADA DE ÁGUA   FORNECIMENTO E INSTALAÇÃO. AF_08/2022</t>
  </si>
  <si>
    <t>TUBO, PPR, DN 90, CLASSE PN 12,  INSTALADO EM PRUMADA DE ÁGUA   FORNECIMENTO E INSTALAÇÃO. AF_08/2022</t>
  </si>
  <si>
    <t>TUBO, PPR, DN 110, CLASSE PN 12,  INSTALADO EM PRUMADA DE ÁGUA   FORNECIMENTO E INSTALAÇÃO. AF_08/2022</t>
  </si>
  <si>
    <t>TUBO, PPR, DN 25, CLASSE PN 25,  INSTALADO EM PRUMADA DE ÁGUA   FORNECIMENTO E INSTALAÇÃO. AF_08/2022</t>
  </si>
  <si>
    <t>TUBO, PPR, DN 32, CLASSE PN 25,  INSTALADO EM PRUMADA DE ÁGUA   FORNECIMENTO E INSTALAÇÃO. AF_08/2022</t>
  </si>
  <si>
    <t>TUBO, PPR, DN 40, CLASSE PN 25,  INSTALADO EM PRUMADA DE ÁGUA   FORNECIMENTO E INSTALAÇÃO. AF_08/2022</t>
  </si>
  <si>
    <t>TUBO, PPR, DN 50, CLASSE PN 25,  INSTALADO EM PRUMADA DE ÁGUA   FORNECIMENTO E INSTALAÇÃO. AF_08/2022</t>
  </si>
  <si>
    <t>TUBO, PPR, DN 63, CLASSE PN 25,  INSTALADO EM PRUMADA DE ÁGUA   FORNECIMENTO E INSTALAÇÃO. AF_08/2022</t>
  </si>
  <si>
    <t>TUBO, PPR, DN 75, CLASSE PN 25,  INSTALADO EM PRUMADA DE ÁGUA   FORNECIMENTO E INSTALAÇÃO. AF_08/2022</t>
  </si>
  <si>
    <t>TUBO, PPR, DN 90, CLASSE PN 25,  INSTALADO EM PRUMADA DE ÁGUA   FORNECIMENTO E INSTALAÇÃO. AF_08/2022</t>
  </si>
  <si>
    <t>TUBO, PPR, DN 110, CLASSE PN 25,  INSTALADO EM PRUMADA DE ÁGUA   FORNECIMENTO E INSTALAÇÃO. AF_08/2022</t>
  </si>
  <si>
    <t>TUBO, PPR, DN 20 MM, CLASSE PN 20,  INSTALADO EM RESERVAÇÃO PREDIAL DE ÁGUA - FORNECIMENTO E INSTALAÇÃO. AF_04/2024</t>
  </si>
  <si>
    <t>TUBO, PPR, DN 25 MM, CLASSE PN 20,  INSTALADO EM RESERVAÇÃO PREDIAL DE ÁGUA - FORNECIMENTO E INSTALAÇÃO. AF_04/2024</t>
  </si>
  <si>
    <t>TUBO, PPR, DN 32 MM, CLASSE PN 12,  INSTALADO EM RESERVAÇÃO PREDIAL DE ÁGUA - FORNECIMENTO E INSTALAÇÃO. AF_04/2024</t>
  </si>
  <si>
    <t>TUBO, PPR, DN 40 MM, CLASSE PN 12,  INSTALADO EM RESERVAÇÃO PREDIAL DE ÁGUA - FORNECIMENTO E INSTALAÇÃO. AF_04/2024</t>
  </si>
  <si>
    <t>TUBO, PPR, DN 50 MM, CLASSE PN 12,  INSTALADO EM RESERVAÇÃO PREDIAL DE ÁGUA - FORNECIMENTO E INSTALAÇÃO. AF_04/2024</t>
  </si>
  <si>
    <t>TUBO, PPR, DN 63 MM, CLASSE PN 12,  INSTALADO EM RESERVAÇÃO PREDIAL DE ÁGUA - FORNECIMENTO E INSTALAÇÃO. AF_04/2024</t>
  </si>
  <si>
    <t>TUBO, PPR, DN 75 MM, CLASSE PN 12,  INSTALADO EM RESERVAÇÃO PREDIAL DE ÁGUA - FORNECIMENTO E INSTALAÇÃO. AF_04/2024</t>
  </si>
  <si>
    <t>TUBO, PPR, DN 90 MM, CLASSE PN 12,  INSTALADO EM RESERVAÇÃO PREDIAL DE ÁGUA - FORNECIMENTO E INSTALAÇÃO. AF_04/2024</t>
  </si>
  <si>
    <t>TUBO, PPR, DN 110 MM, CLASSE PN 12,  INSTALADO EM RESERVAÇÃO PREDIAL DE ÁGUA - FORNECIMENTO E INSTALAÇÃO. AF_04/2024</t>
  </si>
  <si>
    <t>TUBO, PPR, DN 20 MM, CLASSE PN 25,  INSTALADO EM RESERVAÇÃO PREDIAL DE ÁGUA - FORNECIMENTO E INSTALAÇÃO. AF_04/2024</t>
  </si>
  <si>
    <t>TUBO, PPR, DN 25 MM, CLASSE PN 25,  INSTALADO EM RESERVAÇÃO PREDIAL DE ÁGUA - FORNECIMENTO E INSTALAÇÃO. AF_04/2024</t>
  </si>
  <si>
    <t>TUBO, PPR, DN 32 MM, CLASSE PN 25,  INSTALADO EM RESERVAÇÃO PREDIAL DE ÁGUA - FORNECIMENTO E INSTALAÇÃO. AF_04/2024</t>
  </si>
  <si>
    <t>TUBO, PPR, DN 40 MM, CLASSE PN 25,  INSTALADO EM RESERVAÇÃO PREDIAL DE ÁGUA - FORNECIMENTO E INSTALAÇÃO. AF_04/2024</t>
  </si>
  <si>
    <t>TUBO, PPR, DN 50 MM, CLASSE PN 25,  INSTALADO EM RESERVAÇÃO PREDIAL DE ÁGUA - FORNECIMENTO E INSTALAÇÃO. AF_04/2024</t>
  </si>
  <si>
    <t>TUBO, PPR, DN 63 MM, CLASSE PN 25,  INSTALADO EM RESERVAÇÃO PREDIAL DE ÁGUA - FORNECIMENTO E INSTALAÇÃO. AF_04/2024</t>
  </si>
  <si>
    <t>TUBO, PPR, DN 75 MM, CLASSE PN 25,  INSTALADO EM RESERVAÇÃO PREDIAL DE ÁGUA - FORNECIMENTO E INSTALAÇÃO. AF_04/2024</t>
  </si>
  <si>
    <t>TUBO, PPR, DN 90 MM, CLASSE PN 25,  INSTALADO EM RESERVAÇÃO PREDIAL DE ÁGUA - FORNECIMENTO E INSTALAÇÃO. AF_04/2024</t>
  </si>
  <si>
    <t>TUBO, PPR, DN 110 MM, CLASSE PN 25,  INSTALADO EM RESERVAÇÃO PREDIAL DE ÁGUA - FORNECIMENTO E INSTALAÇÃO. AF_04/2024</t>
  </si>
  <si>
    <t>TUBO, PEX, MONOCAMADA, DN 16, INSTALADO EM RAMAL/SUB-RAMAL OU DISTRIBUIÇÃO DE ÁGUA - FORNECIMENTO E INSTALAÇÃO. AF_02/2023</t>
  </si>
  <si>
    <t>TUBO, PEX, MONOCAMADA, DN 20, INSTALADO EM RAMAL/SUB-RAMAL OU DISTRIBUIÇÃO DE ÁGUA - FORNECIMENTO E INSTALAÇÃO. AF_02/2023</t>
  </si>
  <si>
    <t>TUBO, PEX, MONOCAMADA, DN 25, INSTALADO EM RAMAL/SUB-RAMAL OU DISTRIBUIÇÃO DE ÁGUA - FORNECIMENTO E INSTALAÇÃO. AF_02/2023</t>
  </si>
  <si>
    <t>TUBO, PEX, MONOCAMADA, DN 32, INSTALADO EM RAMAL/SUB-RAMAL OU DISTRIBUIÇÃO DE ÁGUA - FORNECIMENTO E INSTALAÇÃO. AF_02/2023</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</si>
  <si>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</si>
  <si>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</si>
  <si>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</si>
  <si>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</si>
  <si>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</si>
  <si>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</si>
  <si>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</si>
  <si>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FORNECIMENTO E INSTALAÇÃO. AF_12/2015</t>
  </si>
  <si>
    <t>TUBO EM COBRE RÍGIDO, DN 22 MM, CLASSE A, SEM ISOLAMENTO, INSTALADO EM PRUMADA DE GÁS COMBUSTÍVEL - FORNECIMENTO E INSTALAÇÃO. AF_04/2022</t>
  </si>
  <si>
    <t>TUBO EM COBRE RÍGIDO, DN 28 MM, CLASSE A, SEM ISOLAMENTO, INSTALADO EM PRUMADA DE GÁS COMBUSTÍVEL - FORNECIMENTO E INSTALAÇÃO. AF_04/2022</t>
  </si>
  <si>
    <t>TUBO EM COBRE RÍGIDO, DN 35 MM, CLASSE A, SEM ISOLAMENTO, INSTALADO EM PRUMADA DE GÁS COMBUSTÍVEL - FORNECIMENTO E INSTALAÇÃO. AF_04/2022</t>
  </si>
  <si>
    <t>TUBO EM COBRE RÍGIDO, DN 42 MM, CLASSE A, SEM ISOLAMENTO, INSTALADO EM PRUMADA DE GÁS COMBUSTÍVEL - FORNECIMENTO E INSTALAÇÃO. AF_04/2022</t>
  </si>
  <si>
    <t>TUBO EM COBRE RÍGIDO, DN 54 MM, CLASSE A, SEM ISOLAMENTO, INSTALADO EM PRUMADA DE GÁS COMBUSTÍVEL - FORNECIMENTO E INSTALAÇÃO. AF_04/2022</t>
  </si>
  <si>
    <t>TUBO EM COBRE RÍGIDO, DN 66 MM, CLASSE A, SEM ISOLAMENTO, INSTALADO EM PRUMADA DE GÁS COMBUSTÍVEL - FORNECIMENTO E INSTALAÇÃO. AF_04/2022</t>
  </si>
  <si>
    <t>TUBO DE AÇO GALVANIZADO COM COSTURA, CLASSE MÉDIA, DN 25 (1"), CONEXÃO ROSQUEADA, INSTALADO EM REDE DE ALIMENTAÇÃO PARA HIDRANTE - FORNECIMENTO E INSTALAÇÃO. AF_10/2020</t>
  </si>
  <si>
    <t>TUBO DE AÇO GALVANIZADO COM COSTURA, CLASSE MÉDIA, CONEXÃO ROSQUEADA, DN 25 (1"), INSTALADO EM REDE DE ALIMENTAÇÃO PARA SPRINKLER - FORNECIMENTO E INSTALAÇÃO. AF_10/2020</t>
  </si>
  <si>
    <t>TUBO DE AÇO GALVANIZADO COM COSTURA, CLASSE MÉDIA, CONEXÃO ROSQUEADA, DN 25 (1"), INSTALADO EM RAMAIS  E SUB-RAMAIS DE GÁS - FORNECIMENTO E INSTALAÇÃO. AF_10/2020</t>
  </si>
  <si>
    <t>KIT CAVALETE PARA GÁS - SEM MEDIDOR OU REGULADOR - ENTRADA INDIVIDUAL PRINCIPAL, EM AÇO GALVANIZADO DN 15 E 25 MM (1/2" E 1") - FORNECIMENTO E INSTALAÇÃO. AF_01/2020</t>
  </si>
  <si>
    <t>TUBO, PEX, MULTICAMADA, DN 16, INSTALADO EM IMPLANTAÇÃO DE INSTALAÇÕES DE GÁS - FORNECIMENTO E INSTALAÇÃO. AF_01/2020</t>
  </si>
  <si>
    <t>TUBO, PEX, MULTICAMADA, DN 20, INSTALADO EM IMPLANTAÇÃO DE INSTALAÇÕES DE GÁS - FORNECIMENTO E INSTALAÇÃO. AF_01/2020</t>
  </si>
  <si>
    <t>TUBO, PEX, MULTICAMADA, DN 26, INSTALADO EM IMPLANTAÇÃO DE INSTALAÇÕES DE GÁS - FORNECIMENTO E INSTALAÇÃO. AF_01/2020</t>
  </si>
  <si>
    <t>TUBO, PEX, MULTICAMADA, DN 32, INSTALADO EM IMPLANTAÇÃO DE INSTALAÇÕES DE GÁS - FORNECIMENTO E INSTALAÇÃO. AF_01/2020</t>
  </si>
  <si>
    <t>TUBO, PEX, MULTICAMADA, COM TUBO LUVA, DN 16, INSTALADO EM IMPLANTAÇÃO DE INSTALAÇÕES DE GÁS - FORNECIMENTO E INSTALAÇÃO. AF_01/2020</t>
  </si>
  <si>
    <t>TUBO, PEX, MULTICAMADA, COM TUBO LUVA, DN 20, INSTALADO EM IMPLANTAÇÃO DE INSTALAÇÕES DE GÁS - FORNECIMENTO E INSTALAÇÃO. AF_01/2020</t>
  </si>
  <si>
    <t>TUBO, PEX, MULTICAMADA, COM TUBO LUVA, DN 26, INSTALADO EM IMPLANTAÇÃO DE INSTALAÇÕES DE GÁS - FORNECIMENTO E INSTALAÇÃO. AF_01/2020</t>
  </si>
  <si>
    <t>TUBO, PEX, MULTICAMADA, COM TUBO LUVA, DN 32, INSTALADO EM IMPLANTAÇÃO DE INSTALAÇÕES DE GÁS - FORNECIMENTO E INSTALAÇÃO. AF_01/2020</t>
  </si>
  <si>
    <t>TUBO, PEX, MULTICAMADA, DN 16, INSTALADO EM RAMAL INTERNO DE INSTALAÇÕES DE GÁS - FORNECIMENTO E INSTALAÇÃO. AF_01/2020</t>
  </si>
  <si>
    <t>TUBO, PEX, MULTICAMADA, DN 20, INSTALADO EM RAMAL INTERNO DE INSTALAÇÕES DE GÁS - FORNECIMENTO E INSTALAÇÃO. AF_01/2020</t>
  </si>
  <si>
    <t>TUBO, PEX, MULTICAMADA, DN 26, INSTALADO EM RAMAL INTERNO DE INSTALAÇÕES DE GÁS - FORNECIMENTO E INSTALAÇÃO. AF_01/2020</t>
  </si>
  <si>
    <t>TUBO, PEX, MULTICAMADA, DN 32, INSTALADO EM RAMAL INTERNO DE INSTALAÇÕES DE GÁS - FORNECIMENTO E INSTALAÇÃO. AF_01/2020</t>
  </si>
  <si>
    <t>TUBO, PEX, MULTICAMADA, COM TUBO LUVA, DN 16, INSTALADO EM RAMAL INTERNO DE INSTALAÇÕES DE GÁS - FORNECIMENTO E INSTALAÇÃO. AF_01/2020</t>
  </si>
  <si>
    <t>TUBO, PEX, MULTICAMADA, COM TUBO LUVA, DN 20, INSTALADO EM RAMAL INTERNO DE INSTALAÇÕES DE GÁS - FORNECIMENTO E INSTALAÇÃO. AF_01/2020</t>
  </si>
  <si>
    <t>TUBO, PEX, MULTICAMADA, COM TUBO LUVA, DN 26, INSTALADO EM RAMAL INTERNO DE INSTALAÇÕES DE GÁS - FORNECIMENTO E INSTALAÇÃO. AF_01/2020</t>
  </si>
  <si>
    <t>TUBO, PEX, MULTICAMADA, COM TUBO LUVA, DN 32, INSTALADO EM RAMAL INTERNO DE INSTALAÇÕES DE GÁS - FORNECIMENTO E INSTALAÇÃO. AF_01/2020</t>
  </si>
  <si>
    <t>TUBO DE AÇO GALVANIZADO COM COSTURA, CLASSE MÉDIA, DN 100 (4"), CONEXÃO ROSQUEADA, INSTALADO EM PRUMADAS - FORNECIMENTO E INSTALAÇÃO. AF_10/2020</t>
  </si>
  <si>
    <t>UNIÃO, EM FERRO GALVANIZADO, 4", CONEXÃO ROSQUEADA, INSTALADO EM PRUMADAS - FORNECIMENTO E INSTALAÇÃO. AF_10/2020</t>
  </si>
  <si>
    <t>LUVA, EM FERRO GALVANIZADO, 4", CONEXÃO ROSQUEADA, INSTALADO EM PRUMADAS - FORNECIMENTO E INSTALAÇÃO. AF_10/2020</t>
  </si>
  <si>
    <t>LUVA DE REDUÇÃO, EM FERRO GALVANIZADO, 4" X 2 1/2", CONEXÃO ROSQUEADA, INSTALADO EM PRUMADAS - FORNECIMENTO E INSTALAÇÃO. AF_10/2020</t>
  </si>
  <si>
    <t>LUVA DE REDUÇÃO, EM FERRO GALVANIZADO, 4" X 2", CONEXÃO ROSQUEADA, INSTALADO EM PRUMADAS - FORNECIMENTO E INSTALAÇÃO. AF_10/2020</t>
  </si>
  <si>
    <t>LUVA DE REDUÇÃO, EM FERRO GALVANIZADO, 4" X 3", CONEXÃO ROSQUEADA, INSTALADO EM PRUMADAS - FORNECIMENTO E INSTALAÇÃO. AF_10/2020</t>
  </si>
  <si>
    <t>NIPLE, EM FERRO GALVANIZADO, 4", CONEXÃO ROSQUEADA, INSTALADO EM PRUMADAS - FORNECIMENTO E INSTALAÇÃO. AF_10/2020</t>
  </si>
  <si>
    <t>JOELHO 90°, EM FERRO GALVANIZADO, 4", CONEXÃO ROSQUEADA, INSTALADO EM PRUMADAS - FORNECIMENTO E INSTALAÇÃO. AF_10/2020</t>
  </si>
  <si>
    <t>TÊ, EM FERRO GALVANIZADO, 4", CONEXÃO ROSQUEADA, INSTALADO EM PRUMADAS - FORNECIMENTO E INSTALAÇÃO. AF_10/2020</t>
  </si>
  <si>
    <t>TUBO DE AÇO GALVANIZADO COM COSTURA, CLASSE MÉDIA, DN 100 (4"), CONEXÃO ROSQUEADA, INSTALADO EM REDE DE ALIMENTAÇÃO PARA HIDRANTE - FORNECIMENTO E INSTALAÇÃO. AF_10/2020</t>
  </si>
  <si>
    <t>UNIÃO, EM FERRO GALVANIZADO, 4", CONEXÃO ROSQUEADA, INSTALADO EM REDE DE ALIMENTAÇÃO PARA HIDRANTE - FORNECIMENTO E INSTALAÇÃO. AF_10/2020</t>
  </si>
  <si>
    <t>LUVA, EM FERRO GALVANIZADO, 4", CONEXÃO ROSQUEADA, INSTALADO EM REDE DE ALIMENTAÇÃO PARA HIDRANTE - FORNECIMENTO E INSTALAÇÃO. AF_10/2020</t>
  </si>
  <si>
    <t>LUVA DE REDUÇÃO, EM FERRO GALVANIZADO, 4" X 2 1/2", CONEXÃO ROSQUEADA, INSTALADO EM REDE DE ALIMENTAÇÃO PARA HIDRANTE - FORNECIMENTO E INSTALAÇÃO. AF_10/2020</t>
  </si>
  <si>
    <t>LUVA DE REDUÇÃO, EM FERRO GALVANIZADO, 4" X 2", CONEXÃO ROSQUEADA, INSTALADO EM REDE DE ALIMENTAÇÃO PARA HIDRANTE - FORNECIMENTO E INSTALAÇÃO. AF_10/2020</t>
  </si>
  <si>
    <t>LUVA DE REDUÇÃO, EM FERRO GALVANIZADO, 4" X 3", CONEXÃO ROSQUEADA, INSTALADO EM REDE DE ALIMENTAÇÃO PARA HIDRANTE - FORNECIMENTO E INSTALAÇÃO. AF_10/2020</t>
  </si>
  <si>
    <t>NIPLE, EM FERRO GALVANIZADO, 4", CONEXÃO ROSQUEADA, INSTALADO EM REDE DE ALIMENTAÇÃO PARA HIDRANTE - FORNECIMENTO E INSTALAÇÃO. AF_10/2020</t>
  </si>
  <si>
    <t>JOELHO 90°, EM FERRO GALVANIZADO, 4", CONEXÃO ROSQUEADA, INSTALADO EM REDE DE ALIMENTAÇÃO PARA HIDRANTE - FORNECIMENTO E INSTALAÇÃO. AF_10/2020</t>
  </si>
  <si>
    <t>TÊ, EM FERRO GALVANIZADO, 4", CONEXÃO ROSQUEADA, INSTALADO EM REDE DE ALIMENTAÇÃO PARA HIDRANTE - FORNECIMENTO E INSTALAÇÃO. AF_10/2020</t>
  </si>
  <si>
    <t>TUBO EM COBRE RÍGIDO, DN 15 MM, CLASSE E, SEM ISOLAMENTO, INSTALADO EM RAMAL E SUB-RAMAL DE GÁS COMBUSTÍVEL - FORNECIMENTO E INSTALAÇÃO. AF_04/2022</t>
  </si>
  <si>
    <t>TUBO EM COBRE RÍGIDO, DN 22 MM, CLASSE E, SEM ISOLAMENTO, INSTALADO EM RAMAL E SUB-RAMAL DE GÁS COMBUSTÍVEL - FORNECIMENTO E INSTALAÇÃO. AF_04/2022</t>
  </si>
  <si>
    <t>TUBO EM COBRE RÍGIDO, DN 28 MM, CLASSE E, SEM ISOLAMENTO, INSTALADO EM RAMAL E SUB-RAMAL DE GÁS COMBUSTÍVEL - FORNECIMENTO E INSTALAÇÃO. AF_04/2022</t>
  </si>
  <si>
    <t>TUBO EM COBRE RÍGIDO, DN 15 MM, CLASSE A, SEM ISOLAMENTO, INSTALADO EM RAMAL E SUB-RAMAL DE GÁS MEDICINAL - FORNECIMENTO E INSTALAÇÃO. AF_04/2022</t>
  </si>
  <si>
    <t>TUBO EM COBRE RÍGIDO, DN 22 MM, CLASSE A, SEM ISOLAMENTO, INSTALADO EM RAMAL E SUB-RAMAL DE GÁS MEDICINAL - FORNECIMENTO E INSTALAÇÃO. AF_04/2022</t>
  </si>
  <si>
    <t>TUBO EM COBRE RÍGIDO, DN 28 MM, CLASSE A, SEM ISOLAMENTO, INSTALADO EM RAMAL E SUB-RAMAL DE GÁS MEDICINAL - FORNECIMENTO E INSTALAÇÃO. AF_04/2022</t>
  </si>
  <si>
    <t>TUBO EM COBRE RÍGIDO, DN 15 MM, CLASSE E, SEM ISOLAMENTO, INSTALADO EM RAMAL E SUB-RAMAL DE AQUECIMENTO SOLAR - FORNECIMENTO E INSTALAÇÃO. AF_04/2022</t>
  </si>
  <si>
    <t>TUBO EM COBRE RÍGIDO, DN 22 MM, CLASSE E, SEM ISOLAMENTO, INSTALADO EM RAMAL E SUB-RAMAL DE AQUECIMENTO SOLAR - FORNECIMENTO E INSTALAÇÃO. AF_04/2022</t>
  </si>
  <si>
    <t>TUBO EM COBRE RÍGIDO, DN 28 MM, CLASSE E, SEM ISOLAMENTO, INSTALADO EM RAMAL E SUB-RAMAL DE AQUECIMENTO SOLAR - FORNECIMENTO E INSTALAÇÃO. AF_04/2022</t>
  </si>
  <si>
    <t>TUBO EM COBRE RÍGIDO, DN 15 MM, CLASSE E, COM ISOLAMENTO, INSTALADO EM RAMAL E SUB-RAMAL DE AQUECIMENTO SOLAR - FORNECIMENTO E INSTALAÇÃO. AF_04/2022</t>
  </si>
  <si>
    <t>TUBO EM COBRE RÍGIDO, DN 22 MM, CLASSE E, COM ISOLAMENTO, INSTALADO EM RAMAL E SUB-RAMAL DE AQUECIMENTO SOLAR - FORNECIMENTO E INSTALAÇÃO. AF_04/2022</t>
  </si>
  <si>
    <t>TUBO EM COBRE RÍGIDO, DN 28 MM, CLASSE E, COM ISOLAMENTO, INSTALADO EM RAMAL E SUB-RAMAL DE AQUECIMENTO SOLAR - FORNECIMENTO E INSTALAÇÃO. AF_04/2022</t>
  </si>
  <si>
    <t>TUBO, PVC, SOLDÁVEL, DE 40MM, INSTALADO EM RAMAL DE DISTRIBUIÇÃO DE ÁGUA - FORNECIMENTO E INSTALAÇÃO. AF_06/2022</t>
  </si>
  <si>
    <t>TUBO, PVC, SOLDÁVEL, DE 50MM, INSTALADO EM RAMAL DE DISTRIBUIÇÃO DE ÁGUA - FORNECIMENTO E INSTALAÇÃO. AF_06/2022</t>
  </si>
  <si>
    <t>TUBO, CPVC, SOLDÁVEL, DN 42MM, INSTALADO EM RAMAL DE DISTRIBUIÇÃO DE ÁGUA - FORNECIMENTO E INSTALAÇÃO. AF_06/2022</t>
  </si>
  <si>
    <t>TUBO PVC, SÉRIE R, ÁGUA PLUVIAL, DN 150 MM, FORNECIDO E INSTALADO EM RAMAL DE ENCAMINHAMENTO. AF_06/2022</t>
  </si>
  <si>
    <t>TUBO, PPR, DN 20, CLASSE PN20, INSTALADO EM RAMAL OU SUB-RAMAL DE ÁGUA - FORNECIMENTO E INSTALAÇÃO. AF_08/2022</t>
  </si>
  <si>
    <t>TUBO, PPR, DN 20, CLASSE PN25, INSTALADO EM RAMAL OU SUB-RAMAL DE ÁGUA - FORNECIMENTO E INSTALAÇÃO. AF_08/2022</t>
  </si>
  <si>
    <t>TUBO, PVC, SOLDÁVEL, DE 20MM, INSTALADO EM DRENO DE AR CONDICIONADO - FORNECIMENTO E INSTALAÇÃO. AF_08/2022</t>
  </si>
  <si>
    <t>TUBO, PVC, SOLDÁVEL, DE 32MM, INSTALADO EM DRENO DE AR CONDICIONADO - FORNECIMENTO E INSTALAÇÃO. AF_08/2022</t>
  </si>
  <si>
    <t>BUCHA DE REDUÇÃO PVC, SOLDÁVEL, LONGA, DN 60 X 25 MM, INSTALADO EM RESERVAÇÃO PREDIAL DE ÁGUA - FORNECIMENTO E INSTALAÇÃO. AF_04/2024</t>
  </si>
  <si>
    <t>BUCHA DE REDUÇÃO PVC, SOLDÁVEL, LONGA, DN 60 X 32 MM, INSTALADO EM RESERVAÇÃO PREDIAL DE ÁGUA - FORNECIMENTO E INSTALAÇÃO. AF_04/2024</t>
  </si>
  <si>
    <t>BUCHA DE REDUÇÃO PVC, SOLDÁVEL, LONGA, DN 60 X 50 MM, INSTALADO EM RESERVAÇÃO PREDIAL DE ÁGUA - FORNECIMENTO E INSTALAÇÃO. AF_04/2024</t>
  </si>
  <si>
    <t>BUCHA DE REDUÇÃO PVC, SOLDÁVEL, LONGA, DN 75 X 50 MM, INSTALADO EM RESERVAÇÃO PREDIAL DE ÁGUA - FORNECIMENTO E INSTALAÇÃO. AF_04/2024</t>
  </si>
  <si>
    <t>LUVA DE REDUÇÃO SOLDÁVEL, PVC, DN 32 MM X 25 MM, INSTALADO EM RESERVAÇÃO PREDIAL DE ÁGUA - FORNECIMENTO E INSTALAÇÃO. AF_04/2024</t>
  </si>
  <si>
    <t>LUVA DE REDUÇÃO SOLDÁVEL, PVC, DN 40 MM X 32 MM, INSTALADO EM RESERVAÇÃO PREDIAL DE ÁGUA - FORNECIMENTO E INSTALAÇÃO. AF_04/2024</t>
  </si>
  <si>
    <t>LUVA DE REDUÇÃO SOLDÁVEL, PVC, DN 60 MM X 50 MM, INSTALADO EM RESERVAÇÃO PREDIAL DE ÁGUA - FORNECIMENTO E INSTALAÇÃO. AF_04/2024</t>
  </si>
  <si>
    <t>LUVA DE REDUÇÃO, SOLDÁVEL, PVC, DN 50 X 25 MM, INSTALADO EM RESERVAÇÃO PREDIAL DE ÁGUA - FORNECIMENTO E INSTALAÇÃO. AF_04/2024</t>
  </si>
  <si>
    <t>JOELHO PPR 45 GRAUS, SOLDÁVEL, DN 63 MM, INSTALADO EM RESERVAÇÃO PREDIAL DE ÁGUA - FORNECIMENTO E INSTALAÇÃO. AF_04/2024</t>
  </si>
  <si>
    <t>JOELHO 90 GRAUS, PVC, SOLDÁVEL, DN 20MM, INSTALADO EM RAMAL OU SUB-RAMAL DE ÁGUA - FORNECIMENTO E INSTALAÇÃO. AF_06/2022</t>
  </si>
  <si>
    <t>JOELHO 45 GRAUS, PVC, SOLDÁVEL, DN 20MM, INSTALADO EM RAMAL OU SUB-RAMAL DE ÁGUA - FORNECIMENTO E INSTALAÇÃO. AF_06/2022</t>
  </si>
  <si>
    <t>CURVA 90 GRAUS, PVC, SOLDÁVEL, DN 20MM, INSTALADO EM RAMAL OU SUB-RAMAL DE ÁGUA - FORNECIMENTO E INSTALAÇÃO. AF_06/2022</t>
  </si>
  <si>
    <t>CURVA 45 GRAUS, PVC, SOLDÁVEL, DN 20MM, INSTALADO EM RAMAL OU SUB-RAMAL DE ÁGUA - FORNECIMENTO E INSTALAÇÃO. AF_06/2022</t>
  </si>
  <si>
    <t>JOELHO 90 GRAUS, PVC, SOLDÁVEL, DN 25MM, INSTALADO EM RAMAL OU SUB-RAMAL DE ÁGUA - FORNECIMENTO E INSTALAÇÃO. AF_06/2022</t>
  </si>
  <si>
    <t>JOELHO 45 GRAUS, PVC, SOLDÁVEL, DN 25MM, INSTALADO EM RAMAL OU SUB-RAMAL DE ÁGUA - FORNECIMENTO E INSTALAÇÃO. AF_06/2022</t>
  </si>
  <si>
    <t>CURVA 90 GRAUS, PVC, SOLDÁVEL, DN 25MM, INSTALADO EM RAMAL OU SUB-RAMAL DE ÁGUA - FORNECIMENTO E INSTALAÇÃO. AF_06/2022</t>
  </si>
  <si>
    <t>CURVA 45 GRAUS, PVC, SOLDÁVEL, DN 25MM, INSTALADO EM RAMAL OU SUB-RAMAL DE ÁGUA - FORNECIMENTO E INSTALAÇÃO. AF_06/2022</t>
  </si>
  <si>
    <t>JOELHO 90 GRAUS COM BUCHA DE LATÃO, PVC, SOLDÁVEL, DN 25MM, X 3/4  INSTALADO EM RAMAL OU SUB-RAMAL DE ÁGUA - FORNECIMENTO E INSTALAÇÃO. AF_06/2022</t>
  </si>
  <si>
    <t>JOELHO 90 GRAUS, PVC, SOLDÁVEL, DN 32MM, INSTALADO EM RAMAL OU SUB-RAMAL DE ÁGUA - FORNECIMENTO E INSTALAÇÃO. AF_06/2022</t>
  </si>
  <si>
    <t>JOELHO 45 GRAUS, PVC, SOLDÁVEL, DN 32MM, INSTALADO EM RAMAL OU SUB-RAMAL DE ÁGUA - FORNECIMENTO E INSTALAÇÃO. AF_06/2022</t>
  </si>
  <si>
    <t>CURVA 90 GRAUS, PVC, SOLDÁVEL, DN 32MM, INSTALADO EM RAMAL OU SUB-RAMAL DE ÁGUA - FORNECIMENTO E INSTALAÇÃO. AF_06/2022</t>
  </si>
  <si>
    <t>CURVA 45 GRAUS, PVC, SOLDÁVEL, DN 32MM, INSTALADO EM RAMAL OU SUB-RAMAL DE ÁGUA - FORNECIMENTO E INSTALAÇÃO. AF_06/2022</t>
  </si>
  <si>
    <t>LUVA, PVC, SOLDÁVEL, DN 20MM, INSTALADO EM RAMAL OU SUB-RAMAL DE ÁGUA - FORNECIMENTO E INSTALAÇÃO. AF_06/2022</t>
  </si>
  <si>
    <t>LUVA DE CORRER, PVC, SOLDÁVEL, DN 20MM, INSTALADO EM RAMAL OU SUB-RAMAL DE ÁGUA - FORNECIMENTO E INSTALAÇÃO. AF_06/2022</t>
  </si>
  <si>
    <t>LUVA DE REDUÇÃO, PVC, SOLDÁVEL, DN 25MM X 20MM, INSTALADO EM RAMAL OU SUB-RAMAL DE ÁGUA - FORNECIMENTO E INSTALAÇÃO. AF_06/2022</t>
  </si>
  <si>
    <t>LUVA COM BUCHA DE LATÃO, PVC, SOLDÁVEL, DN 20MM X 1/2", INSTALADO EM RAMAL OU SUB-RAMAL DE ÁGUA - FORNECIMENTO E INSTALAÇÃO. AF_06/2022</t>
  </si>
  <si>
    <t>UNIÃO, PVC, SOLDÁVEL, DN 20MM, INSTALADO EM RAMAL OU SUB-RAMAL DE ÁGUA - FORNECIMENTO E INSTALAÇÃO. AF_06/2022</t>
  </si>
  <si>
    <t>ADAPTADOR CURTO COM BOLSA E ROSCA PARA REGISTRO, PVC, SOLDÁVEL, DN 20MM X 1/2 , INSTALADO EM RAMAL OU SUB-RAMAL DE ÁGUA - FORNECIMENTO E INSTALAÇÃO. AF_06/2022</t>
  </si>
  <si>
    <t>CURVA DE TRANSPOSIÇÃO, PVC, SOLDÁVEL, DN 20MM, INSTALADO EM RAMAL OU SUB-RAMAL DE ÁGUA - FORNECIMENTO E INSTALAÇÃO. AF_06/2022</t>
  </si>
  <si>
    <t>LUVA, PVC, SOLDÁVEL, DN 25MM, INSTALADO EM RAMAL OU SUB-RAMAL DE ÁGUA - FORNECIMENTO E INSTALAÇÃO. AF_06/2022</t>
  </si>
  <si>
    <t>LUVA DE CORRER, PVC, SOLDÁVEL, DN 25MM, INSTALADO EM RAMAL OU SUB-RAMAL DE ÁGUA - FORNECIMENTO E INSTALAÇÃO. AF_12/2014</t>
  </si>
  <si>
    <t>LUVA DE REDUÇÃO, PVC, SOLDÁVEL, DN 32MM X 25MM, INSTALADO EM RAMAL OU SUB-RAMAL DE ÁGUA - FORNECIMENTO E INSTALAÇÃO. AF_06/2022</t>
  </si>
  <si>
    <t>LUVA COM BUCHA DE LATÃO, PVC, SOLDÁVEL, DN 25MM X 3/4 , INSTALADO EM RAMAL OU SUB-RAMAL DE ÁGUA - FORNECIMENTO E INSTALAÇÃO. AF_06/2022</t>
  </si>
  <si>
    <t>UNIÃO, PVC, SOLDÁVEL, DN 25MM, INSTALADO EM RAMAL OU SUB-RAMAL DE ÁGUA - FORNECIMENTO E INSTALAÇÃO. AF_06/2022</t>
  </si>
  <si>
    <t>ADAPTADOR CURTO COM BOLSA E ROSCA PARA REGISTRO, PVC, SOLDÁVEL, DN 25MM X 3/4 , INSTALADO EM RAMAL OU SUB-RAMAL DE ÁGUA - FORNECIMENTO E INSTALAÇÃO. AF_06/2022</t>
  </si>
  <si>
    <t>CURVA DE TRANSPOSIÇÃO, PVC, SOLDÁVEL, DN 25MM, INSTALADO EM RAMAL OU SUB-RAMAL DE ÁGUA   FORNECIMENTO E INSTALAÇÃO. AF_06/2022</t>
  </si>
  <si>
    <t>LUVA SOLDÁVEL E COM ROSCA, PVC, SOLDÁVEL, DN 25MM X 3/4 , INSTALADO EM RAMAL OU SUB-RAMAL DE ÁGUA - FORNECIMENTO E INSTALAÇÃO. AF_06/2022</t>
  </si>
  <si>
    <t>LUVA, PVC, SOLDÁVEL, DN 32MM, INSTALADO EM RAMAL OU SUB-RAMAL DE ÁGUA - FORNECIMENTO E INSTALAÇÃO. AF_06/2022</t>
  </si>
  <si>
    <t>LUVA DE CORRER, PVC, SOLDÁVEL, DN 32MM, INSTALADO EM RAMAL OU SUB-RAMAL DE ÁGUA   FORNECIMENTO E INSTALAÇÃO. AF_06/2022</t>
  </si>
  <si>
    <t>LUVA SOLDÁVEL E COM ROSCA, PVC, SOLDÁVEL, DN 32MM X 1 , INSTALADO EM RAMAL OU SUB-RAMAL DE ÁGUA - FORNECIMENTO E INSTALAÇÃO. AF_06/2022</t>
  </si>
  <si>
    <t>UNIÃO, PVC, SOLDÁVEL, DN 32MM, INSTALADO EM RAMAL OU SUB-RAMAL DE ÁGUA - FORNECIMENTO E INSTALAÇÃO. AF_06/2022</t>
  </si>
  <si>
    <t>ADAPTADOR CURTO COM BOLSA E ROSCA PARA REGISTRO, PVC, SOLDÁVEL, DN 32MM X 1 , INSTALADO EM RAMAL OU SUB-RAMAL DE ÁGUA - FORNECIMENTO E INSTALAÇÃO. AF_06/2022</t>
  </si>
  <si>
    <t>CURVA DE TRANSPOSIÇÃO, PVC, SOLDÁVEL, DN 32MM, INSTALADO EM RAMAL OU SUB-RAMAL DE ÁGUA   FORNECIMENTO E INSTALAÇÃO. AF_06/2022</t>
  </si>
  <si>
    <t>TE, PVC, SOLDÁVEL, DN 20MM, INSTALADO EM RAMAL OU SUB-RAMAL DE ÁGUA - FORNECIMENTO E INSTALAÇÃO. AF_06/2022</t>
  </si>
  <si>
    <t>TÊ COM BUCHA DE LATÃO NA BOLSA CENTRAL, PVC, SOLDÁVEL, DN 20MM X 1/2 , INSTALADO EM RAMAL OU SUB-RAMAL DE ÁGUA - FORNECIMENTO E INSTALAÇÃO. AF_06/2022</t>
  </si>
  <si>
    <t>TE, PVC, SOLDÁVEL, DN 25MM, INSTALADO EM RAMAL OU SUB-RAMAL DE ÁGUA - FORNECIMENTO E INSTALAÇÃO. AF_06/2022</t>
  </si>
  <si>
    <t>TÊ COM BUCHA DE LATÃO NA BOLSA CENTRAL, PVC, SOLDÁVEL, DN 25MM X 1/2 , INSTALADO EM RAMAL OU SUB-RAMAL DE ÁGUA - FORNECIMENTO E INSTALAÇÃO. AF_06/2022</t>
  </si>
  <si>
    <t>TÊ DE REDUÇÃO, PVC, SOLDÁVEL, DN 25MM X 20MM, INSTALADO EM RAMAL OU SUB-RAMAL DE ÁGUA - FORNECIMENTO E INSTALAÇÃO. AF_06/2022</t>
  </si>
  <si>
    <t>TE, PVC, SOLDÁVEL, DN 32MM, INSTALADO EM RAMAL OU SUB-RAMAL DE ÁGUA - FORNECIMENTO E INSTALAÇÃO. AF_06/2022</t>
  </si>
  <si>
    <t>TÊ COM BUCHA DE LATÃO NA BOLSA CENTRAL, PVC, SOLDÁVEL, DN 32MM X 3/4 , INSTALADO EM RAMAL OU SUB-RAMAL DE ÁGUA - FORNECIMENTO E INSTALAÇÃO. AF_06/2022</t>
  </si>
  <si>
    <t>TÊ DE REDUÇÃO, PVC, SOLDÁVEL, DN 32MM X 25MM, INSTALADO EM RAMAL OU SUB-RAMAL DE ÁGUA - FORNECIMENTO E INSTALAÇÃO. AF_06/2022</t>
  </si>
  <si>
    <t>JOELHO 90 GRAUS, PVC, SOLDÁVEL, DN 20MM, INSTALADO EM RAMAL DE DISTRIBUIÇÃO DE ÁGUA - FORNECIMENTO E INSTALAÇÃO. AF_06/2022</t>
  </si>
  <si>
    <t>JOELHO 45 GRAUS, PVC, SOLDÁVEL, DN 20MM, INSTALADO EM RAMAL DE DISTRIBUIÇÃO DE ÁGUA - FORNECIMENTO E INSTALAÇÃO. AF_06/2022</t>
  </si>
  <si>
    <t>CURVA 90 GRAUS, PVC, SOLDÁVEL, DN 20MM, INSTALADO EM RAMAL DE DISTRIBUIÇÃO DE ÁGUA - FORNECIMENTO E INSTALAÇÃO. AF_06/2022</t>
  </si>
  <si>
    <t>CURVA 45 GRAUS, PVC, SOLDÁVEL, DN 20MM, INSTALADO EM RAMAL DE DISTRIBUIÇÃO DE ÁGUA - FORNECIMENTO E INSTALAÇÃO. AF_06/2022</t>
  </si>
  <si>
    <t>JOELHO 90 GRAUS, PVC, SOLDÁVEL, DN 25MM, INSTALADO EM RAMAL DE DISTRIBUIÇÃO DE ÁGUA - FORNECIMENTO E INSTALAÇÃO. AF_06/2022</t>
  </si>
  <si>
    <t>JOELHO 45 GRAUS, PVC, SOLDÁVEL, DN 25MM, INSTALADO EM RAMAL DE DISTRIBUIÇÃO DE ÁGUA - FORNECIMENTO E INSTALAÇÃO. AF_06/2022</t>
  </si>
  <si>
    <t>CURVA 90 GRAUS, PVC, SOLDÁVEL, DN 25MM, INSTALADO EM RAMAL DE DISTRIBUIÇÃO DE ÁGUA - FORNECIMENTO E INSTALAÇÃO. AF_06/2022</t>
  </si>
  <si>
    <t>CURVA 45 GRAUS, PVC, SOLDÁVEL, DN 25MM, INSTALADO EM RAMAL DE DISTRIBUIÇÃO DE ÁGUA - FORNECIMENTO E INSTALAÇÃO. AF_06/2022</t>
  </si>
  <si>
    <t>JOELHO 90 GRAUS, PVC, SOLDÁVEL, DN 25MM, X 3/4  INSTALADO EM RAMAL DE DISTRIBUIÇÃO DE ÁGUA - FORNECIMENTO E INSTALAÇÃO. AF_06/2022</t>
  </si>
  <si>
    <t>JOELHO 90 GRAUS, PVC, SOLDÁVEL, DN 32MM, INSTALADO EM RAMAL DE DISTRIBUIÇÃO DE ÁGUA - FORNECIMENTO E INSTALAÇÃO. AF_06/2022</t>
  </si>
  <si>
    <t>JOELHO 45 GRAUS, PVC, SOLDÁVEL, DN 32MM, INSTALADO EM RAMAL DE DISTRIBUIÇÃO DE ÁGUA - FORNECIMENTO E INSTALAÇÃO. AF_06/2022</t>
  </si>
  <si>
    <t>CURVA 90 GRAUS, PVC, SOLDÁVEL, DN 32MM, INSTALADO EM RAMAL DE DISTRIBUIÇÃO DE ÁGUA - FORNECIMENTO E INSTALAÇÃO. AF_06/2022</t>
  </si>
  <si>
    <t>CURVA 45 GRAUS, PVC, SOLDÁVEL, DN 32MM, INSTALADO EM RAMAL DE DISTRIBUIÇÃO DE ÁGUA - FORNECIMENTO E INSTALAÇÃO. AF_06/2022</t>
  </si>
  <si>
    <t>LUVA, PVC, SOLDÁVEL, DN 20MM, INSTALADO EM RAMAL DE DISTRIBUIÇÃO DE ÁGUA - FORNECIMENTO E INSTALAÇÃO. AF_06/2022</t>
  </si>
  <si>
    <t>LUVA DE CORRER, PVC, SOLDÁVEL, DN 20MM, INSTALADO EM RAMAL DE DISTRIBUIÇÃO DE ÁGUA - FORNECIMENTO E INSTALAÇÃO. AF_06/2022</t>
  </si>
  <si>
    <t>LUVA DE REDUÇÃO, PVC, SOLDÁVEL, DN 25MM X 20MM, INSTALADO EM RAMAL DE DISTRIBUIÇÃO DE ÁGUA - FORNECIMENTO E INSTALAÇÃO. AF_06/2022</t>
  </si>
  <si>
    <t>UNIÃO, PVC, SOLDÁVEL, DN 20MM, INSTALADO EM RAMAL DE DISTRIBUIÇÃO DE ÁGUA - FORNECIMENTO E INSTALAÇÃO. AF_06/2022</t>
  </si>
  <si>
    <t>CURVA DE TRANSPOSIÇÃO, PVC, SOLDÁVEL, DN 20MM, INSTALADO EM RAMAL DE DISTRIBUIÇÃO DE ÁGUA   FORNECIMENTO E INSTALAÇÃO. AF_06/2022</t>
  </si>
  <si>
    <t>LUVA, PVC, SOLDÁVEL, DN 25MM, INSTALADO EM RAMAL DE DISTRIBUIÇÃO DE ÁGUA - FORNECIMENTO E INSTALAÇÃO. AF_06/2022</t>
  </si>
  <si>
    <t>LUVA DE CORRER, PVC, SOLDÁVEL, DN 25MM, INSTALADO EM RAMAL DE DISTRIBUIÇÃO DE ÁGUA - FORNECIMENTO E INSTALAÇÃO. AF_06/2022</t>
  </si>
  <si>
    <t>LUVA DE REDUÇÃO, PVC, SOLDÁVEL, DN 32MM X 25MM, INSTALADO EM RAMAL DE DISTRIBUIÇÃO DE ÁGUA - FORNECIMENTO E INSTALAÇÃO. AF_06/2022</t>
  </si>
  <si>
    <t>LUVA COM BUCHA DE LATÃO, PVC, SOLDÁVEL, DN 25MM X 3/4 , INSTALADO EM RAMAL DE DISTRIBUIÇÃO DE ÁGUA - FORNECIMENTO E INSTALAÇÃO. AF_06/2022</t>
  </si>
  <si>
    <t>UNIÃO, PVC, SOLDÁVEL, DN 25MM, INSTALADO EM RAMAL DE DISTRIBUIÇÃO DE ÁGUA - FORNECIMENTO E INSTALAÇÃO. AF_06/2022</t>
  </si>
  <si>
    <t>ADAPTADOR CURTO COM BOLSA E ROSCA PARA REGISTRO, PVC, SOLDÁVEL, DN 25MM X 3/4 , INSTALADO EM RAMAL DE DISTRIBUIÇÃO DE ÁGUA - FORNECIMENTO E INSTALAÇÃO. AF_06/2022</t>
  </si>
  <si>
    <t>CURVA DE TRANSPOSIÇÃO, PVC, SOLDÁVEL, DN 25MM, INSTALADO EM RAMAL DE DISTRIBUIÇÃO DE ÁGUA   FORNECIMENTO E INSTALAÇÃO. AF_06/2022</t>
  </si>
  <si>
    <t>LUVA, PVC, SOLDÁVEL, DN 32MM, INSTALADO EM RAMAL DE DISTRIBUIÇÃO DE ÁGUA - FORNECIMENTO E INSTALAÇÃO. AF_06/2022</t>
  </si>
  <si>
    <t>LUVA DE CORRER, PVC, SOLDÁVEL, DN 32MM, INSTALADO EM RAMAL DE DISTRIBUIÇÃO DE ÁGUA   FORNECIMENTO E INSTALAÇÃO. AF_06/2022</t>
  </si>
  <si>
    <t>LUVA DE REDUÇÃO, PVC, SOLDÁVEL, DN 40MM X 32MM, INSTALADO EM RAMAL DE DISTRIBUIÇÃO DE ÁGUA - FORNECIMENTO E INSTALAÇÃO. AF_06/2022</t>
  </si>
  <si>
    <t>LUVA SOLDÁVEL E COM ROSCA, PVC, SOLDÁVEL, DN 32MM X 1 , INSTALADO EM RAMAL DE DISTRIBUIÇÃO DE ÁGUA - FORNECIMENTO E INSTALAÇÃO. AF_06/2022</t>
  </si>
  <si>
    <t>UNIÃO, PVC, SOLDÁVEL, DN 32MM, INSTALADO EM RAMAL DE DISTRIBUIÇÃO DE ÁGUA - FORNECIMENTO E INSTALAÇÃO. AF_06/2022</t>
  </si>
  <si>
    <t>ADAPTADOR CURTO COM BOLSA E ROSCA PARA REGISTRO, PVC, SOLDÁVEL, DN 32MM X 1 , INSTALADO EM RAMAL DE DISTRIBUIÇÃO DE ÁGUA - FORNECIMENTO E INSTALAÇÃO. AF_06/2022</t>
  </si>
  <si>
    <t>CURVA DE TRANSPOSIÇÃO, PVC, SOLDÁVEL, DN 32MM, INSTALADO EM RAMAL DE DISTRIBUIÇÃO DE ÁGUA   FORNECIMENTO E INSTALAÇÃO. AF_06/2022</t>
  </si>
  <si>
    <t>TE, PVC, SOLDÁVEL, DN 20MM, INSTALADO EM RAMAL DE DISTRIBUIÇÃO DE ÁGUA - FORNECIMENTO E INSTALAÇÃO. AF_06/2022</t>
  </si>
  <si>
    <t>TÊ SOLDÁVEL E COM ROSCA NA BOLSA CENTRAL, PVC, SOLDÁVEL, DN 20MM X 1/2 , INSTALADO EM RAMAL DE DISTRIBUIÇÃO DE ÁGUA - FORNECIMENTO E INSTALAÇÃO. AF_06/2022</t>
  </si>
  <si>
    <t>TE, PVC, SOLDÁVEL, DN 25MM, INSTALADO EM RAMAL DE DISTRIBUIÇÃO DE ÁGUA - FORNECIMENTO E INSTALAÇÃO. AF_06/2022</t>
  </si>
  <si>
    <t>TÊ DE REDUÇÃO, PVC, SOLDÁVEL, DN 25MM X 20MM, INSTALADO EM RAMAL DE DISTRIBUIÇÃO DE ÁGUA - FORNECIMENTO E INSTALAÇÃO. AF_06/2022</t>
  </si>
  <si>
    <t>TE, PVC, SOLDÁVEL, DN 32MM, INSTALADO EM RAMAL DE DISTRIBUIÇÃO DE ÁGUA - FORNECIMENTO E INSTALAÇÃO. AF_06/2022</t>
  </si>
  <si>
    <t>TÊ COM BUCHA DE LATÃO NA BOLSA CENTRAL, PVC, SOLDÁVEL, DN 32MM X 3/4 , INSTALADO EM RAMAL DE DISTRIBUIÇÃO DE ÁGUA - FORNECIMENTO E INSTALAÇÃO. AF_06/2022</t>
  </si>
  <si>
    <t>TÊ DE REDUÇÃO, PVC, SOLDÁVEL, DN 32MM X 25MM, INSTALADO EM RAMAL DE DISTRIBUIÇÃO DE ÁGUA - FORNECIMENTO E INSTALAÇÃO. AF_06/2022</t>
  </si>
  <si>
    <t>JOELHO 90 GRAUS, PVC, SOLDÁVEL, DN 25MM, INSTALADO EM PRUMADA DE ÁGUA - FORNECIMENTO E INSTALAÇÃO. AF_06/2022</t>
  </si>
  <si>
    <t>JOELHO 45 GRAUS, PVC, SOLDÁVEL, DN 25MM, INSTALADO EM PRUMADA DE ÁGUA - FORNECIMENTO E INSTALAÇÃO. AF_06/2022</t>
  </si>
  <si>
    <t>CURVA 90 GRAUS, PVC, SOLDÁVEL, DN 25MM, INSTALADO EM PRUMADA DE ÁGUA - FORNECIMENTO E INSTALAÇÃO. AF_06/2022</t>
  </si>
  <si>
    <t>CURVA 45 GRAUS, PVC, SOLDÁVEL, DN 25MM, INSTALADO EM PRUMADA DE ÁGUA - FORNECIMENTO E INSTALAÇÃO. AF_06/2022</t>
  </si>
  <si>
    <t>JOELHO 90 GRAUS, PVC, SOLDÁVEL, DN 32MM, INSTALADO EM PRUMADA DE ÁGUA - FORNECIMENTO E INSTALAÇÃO. AF_06/2022</t>
  </si>
  <si>
    <t>JOELHO 45 GRAUS, PVC, SOLDÁVEL, DN 32MM, INSTALADO EM PRUMADA DE ÁGUA - FORNECIMENTO E INSTALAÇÃO. AF_06/2022</t>
  </si>
  <si>
    <t>CURVA 90 GRAUS, PVC, SOLDÁVEL, DN 32MM, INSTALADO EM PRUMADA DE ÁGUA - FORNECIMENTO E INSTALAÇÃO. AF_06/2022</t>
  </si>
  <si>
    <t>CURVA 45 GRAUS, PVC, SOLDÁVEL, DN 32MM, INSTALADO EM PRUMADA DE ÁGUA - FORNECIMENTO E INSTALAÇÃO. AF_06/2022</t>
  </si>
  <si>
    <t>JOELHO 90 GRAUS, PVC, SOLDÁVEL, DN 40MM, INSTALADO EM PRUMADA DE ÁGUA - FORNECIMENTO E INSTALAÇÃO. AF_06/2022</t>
  </si>
  <si>
    <t>JOELHO 45 GRAUS, PVC, SOLDÁVEL, DN 40MM, INSTALADO EM PRUMADA DE ÁGUA - FORNECIMENTO E INSTALAÇÃO. AF_06/2022</t>
  </si>
  <si>
    <t>CURVA 90 GRAUS, PVC, SOLDÁVEL, DN 40MM, INSTALADO EM PRUMADA DE ÁGUA - FORNECIMENTO E INSTALAÇÃO. AF_06/2022</t>
  </si>
  <si>
    <t>CURVA 45 GRAUS, PVC, SOLDÁVEL, DN 40MM, INSTALADO EM PRUMADA DE ÁGUA - FORNECIMENTO E INSTALAÇÃO. AF_06/2022</t>
  </si>
  <si>
    <t>JOELHO 90 GRAUS, PVC, SOLDÁVEL, DN 50MM, INSTALADO EM PRUMADA DE ÁGUA - FORNECIMENTO E INSTALAÇÃO. AF_06/2022</t>
  </si>
  <si>
    <t>JOELHO 45 GRAUS, PVC, SOLDÁVEL, DN 50MM, INSTALADO EM PRUMADA DE ÁGUA - FORNECIMENTO E INSTALAÇÃO. AF_06/2022</t>
  </si>
  <si>
    <t>CURVA 90 GRAUS, PVC, SOLDÁVEL, DN 50MM, INSTALADO EM PRUMADA DE ÁGUA - FORNECIMENTO E INSTALAÇÃO. AF_06/2022</t>
  </si>
  <si>
    <t>CURVA 45 GRAUS, PVC, SOLDÁVEL, DN 50MM, INSTALADO EM PRUMADA DE ÁGUA - FORNECIMENTO E INSTALAÇÃO. AF_06/2022</t>
  </si>
  <si>
    <t>JOELHO 90 GRAUS, PVC, SOLDÁVEL, DN 60MM, INSTALADO EM PRUMADA DE ÁGUA - FORNECIMENTO E INSTALAÇÃO. AF_06/2022</t>
  </si>
  <si>
    <t>JOELHO 45 GRAUS, PVC, SOLDÁVEL, DN 60MM, INSTALADO EM PRUMADA DE ÁGUA - FORNECIMENTO E INSTALAÇÃO. AF_06/2022</t>
  </si>
  <si>
    <t>CURVA 90 GRAUS, PVC, SOLDÁVEL, DN 60MM, INSTALADO EM PRUMADA DE ÁGUA - FORNECIMENTO E INSTALAÇÃO. AF_06/2022</t>
  </si>
  <si>
    <t>CURVA 45 GRAUS, PVC, SOLDÁVEL, DN 60MM, INSTALADO EM PRUMADA DE ÁGUA - FORNECIMENTO E INSTALAÇÃO. AF_06/2022</t>
  </si>
  <si>
    <t>JOELHO 90 GRAUS, PVC, SOLDÁVEL, DN 75MM, INSTALADO EM PRUMADA DE ÁGUA - FORNECIMENTO E INSTALAÇÃO. AF_06/2022</t>
  </si>
  <si>
    <t>JOELHO 90 GRAUS, PVC, SERIE R, ÁGUA PLUVIAL, DN 40 MM, JUNTA SOLDÁVEL, FORNECIDO E INSTALADO EM RAMAL DE ENCAMINHAMENTO. AF_06/2022</t>
  </si>
  <si>
    <t>JOELHO 45 GRAUS, PVC, SOLDÁVEL, DN 75MM, INSTALADO EM PRUMADA DE ÁGUA - FORNECIMENTO E INSTALAÇÃO. AF_06/2022</t>
  </si>
  <si>
    <t>JOELHO 45 GRAUS, PVC, SERIE R, ÁGUA PLUVIAL, DN 40 MM, JUNTA SOLDÁVEL, FORNECIDO E INSTALADO EM RAMAL DE ENCAMINHAMENTO. AF_06/2022</t>
  </si>
  <si>
    <t>CURVA 90 GRAUS, PVC, SOLDÁVEL, DN 75MM, INSTALADO EM PRUMADA DE ÁGUA - FORNECIMENTO E INSTALAÇÃO. AF_06/2022</t>
  </si>
  <si>
    <t>JOELHO 90 GRAUS, PVC, SERIE R, ÁGUA PLUVIAL, DN 50 MM, JUNTA ELÁSTICA, FORNECIDO E INSTALADO EM RAMAL DE ENCAMINHAMENTO. AF_06/2022</t>
  </si>
  <si>
    <t>CURVA 45 GRAUS, PVC, SOLDÁVEL, DN 75MM, INSTALADO EM PRUMADA DE ÁGUA - FORNECIMENTO E INSTALAÇÃO. AF_06/2022</t>
  </si>
  <si>
    <t>JOELHO 45 GRAUS, PVC, SERIE R, ÁGUA PLUVIAL, DN 50 MM, JUNTA ELÁSTICA, FORNECIDO E INSTALADO EM RAMAL DE ENCAMINHAMENTO. AF_06/2022</t>
  </si>
  <si>
    <t>JOELHO 90 GRAUS, PVC, SOLDÁVEL, DN 85MM, INSTALADO EM PRUMADA DE ÁGUA - FORNECIMENTO E INSTALAÇÃO. AF_06/2022</t>
  </si>
  <si>
    <t>JOELHO 90 GRAUS, PVC, SERIE R, ÁGUA PLUVIAL, DN 75 MM, JUNTA ELÁSTICA, FORNECIDO E INSTALADO EM RAMAL DE ENCAMINHAMENTO. AF_06/2022</t>
  </si>
  <si>
    <t>JOELHO 45 GRAUS, PVC, SOLDÁVEL, DN 85MM, INSTALADO EM PRUMADA DE ÁGUA - FORNECIMENTO E INSTALAÇÃO. AF_06/2022</t>
  </si>
  <si>
    <t>JOELHO 45 GRAUS, PVC, SERIE R, ÁGUA PLUVIAL, DN 75 MM, JUNTA ELÁSTICA, FORNECIDO E INSTALADO EM RAMAL DE ENCAMINHAMENTO. AF_06/2022</t>
  </si>
  <si>
    <t>CURVA 90 GRAUS, PVC, SOLDÁVEL, DN 85MM, INSTALADO EM PRUMADA DE ÁGUA - FORNECIMENTO E INSTALAÇÃO. AF_06/2022</t>
  </si>
  <si>
    <t>CURVA 87 GRAUS E 30 MINUTOS, PVC, SERIE R, ÁGUA PLUVIAL, DN 75 MM, JUNTA ELÁSTICA, FORNECIDO E INSTALADO EM RAMAL DE ENCAMINHAMENTO. AF_06/2022</t>
  </si>
  <si>
    <t>CURVA 45 GRAUS, PVC, SOLDÁVEL, DN 85MM, INSTALADO EM PRUMADA DE ÁGUA - FORNECIMENTO E INSTALAÇÃO. AF_06/2022</t>
  </si>
  <si>
    <t>LUVA, PVC, SOLDÁVEL, DN 25MM, INSTALADO EM PRUMADA DE ÁGUA - FORNECIMENTO E INSTALAÇÃO. AF_06/2022</t>
  </si>
  <si>
    <t>JOELHO 90 GRAUS, PVC, SERIE R, ÁGUA PLUVIAL, DN 100 MM, JUNTA ELÁSTICA, FORNECIDO E INSTALADO EM RAMAL DE ENCAMINHAMENTO. AF_06/2022</t>
  </si>
  <si>
    <t>LUVA DE CORRER, PVC, SOLDÁVEL, DN 25MM, INSTALADO EM PRUMADA DE ÁGUA - FORNECIMENTO E INSTALAÇÃO. AF_06/2022</t>
  </si>
  <si>
    <t>JOELHO 45 GRAUS, PVC, SERIE R, ÁGUA PLUVIAL, DN 100 MM, JUNTA ELÁSTICA, FORNECIDO E INSTALADO EM RAMAL DE ENCAMINHAMENTO. AF_06/2022</t>
  </si>
  <si>
    <t>LUVA DE REDUÇÃO, PVC, SOLDÁVEL, DN 32MM X 25MM, INSTALADO EM PRUMADA DE ÁGUA - FORNECIMENTO E INSTALAÇÃO. AF_06/2022</t>
  </si>
  <si>
    <t>CURVA 87 GRAUS E 30 MINUTOS, PVC, SERIE R, ÁGUA PLUVIAL, DN 100 MM, JUNTA ELÁSTICA, FORNECIDO E INSTALADO EM RAMAL DE ENCAMINHAMENTO. AF_06/2022</t>
  </si>
  <si>
    <t>UNIÃO, PVC, SOLDÁVEL, DN 25MM, INSTALADO EM PRUMADA DE ÁGUA - FORNECIMENTO E INSTALAÇÃO. AF_06/2022</t>
  </si>
  <si>
    <t>CURVA DE TRANSPOSIÇÃO, PVC, SOLDÁVEL, DN 25MM, INSTALADO EM PRUMADA DE ÁGUA  - FORNECIMENTO E INSTALAÇÃO. AF_06/2022</t>
  </si>
  <si>
    <t>LUVA, PVC, SOLDÁVEL, DN 32MM, INSTALADO EM PRUMADA DE ÁGUA - FORNECIMENTO E INSTALAÇÃO. AF_06/2022</t>
  </si>
  <si>
    <t>LUVA DE CORRER, PVC, SOLDÁVEL, DN 32MM, INSTALADO EM PRUMADA DE ÁGUA - FORNECIMENTO E INSTALAÇÃO. AF_06/2022</t>
  </si>
  <si>
    <t>LUVA SIMPLES, PVC, SERIE R, ÁGUA PLUVIAL, DN 40 MM, JUNTA SOLDÁVEL, FORNECIDO E INSTALADO EM RAMAL DE ENCAMINHAMENTO. AF_06/2022</t>
  </si>
  <si>
    <t>LUVA SIMPLES, PVC, SERIE R, ÁGUA PLUVIAL, DN 50 MM, JUNTA ELÁSTICA, FORNECIDO E INSTALADO EM RAMAL DE ENCAMINHAMENTO. AF_06/2022</t>
  </si>
  <si>
    <t>BUCHA DE REDUÇÃO LONGA, PVC, SERIE R, ÁGUA PLUVIAL, DN 50 X 40 MM, JUNTA ELÁSTICA, FORNECIDO E INSTALADO EM RAMAL DE ENCAMINHAMENTO. AF_06/2022</t>
  </si>
  <si>
    <t>LUVA SIMPLES, PVC, SERIE R, ÁGUA PLUVIAL, DN 75 MM, JUNTA ELÁSTICA, FORNECIDO E INSTALADO EM RAMAL DE ENCAMINHAMENTO. AF_06/2022</t>
  </si>
  <si>
    <t>LUVA DE CORRER, PVC, SERIE R, ÁGUA PLUVIAL, DN 75 MM, JUNTA ELÁSTICA, FORNECIDO E INSTALADO EM RAMAL DE ENCAMINHAMENTO. AF_06/2022</t>
  </si>
  <si>
    <t>REDUÇÃO EXCÊNTRICA, PVC, SERIE R, ÁGUA PLUVIAL, DN 75 X 50 MM, JUNTA ELÁSTICA, FORNECIDO E INSTALADO EM RAMAL DE ENCAMINHAMENTO. AF_06/2022</t>
  </si>
  <si>
    <t>TÊ DE INSPEÇÃO, PVC, SERIE R, ÁGUA PLUVIAL, DN 75 MM, JUNTA ELÁSTICA, FORNECIDO E INSTALADO EM RAMAL DE ENCAMINHAMENTO. AF_06/2022</t>
  </si>
  <si>
    <t>LUVA SOLDÁVEL E COM ROSCA, PVC, SOLDÁVEL, DN 32MM X 1 , INSTALADO EM PRUMADA DE ÁGUA - FORNECIMENTO E INSTALAÇÃO. AF_06/2022</t>
  </si>
  <si>
    <t>UNIÃO, PVC, SOLDÁVEL, DN 32MM, INSTALADO EM PRUMADA DE ÁGUA - FORNECIMENTO E INSTALAÇÃO. AF_06/2022</t>
  </si>
  <si>
    <t>ADAPTADOR CURTO COM BOLSA E ROSCA PARA REGISTRO, PVC, SOLDÁVEL, DN 32MM X 1 , INSTALADO EM PRUMADA DE ÁGUA - FORNECIMENTO E INSTALAÇÃO. AF_06/2022</t>
  </si>
  <si>
    <t>LUVA SIMPLES, PVC, SERIE R, ÁGUA PLUVIAL, DN 100 MM, JUNTA ELÁSTICA, FORNECIDO E INSTALADO EM RAMAL DE ENCAMINHAMENTO. AF_06/2022</t>
  </si>
  <si>
    <t>CURVA DE TRANSPOSIÇÃO, PVC, SOLDÁVEL, DN 32MM, INSTALADO EM PRUMADA DE ÁGUA   FORNECIMENTO E INSTALAÇÃO. AF_06/2022</t>
  </si>
  <si>
    <t>LUVA DE CORRER, PVC, SERIE R, ÁGUA PLUVIAL, DN 100 MM, JUNTA ELÁSTICA, FORNECIDO E INSTALADO EM RAMAL DE ENCAMINHAMENTO. AF_06/2022</t>
  </si>
  <si>
    <t>REDUÇÃO EXCÊNTRICA, PVC, SERIE R, ÁGUA PLUVIAL, DN 100 X 75 MM, JUNTA ELÁSTICA, FORNECIDO E INSTALADO EM RAMAL DE ENCAMINHAMENTO. AF_06/2022</t>
  </si>
  <si>
    <t>LUVA, PVC, SOLDÁVEL, DN 40MM, INSTALADO EM PRUMADA DE ÁGUA - FORNECIMENTO E INSTALAÇÃO. AF_06/2022</t>
  </si>
  <si>
    <t>TÊ DE INSPEÇÃO, PVC, SERIE R, ÁGUA PLUVIAL, DN 100 MM, JUNTA ELÁSTICA, FORNECIDO E INSTALADO EM RAMAL DE ENCAMINHAMENTO. AF_06/2022</t>
  </si>
  <si>
    <t>LUVA DE CORRER, PVC, SOLDÁVEL, DN 40MM, INSTALADO EM PRUMADA DE ÁGUA   FORNECIMENTO E INSTALAÇÃO. AF_06/2022</t>
  </si>
  <si>
    <t>JUNÇÃO SIMPLES, PVC, SERIE R, ÁGUA PLUVIAL, DN 40 MM, JUNTA SOLDÁVEL, FORNECIDO E INSTALADO EM RAMAL DE ENCAMINHAMENTO. AF_06/2022</t>
  </si>
  <si>
    <t>LUVA DE REDUÇÃO, PVC, SOLDÁVEL, DN 40MM X 32MM, INSTALADO EM PRUMADA DE ÁGUA - FORNECIMENTO E INSTALAÇÃO. AF_06/2022</t>
  </si>
  <si>
    <t>JUNÇÃO SIMPLES, PVC, SERIE R, ÁGUA PLUVIAL, DN 50 MM, JUNTA ELÁSTICA, FORNECIDO E INSTALADO EM RAMAL DE ENCAMINHAMENTO. AF_06/2022</t>
  </si>
  <si>
    <t>LUVA COM ROSCA, PVC, SOLDÁVEL, DN 40MM X 1.1/4 , INSTALADO EM PRUMADA DE ÁGUA - FORNECIMENTO E INSTALAÇÃO. AF_06/2022</t>
  </si>
  <si>
    <t>JUNÇÃO SIMPLES, PVC, SERIE R, ÁGUA PLUVIAL, DN 75 X 75 MM, JUNTA ELÁSTICA, FORNECIDO E INSTALADO EM RAMAL DE ENCAMINHAMENTO. AF_06/2022</t>
  </si>
  <si>
    <t>TÊ, PVC, SERIE R, ÁGUA PLUVIAL, DN 75 MM, JUNTA ELÁSTICA, FORNECIDO E INSTALADO EM RAMAL DE ENCAMINHAMENTO. AF_06/2022</t>
  </si>
  <si>
    <t>JUNÇÃO SIMPLES, PVC, SERIE R, ÁGUA PLUVIAL, DN 100 X 100 MM, JUNTA ELÁSTICA, FORNECIDO E INSTALADO EM RAMAL DE ENCAMINHAMENTO. AF_06/2022</t>
  </si>
  <si>
    <t>UNIÃO, PVC, SOLDÁVEL, DN 40MM, INSTALADO EM PRUMADA DE ÁGUA - FORNECIMENTO E INSTALAÇÃO. AF_06/2022</t>
  </si>
  <si>
    <t>JUNÇÃO SIMPLES, PVC, SERIE R, ÁGUA PLUVIAL, DN 100 X 75 MM, JUNTA ELÁSTICA, FORNECIDO E INSTALADO EM RAMAL DE ENCAMINHAMENTO. AF_06/2022</t>
  </si>
  <si>
    <t>ADAPTADOR CURTO COM BOLSA E ROSCA PARA REGISTRO, PVC, SOLDÁVEL, DN 40MM X 1.1/2 , INSTALADO EM PRUMADA DE ÁGUA - FORNECIMENTO E INSTALAÇÃO. AF_06/2022</t>
  </si>
  <si>
    <t>TÊ, PVC, SERIE R, ÁGUA PLUVIAL, DN 100 X 100 MM, JUNTA ELÁSTICA, FORNECIDO E INSTALADO EM RAMAL DE ENCAMINHAMENTO. AF_06/2022</t>
  </si>
  <si>
    <t>ADAPTADOR CURTO COM BOLSA E ROSCA PARA REGISTRO, PVC, SOLDÁVEL, DN 40MM X 1.1/4 , INSTALADO EM PRUMADA DE ÁGUA - FORNECIMENTO E INSTALAÇÃO. AF_06/2022</t>
  </si>
  <si>
    <t>TÊ, PVC, SERIE R, ÁGUA PLUVIAL, DN 100 X 75 MM, JUNTA ELÁSTICA, FORNECIDO E INSTALADO EM RAMAL DE ENCAMINHAMENTO. AF_06/2022</t>
  </si>
  <si>
    <t>JUNÇÃO DUPLA, PVC, SERIE R, ÁGUA PLUVIAL, DN 100 X 100 X 100 MM, JUNTA ELÁSTICA, FORNECIDO E INSTALADO EM RAMAL DE ENCAMINHAMENTO. AF_06/2022</t>
  </si>
  <si>
    <t>LUVA, PVC, SOLDÁVEL, DN 50MM, INSTALADO EM PRUMADA DE ÁGUA - FORNECIMENTO E INSTALAÇÃO. AF_06/2022</t>
  </si>
  <si>
    <t>LUVA DE CORRER, PVC, SOLDÁVEL, DN 50MM, INSTALADO EM PRUMADA DE ÁGUA - FORNECIMENTO E INSTALAÇÃO. AF_06/2022</t>
  </si>
  <si>
    <t>LUVA DE REDUÇÃO, PVC, SOLDÁVEL, DN 50MM X 25MM, INSTALADO EM PRUMADA DE ÁGUA   FORNECIMENTO E INSTALAÇÃO. AF_06/2022</t>
  </si>
  <si>
    <t>JOELHO 90 GRAUS, PVC, SERIE R, ÁGUA PLUVIAL, DN 75 MM, JUNTA ELÁSTICA, FORNECIDO E INSTALADO EM CONDUTORES VERTICAIS DE ÁGUAS PLUVIAIS. AF_06/2022</t>
  </si>
  <si>
    <t>JOELHO 45 GRAUS, PVC, SERIE R, ÁGUA PLUVIAL, DN 75 MM, JUNTA ELÁSTICA, FORNECIDO E INSTALADO EM CONDUTORES VERTICAIS DE ÁGUAS PLUVIAIS. AF_06/2022</t>
  </si>
  <si>
    <t>CURVA 87 GRAUS E 30 MINUTOS, PVC, SERIE R, ÁGUA PLUVIAL, DN 75 MM, JUNTA ELÁSTICA, FORNECIDO E INSTALADO EM CONDUTORES VERTICAIS DE ÁGUAS PLUVIAIS. AF_06/2022</t>
  </si>
  <si>
    <t>JOELHO 90 GRAUS, PVC, SERIE R, ÁGUA PLUVIAL, DN 100 MM, JUNTA ELÁSTICA, FORNECIDO E INSTALADO EM CONDUTORES VERTICAIS DE ÁGUAS PLUVIAIS. AF_06/2022</t>
  </si>
  <si>
    <t>JOELHO 45 GRAUS, PVC, SERIE R, ÁGUA PLUVIAL, DN 100 MM, JUNTA ELÁSTICA, FORNECIDO E INSTALADO EM CONDUTORES VERTICAIS DE ÁGUAS PLUVIAIS. AF_06/2022</t>
  </si>
  <si>
    <t>CURVA 87 GRAUS E 30 MINUTOS, PVC, SERIE R, ÁGUA PLUVIAL, DN 100 MM, JUNTA ELÁSTICA, FORNECIDO E INSTALADO EM CONDUTORES VERTICAIS DE ÁGUAS PLUVIAIS. AF_06/2022</t>
  </si>
  <si>
    <t>JOELHO 90 GRAUS, PVC, SERIE R, ÁGUA PLUVIAL, DN 150 MM, JUNTA ELÁSTICA, FORNECIDO E INSTALADO EM CONDUTORES VERTICAIS DE ÁGUAS PLUVIAIS. AF_06/2022</t>
  </si>
  <si>
    <t>JOELHO 45 GRAUS, PVC, SERIE R, ÁGUA PLUVIAL, DN 150 MM, JUNTA ELÁSTICA, FORNECIDO E INSTALADO EM CONDUTORES VERTICAIS DE ÁGUAS PLUVIAIS. AF_06/2022</t>
  </si>
  <si>
    <t>CURVA 87 GRAUS E 30 MINUTOS, PVC, SERIE R, ÁGUA PLUVIAL, DN 150 MM, JUNTA ELÁSTICA, FORNECIDO E INSTALADO EM CONDUTORES VERTICAIS DE ÁGUAS PLUVIAIS. AF_06/2022</t>
  </si>
  <si>
    <t>LUVA COM ROSCA, PVC, SOLDÁVEL, DN 50MM X 1.1/2 , INSTALADO EM PRUMADA DE ÁGUA - FORNECIMENTO E INSTALAÇÃO. AF_06/2022</t>
  </si>
  <si>
    <t>UNIÃO, PVC, SOLDÁVEL, DN 50MM, INSTALADO EM PRUMADA DE ÁGUA - FORNECIMENTO E INSTALAÇÃO. AF_06/2022</t>
  </si>
  <si>
    <t>ADAPTADOR CURTO COM BOLSA E ROSCA PARA REGISTRO, PVC, SOLDÁVEL, DN 50MM X 1.1/4 , INSTALADO EM PRUMADA DE ÁGUA - FORNECIMENTO E INSTALAÇÃO. AF_06/2022</t>
  </si>
  <si>
    <t>ADAPTADOR CURTO COM BOLSA E ROSCA PARA REGISTRO, PVC, SOLDÁVEL, DN 50MM X 1.1/2 , INSTALADO EM PRUMADA DE ÁGUA - FORNECIMENTO E INSTALAÇÃO. AF_06/2022</t>
  </si>
  <si>
    <t>LUVA, PVC, SOLDÁVEL, DN 60MM, INSTALADO EM PRUMADA DE ÁGUA - FORNECIMENTO E INSTALAÇÃO. AF_06/2022</t>
  </si>
  <si>
    <t>LUVA DE CORRER, PVC, SOLDÁVEL, DN 60MM, INSTALADO EM PRUMADA DE ÁGUA   FORNECIMENTO E INSTALAÇÃO. AF_06/2022</t>
  </si>
  <si>
    <t>LUVA SIMPLES, PVC, SERIE R, ÁGUA PLUVIAL, DN 75 MM, JUNTA ELÁSTICA, FORNECIDO E INSTALADO EM CONDUTORES VERTICAIS DE ÁGUAS PLUVIAIS. AF_06/2022</t>
  </si>
  <si>
    <t>LUVA DE CORRER, PVC, SERIE R, ÁGUA PLUVIAL, DN 75 MM, JUNTA ELÁSTICA, FORNECIDO E INSTALADO EM CONDUTORES VERTICAIS DE ÁGUAS PLUVIAIS. AF_06/2022</t>
  </si>
  <si>
    <t>LUVA DE REDUÇÃO, PVC, SOLDÁVEL, DN 60MM X 50MM, INSTALADO EM PRUMADA DE ÁGUA - FORNECIMENTO E INSTALAÇÃO. AF_06/2022</t>
  </si>
  <si>
    <t>UNIÃO, PVC, SOLDÁVEL, DN 60MM, INSTALADO EM PRUMADA DE ÁGUA - FORNECIMENTO E INSTALAÇÃO. AF_06/2022</t>
  </si>
  <si>
    <t>ADAPTADOR CURTO COM BOLSA E ROSCA PARA REGISTRO, PVC, SOLDÁVEL, DN 60MM X 2 , INSTALADO EM PRUMADA DE ÁGUA - FORNECIMENTO E INSTALAÇÃO. AF_06/2022</t>
  </si>
  <si>
    <t>LUVA, PVC, SOLDÁVEL, DN 75MM, INSTALADO EM PRUMADA DE ÁGUA - FORNECIMENTO E INSTALAÇÃO. AF_06/2022</t>
  </si>
  <si>
    <t>UNIÃO, PVC, SOLDÁVEL, DN 75MM, INSTALADO EM PRUMADA DE ÁGUA - FORNECIMENTO E INSTALAÇÃO. AF_06/2022</t>
  </si>
  <si>
    <t>ADAPTADOR CURTO COM BOLSA E ROSCA PARA REGISTRO, PVC, SOLDÁVEL, DN 75MM X 2.1/2", INSTALADO EM PRUMADA DE ÁGUA - FORNECIMENTO E INSTALAÇÃO. AF_12/2014</t>
  </si>
  <si>
    <t>LUVA, PVC, SOLDÁVEL, DN 85MM, INSTALADO EM PRUMADA DE ÁGUA - FORNECIMENTO E INSTALAÇÃO. AF_06/2022</t>
  </si>
  <si>
    <t>UNIÃO, PVC, SOLDÁVEL, DN 85MM, INSTALADO EM PRUMADA DE ÁGUA - FORNECIMENTO E INSTALAÇÃO. AF_06/2022</t>
  </si>
  <si>
    <t>ADAPTADOR CURTO COM BOLSA E ROSCA PARA REGISTRO, PVC, SOLDÁVEL, DN 85MM X 3 , INSTALADO EM PRUMADA DE ÁGUA - FORNECIMENTO E INSTALAÇÃO. AF_06/2022</t>
  </si>
  <si>
    <t>TE, PVC, SOLDÁVEL, DN 25MM, INSTALADO EM PRUMADA DE ÁGUA - FORNECIMENTO E INSTALAÇÃO. AF_06/2022</t>
  </si>
  <si>
    <t>TE, PVC, SOLDÁVEL, DN 32MM, INSTALADO EM PRUMADA DE ÁGUA - FORNECIMENTO E INSTALAÇÃO. AF_06/2022</t>
  </si>
  <si>
    <t>TÊ DE REDUÇÃO, PVC, SOLDÁVEL, DN 32MM X 25MM, INSTALADO EM PRUMADA DE ÁGUA - FORNECIMENTO E INSTALAÇÃO. AF_06/2022</t>
  </si>
  <si>
    <t>TE, PVC, SOLDÁVEL, DN 40MM, INSTALADO EM PRUMADA DE ÁGUA - FORNECIMENTO E INSTALAÇÃO. AF_06/2022</t>
  </si>
  <si>
    <t>TÊ DE REDUÇÃO, PVC, SOLDÁVEL, DN 40MM X 32MM, INSTALADO EM PRUMADA DE ÁGUA - FORNECIMENTO E INSTALAÇÃO. AF_06/2022</t>
  </si>
  <si>
    <t>TE, PVC, SOLDÁVEL, DN 50MM, INSTALADO EM PRUMADA DE ÁGUA - FORNECIMENTO E INSTALAÇÃO. AF_06/2022</t>
  </si>
  <si>
    <t>TÊ DE REDUÇÃO, PVC, SOLDÁVEL, DN 50MM X 40MM, INSTALADO EM PRUMADA DE ÁGUA - FORNECIMENTO E INSTALAÇÃO. AF_06/2022</t>
  </si>
  <si>
    <t>TÊ DE REDUÇÃO, PVC, SOLDÁVEL, DN 50MM X 25MM, INSTALADO EM PRUMADA DE ÁGUA - FORNECIMENTO E INSTALAÇÃO. AF_06/2022</t>
  </si>
  <si>
    <t>TE, PVC, SOLDÁVEL, DN 60MM, INSTALADO EM PRUMADA DE ÁGUA - FORNECIMENTO E INSTALAÇÃO. AF_06/2022</t>
  </si>
  <si>
    <t>TE, PVC, SOLDÁVEL, DN 75MM, INSTALADO EM PRUMADA DE ÁGUA - FORNECIMENTO E INSTALAÇÃO. AF_06/2022</t>
  </si>
  <si>
    <t>TE DE REDUÇÃO, PVC, SOLDÁVEL, DN 75MM X 50MM, INSTALADO EM PRUMADA DE ÁGUA - FORNECIMENTO E INSTALAÇÃO. AF_06/2022</t>
  </si>
  <si>
    <t>TE, PVC, SOLDÁVEL, DN 85MM, INSTALADO EM PRUMADA DE ÁGUA - FORNECIMENTO E INSTALAÇÃO. AF_06/2022</t>
  </si>
  <si>
    <t>TE DE REDUÇÃO, PVC, SOLDÁVEL, DN 85MM X 60MM, INSTALADO EM PRUMADA DE ÁGUA - FORNECIMENTO E INSTALAÇÃO. AF_06/2022</t>
  </si>
  <si>
    <t>JOELHO 90 GRAUS, CPVC, SOLDÁVEL, DN 15MM, INSTALADO EM RAMAL OU SUB-RAMAL DE ÁGUA - FORNECIMENTO E INSTALAÇÃO. AF_06/2022</t>
  </si>
  <si>
    <t>JOELHO 45 GRAUS, CPVC, SOLDÁVEL, DN 15MM, INSTALADO EM RAMAL OU SUB-RAMAL DE ÁGUA - FORNECIMENTO E INSTALAÇÃO. AF_06/2022</t>
  </si>
  <si>
    <t>CURVA 90 GRAUS, CPVC, SOLDÁVEL, DN 15MM, INSTALADO EM RAMAL OU SUB-RAMAL DE ÁGUA - FORNECIMENTO E INSTALAÇÃO. AF_06/2022</t>
  </si>
  <si>
    <t>JOELHO DE TRANSIÇÃO, 90 GRAUS, CPVC, SOLDÁVEL, DN 15MM X 1/2", INSTALADO EM RAMAL OU SUB-RAMAL DE ÁGUA - FORNECIMENTO E INSTALAÇÃO. AF_06/2022</t>
  </si>
  <si>
    <t>JOELHO 90 GRAUS, CPVC, SOLDÁVEL, DN 22MM, INSTALADO EM RAMAL OU SUB-RAMAL DE ÁGUA - FORNECIMENTO E INSTALAÇÃO. AF_06/2022</t>
  </si>
  <si>
    <t>JOELHO 45 GRAUS, CPVC, SOLDÁVEL, DN 22MM, INSTALADO EM RAMAL OU SUB-RAMAL DE ÁGUA - FORNECIMENTO E INSTALAÇÃO. AF_06/2022</t>
  </si>
  <si>
    <t>CURVA 90 GRAUS, CPVC, SOLDÁVEL, DN 22MM, INSTALADO EM RAMAL OU SUB-RAMAL DE ÁGUA - FORNECIMENTO E INSTALAÇÃO. AF_06/2022</t>
  </si>
  <si>
    <t>JOELHO DE TRANSIÇÃO, 90 GRAUS, CPVC, SOLDÁVEL, DN 22MM X 1/2", INSTALADO EM RAMAL OU SUB-RAMAL DE ÁGUA - FORNECIMENTO E INSTALAÇÃO. AF_06/2022</t>
  </si>
  <si>
    <t>JOELHO DE TRANSIÇÃO, 90 GRAUS, CPVC, SOLDÁVEL, DN 22MM X 3/4", INSTALADO EM RAMAL OU SUB-RAMAL DE ÁGUA - FORNECIMENTO E INSTALAÇÃO. AF_06/2022</t>
  </si>
  <si>
    <t>JOELHO 90 GRAUS, CPVC, SOLDÁVEL, DN 28MM, INSTALADO EM RAMAL OU SUB-RAMAL DE ÁGUA - FORNECIMENTO E INSTALAÇÃO. AF_06/2022</t>
  </si>
  <si>
    <t>JOELHO 45 GRAUS, CPVC, SOLDÁVEL, DN 28MM, INSTALADO EM RAMAL OU SUB-RAMAL DE ÁGUA   FORNECIMENTO E INSTALAÇÃO. AF_06/2022</t>
  </si>
  <si>
    <t>CURVA 90 GRAUS, CPVC, SOLDÁVEL, DN 28MM, INSTALADO EM RAMAL OU SUB-RAMAL DE ÁGUA   FORNECIMENTO E INSTALAÇÃO. AF_06/2022</t>
  </si>
  <si>
    <t>JOELHO 90 GRAUS, CPVC, SOLDÁVEL, DN 35MM, INSTALADO EM RAMAL OU SUB-RAMAL DE ÁGUA   FORNECIMENTO E INSTALAÇÃO. AF_06/2022</t>
  </si>
  <si>
    <t>JOELHO 45 GRAUS, CPVC, SOLDÁVEL, DN 35MM, INSTALADO EM RAMAL OU SUB-RAMAL DE ÁGUA   FORNECIMENTO E INSTALAÇÃO. AF_06/2022</t>
  </si>
  <si>
    <t>LUVA, CPVC, SOLDÁVEL, DN 15MM, INSTALADO EM RAMAL OU SUB-RAMAL DE ÁGUA - FORNECIMENTO E INSTALAÇÃO. AF_06/2022</t>
  </si>
  <si>
    <t>LUVA DE CORRER, CPVC, SOLDÁVEL, DN 15MM, INSTALADO EM RAMAL OU SUB-RAMAL DE ÁGUA   FORNECIMENTO E INSTALAÇÃO. AF_06/2022</t>
  </si>
  <si>
    <t>LUVA DE TRANSIÇÃO, CPVC, SOLDÁVEL, DN15MM X 1/2", INSTALADO EM RAMAL OU SUB-RAMAL DE ÁGUA - FORNECIMENTO E INSTALAÇÃO. AF_06/2022</t>
  </si>
  <si>
    <t>UNIÃO, CPVC, SOLDÁVEL, DN15MM, INSTALADO EM RAMAL OU SUB-RAMAL DE ÁGUA   FORNECIMENTO E INSTALAÇÃO. AF_06/2022</t>
  </si>
  <si>
    <t>CONECTOR, CPVC, SOLDÁVEL, DN 15MM X 1/2 , INSTALADO EM RAMAL OU SUB-RAMAL DE ÁGUA   FORNECIMENTO E INSTALAÇÃO. AF_06/2022</t>
  </si>
  <si>
    <t>ADAPTADOR, CPVC, SOLDÁVEL, DN15MM, INSTALADO EM RAMAL OU SUB-RAMAL DE ÁGUA   FORNECIMENTO E INSTALAÇÃO. AF_06/2022</t>
  </si>
  <si>
    <t>CURVA DE TRANSPOSIÇÃO, CPVC, SOLDÁVEL, DN15MM, INSTALADO EM RAMAL OU SUB-RAMAL DE ÁGUA   FORNECIMENTO E INSTALAÇÃO. AF_06/2022</t>
  </si>
  <si>
    <t>LUVA, CPVC, SOLDÁVEL, DN 22MM, INSTALADO EM RAMAL OU SUB-RAMAL DE ÁGUA   FORNECIMENTO E INSTALAÇÃO. AF_06/2022</t>
  </si>
  <si>
    <t>LUVA DE CORRER, CPVC, SOLDÁVEL, DN 22MM, INSTALADO EM RAMAL OU SUB-RAMAL DE ÁGUA   FORNECIMENTO E INSTALAÇÃO. AF_06/2022</t>
  </si>
  <si>
    <t>LUVA DE TRANSIÇÃO, CPVC, SOLDÁVEL, DN22MM X 25MM, INSTALADO EM RAMAL OU SUB-RAMAL DE ÁGUA - FORNECIMENTO E INSTALAÇÃO. AF_06/2022</t>
  </si>
  <si>
    <t>UNIÃO, CPVC, SOLDÁVEL, DN22MM, INSTALADO EM RAMAL OU SUB-RAMAL DE ÁGUA   FORNECIMENTO E INSTALAÇÃO. AF_06/2022</t>
  </si>
  <si>
    <t>CONECTOR, CPVC, SOLDÁVEL, DN 22MM X 1/2 , INSTALADO EM RAMAL OU SUB-RAMAL DE ÁGUA   FORNECIMENTO E INSTALAÇÃO. AF_06/2022</t>
  </si>
  <si>
    <t>ADAPTADOR, CPVC, SOLDÁVEL, DN22MM, INSTALADO EM RAMAL OU SUB-RAMAL DE ÁGUA   FORNECIMENTO E INSTALAÇÃO. AF_06/2022</t>
  </si>
  <si>
    <t>CURVA DE TRANSPOSIÇÃO, CPVC, SOLDÁVEL, DN22MM, INSTALADO EM RAMAL OU SUB-RAMAL DE ÁGUA   FORNECIMENTO E INSTALAÇÃO. AF_06/2022</t>
  </si>
  <si>
    <t>BUCHA DE REDUÇÃO, CPVC, SOLDÁVEL, DN22MM X 15MM, INSTALADO EM RAMAL OU SUB-RAMAL DE ÁGUA   FORNECIMENTO E INSTALAÇÃO. AF_06/2022</t>
  </si>
  <si>
    <t>TÊ DE INSPEÇÃO, PVC, SERIE R, ÁGUA PLUVIAL, DN 75 MM, JUNTA ELÁSTICA, FORNECIDO E INSTALADO EM CONDUTORES VERTICAIS DE ÁGUAS PLUVIAIS. AF_06/2022</t>
  </si>
  <si>
    <t>CONECTOR, CPVC, SOLDÁVEL, DN22MM X 3/4", INSTALADO EM RAMAL OU SUB-RAMAL DE ÁGUA - FORNECIMENTO E INSTALAÇÃO. AF_06/2022</t>
  </si>
  <si>
    <t>LUVA SIMPLES, PVC, SERIE R, ÁGUA PLUVIAL, DN 100 MM, JUNTA ELÁSTICA, FORNECIDO E INSTALADO EM CONDUTORES VERTICAIS DE ÁGUAS PLUVIAIS. AF_06/2022</t>
  </si>
  <si>
    <t>LUVA, CPVC, SOLDÁVEL, DN 28MM, INSTALADO EM RAMAL OU SUB-RAMAL DE ÁGUA   FORNECIMENTO E INSTALAÇÃO. AF_06/2022</t>
  </si>
  <si>
    <t>LUVA DE CORRER, PVC, SERIE R, ÁGUA PLUVIAL, DN 100 MM, JUNTA ELÁSTICA, FORNECIDO E INSTALADO EM CONDUTORES VERTICAIS DE ÁGUAS PLUVIAIS. AF_06/2022</t>
  </si>
  <si>
    <t>LUVA DE CORRER, CPVC, SOLDÁVEL, DN 28MM, INSTALADO EM RAMAL OU SUB-RAMAL DE ÁGUA   FORNECIMENTO E INSTALAÇÃO. AF_06/2022</t>
  </si>
  <si>
    <t>REDUÇÃO EXCÊNTRICA, PVC, SERIE R, ÁGUA PLUVIAL, DN 100 X 75 MM, JUNTA ELÁSTICA, FORNECIDO E INSTALADO EM CONDUTORES VERTICAIS DE ÁGUAS PLUVIAIS. AF_06/2022</t>
  </si>
  <si>
    <t>UNIÃO, CPVC, SOLDÁVEL, DN28MM, INSTALADO EM RAMAL OU SUB-RAMAL DE ÁGUA   FORNECIMENTO E INSTALAÇÃO. AF_06/2022</t>
  </si>
  <si>
    <t>TÊ DE INSPEÇÃO, PVC, SERIE R, ÁGUA PLUVIAL, DN 100 MM, JUNTA ELÁSTICA, FORNECIDO E INSTALADO EM CONDUTORES VERTICAIS DE ÁGUAS PLUVIAIS. AF_06/2022</t>
  </si>
  <si>
    <t>CONECTOR, CPVC, SOLDÁVEL, DN 28MM X 1 , INSTALADO EM RAMAL OU SUB-RAMAL DE ÁGUA   FORNECIMENTO E INSTALAÇÃO. AF_06/2022</t>
  </si>
  <si>
    <t>LUVA SIMPLES, PVC, SERIE R, ÁGUA PLUVIAL, DN 150 MM, JUNTA ELÁSTICA, FORNECIDO E INSTALADO EM CONDUTORES VERTICAIS DE ÁGUAS PLUVIAIS. AF_06/2022</t>
  </si>
  <si>
    <t>BUCHA DE REDUÇÃO, CPVC, SOLDÁVEL, DN28MM X 22MM, INSTALADO EM RAMAL OU SUB-RAMAL DE ÁGUA   FORNECIMENTO E INSTALAÇÃO. AF_06/2022</t>
  </si>
  <si>
    <t>LUVA DE CORRER, PVC, SERIE R, ÁGUA PLUVIAL, DN 150 MM, JUNTA ELÁSTICA, FORNECIDO E INSTALADO EM CONDUTORES VERTICAIS DE ÁGUAS PLUVIAIS. AF_06/2022</t>
  </si>
  <si>
    <t>LUVA, CPVC, SOLDÁVEL, DN 35MM, INSTALADO EM RAMAL OU SUB-RAMAL DE ÁGUA   FORNECIMENTO E INSTALAÇÃO. AF_06/2022</t>
  </si>
  <si>
    <t>REDUÇÃO EXCÊNTRICA, PVC, SERIE R, ÁGUA PLUVIAL, DN 150 X 100 MM, JUNTA ELÁSTICA, FORNECIDO E INSTALADO EM CONDUTORES VERTICAIS DE ÁGUAS PLUVIAIS. AF_06/2022</t>
  </si>
  <si>
    <t>LUVA DE CORRER, CPVC, SOLDÁVEL, DN 35MM, INSTALADO EM RAMAL OU SUB-RAMAL DE ÁGUA   FORNECIMENTO E INSTALAÇÃO. AF_06/2022</t>
  </si>
  <si>
    <t>TÊ DE INSPEÇÃO, PVC, SERIE R, ÁGUA PLUVIAL, DN 150 X 100 MM, JUNTA ELÁSTICA, FORNECIDO E INSTALADO EM CONDUTORES VERTICAIS DE ÁGUAS PLUVIAIS. AF_06/2022</t>
  </si>
  <si>
    <t>UNIÃO, CPVC, SOLDÁVEL, DN35MM, INSTALADO EM RAMAL OU SUB-RAMAL DE ÁGUA   FORNECIMENTO E INSTALAÇÃO. AF_06/2022</t>
  </si>
  <si>
    <t>JUNÇÃO SIMPLES, PVC, SERIE R, ÁGUA PLUVIAL, DN 75 X 75 MM, JUNTA ELÁSTICA, FORNECIDO E INSTALADO EM CONDUTORES VERTICAIS DE ÁGUAS PLUVIAIS. AF_06/2022</t>
  </si>
  <si>
    <t>CONECTOR, CPVC, SOLDÁVEL, DN 35MM X 1 1/4 , INSTALADO EM RAMAL OU SUB-RAMAL DE ÁGUA   FORNECIMENTO E INSTALAÇÃO. AF_06/2022</t>
  </si>
  <si>
    <t>TÊ, PVC, SERIE R, ÁGUA PLUVIAL, DN 75 X 75 MM, JUNTA ELÁSTICA, FORNECIDO E INSTALADO EM CONDUTORES VERTICAIS DE ÁGUAS PLUVIAIS. AF_06/2022</t>
  </si>
  <si>
    <t>BUCHA DE REDUÇÃO, CPVC, SOLDÁVEL, DN35MM X 28MM, INSTALADO EM RAMAL OU SUB-RAMAL DE ÁGUA   FORNECIMENTO E INSTALAÇÃO. AF_06/2022</t>
  </si>
  <si>
    <t>JUNÇÃO SIMPLES, PVC, SERIE R, ÁGUA PLUVIAL, DN 100 X 100 MM, JUNTA ELÁSTICA, FORNECIDO E INSTALADO EM CONDUTORES VERTICAIS DE ÁGUAS PLUVIAIS. AF_06/2022</t>
  </si>
  <si>
    <t>TE, CPVC, SOLDÁVEL, DN 15MM, INSTALADO EM RAMAL OU SUB-RAMAL DE ÁGUA - FORNECIMENTO E INSTALAÇÃO. AF_06/2022</t>
  </si>
  <si>
    <t>JUNÇÃO SIMPLES, PVC, SERIE R, ÁGUA PLUVIAL, DN 100 X 75 MM, JUNTA ELÁSTICA, FORNECIDO E INSTALADO EM CONDUTORES VERTICAIS DE ÁGUAS PLUVIAIS. AF_06/2022</t>
  </si>
  <si>
    <t>TÊ, PVC, SERIE R, ÁGUA PLUVIAL, DN 100 X 100 MM, JUNTA ELÁSTICA, FORNECIDO E INSTALADO EM CONDUTORES VERTICAIS DE ÁGUAS PLUVIAIS. AF_06/2022</t>
  </si>
  <si>
    <t>TE DE TRANSIÇÃO, CPVC, SOLDÁVEL, DN 15MM X 1/2 , INSTALADO EM RAMAL OU SUB-RAMAL DE ÁGUA   FORNECIMENTO E INSTALAÇÃO. AF_06/2022</t>
  </si>
  <si>
    <t>TÊ MISTURADOR, CPVC, SOLDÁVEL, DN15MM, INSTALADO EM RAMAL OU SUB-RAMAL DE ÁGUA   FORNECIMENTO E INSTALAÇÃO. AF_06/2022</t>
  </si>
  <si>
    <t>TÊ, PVC, SERIE R, ÁGUA PLUVIAL, DN 100 X 75 MM, JUNTA ELÁSTICA, FORNECIDO E INSTALADO EM CONDUTORES VERTICAIS DE ÁGUAS PLUVIAIS. AF_06/2022</t>
  </si>
  <si>
    <t>TE, CPVC, SOLDÁVEL, DN 22MM, INSTALADO EM RAMAL OU SUB-RAMAL DE ÁGUA - FORNECIMENTO E INSTALAÇÃO. AF_06/2022</t>
  </si>
  <si>
    <t>JUNÇÃO SIMPLES, PVC, SERIE R, ÁGUA PLUVIAL, DN 150 X 150 MM, JUNTA ELÁSTICA, FORNECIDO E INSTALADO EM CONDUTORES VERTICAIS DE ÁGUAS PLUVIAIS. AF_06/2022</t>
  </si>
  <si>
    <t>JUNÇÃO SIMPLES, PVC, SERIE R, ÁGUA PLUVIAL, DN 150 X 100 MM, JUNTA ELÁSTICA, FORNECIDO E INSTALADO EM CONDUTORES VERTICAIS DE ÁGUAS PLUVIAIS. AF_06/2022</t>
  </si>
  <si>
    <t>TE DE TRANSIÇÃO, CPVC, SOLDÁVEL, DN 22MM X 1/2 , INSTALADO EM RAMAL OU SUB-RAMAL DE ÁGUA   FORNECIMENTO E INSTALAÇÃO. AF_06/2022</t>
  </si>
  <si>
    <t>TÊ, PVC, SERIE R, ÁGUA PLUVIAL, DN 150 X 150 MM, JUNTA ELÁSTICA, FORNECIDO E INSTALADO EM CONDUTORES VERTICAIS DE ÁGUAS PLUVIAIS. AF_06/2022</t>
  </si>
  <si>
    <t>TÊ MISTURADOR, CPVC, SOLDÁVEL, DN22MM, INSTALADO EM RAMAL OU SUB-RAMAL DE ÁGUA   FORNECIMENTO E INSTALAÇÃO. AF_06/2022</t>
  </si>
  <si>
    <t>TE MISTURADOR DE TRANSIÇÃO, CPVC, SOLDÁVEL, DN 22MM X 3/4", INSTALADO EM RAMAL OU SUB-RAMAL DE ÁGUA - FORNECIMENTO E INSTALAÇÃO. AF_06/2022</t>
  </si>
  <si>
    <t>TÊ, PVC, SERIE R, ÁGUA PLUVIAL, DN 150 X 100 MM, JUNTA ELÁSTICA, FORNECIDO E INSTALADO EM CONDUTORES VERTICAIS DE ÁGUAS PLUVIAIS. AF_06/2022</t>
  </si>
  <si>
    <t>TÊ, CPVC, SOLDÁVEL, DN28MM, INSTALADO EM RAMAL OU SUB-RAMAL DE ÁGUA   FORNECIMENTO E INSTALAÇÃO. AF_06/2022</t>
  </si>
  <si>
    <t>TÊ, CPVC, SOLDÁVEL, DN35MM, INSTALADO EM RAMAL OU SUB-RAMAL DE ÁGUA   FORNECIMENTO E INSTALAÇÃO. AF_06/2022</t>
  </si>
  <si>
    <t>TUBO, CPVC, SOLDÁVEL, DN 35MM, INSTALADO EM RAMAL DE DISTRIBUIÇÃO DE ÁGUA   FORNECIMENTO E INSTALAÇÃO. AF_06/2022</t>
  </si>
  <si>
    <t>JOELHO 90 GRAUS, CPVC, SOLDÁVEL, DN 22MM, INSTALADO EM RAMAL DE DISTRIBUIÇÃO DE ÁGUA   FORNECIMENTO E INSTALAÇÃO. AF_06/2022</t>
  </si>
  <si>
    <t>JOELHO 45 GRAUS, CPVC, SOLDÁVEL, DN 22MM, INSTALADO EM RAMAL DE DISTRIBUIÇÃO DE ÁGUA   FORNECIMENTO E INSTALAÇÃO. AF_06/2022</t>
  </si>
  <si>
    <t>CURVA 90 GRAUS, CPVC, SOLDÁVEL, DN 22MM, INSTALADO EM RAMAL DE DISTRIBUIÇÃO DE ÁGUA - FORNECIMENTO E INSTALAÇÃO. AF_06/2022</t>
  </si>
  <si>
    <t>JOELHO 90 GRAUS, CPVC, SOLDÁVEL, DN 28MM, INSTALADO EM RAMAL DE DISTRIBUIÇÃO DE ÁGUA   FORNECIMENTO E INSTALAÇÃO. AF_06/2022</t>
  </si>
  <si>
    <t>JOELHO 90 GRAUS, PVC, SERIE NORMAL, ESGOTO PREDIAL, DN 40 MM, JUNTA SOLDÁVEL, FORNECIDO E INSTALADO EM RAMAL DE DESCARGA OU RAMAL DE ESGOTO SANITÁRIO. AF_08/2022</t>
  </si>
  <si>
    <t>JOELHO 45 GRAUS, CPVC, SOLDÁVEL, DN 28MM, INSTALADO EM RAMAL DE DISTRIBUIÇÃO DE ÁGUA   FORNECIMENTO E INSTALAÇÃO. AF_06/2022</t>
  </si>
  <si>
    <t>JOELHO 45 GRAUS, PVC, SERIE NORMAL, ESGOTO PREDIAL, DN 40 MM, JUNTA SOLDÁVEL, FORNECIDO E INSTALADO EM RAMAL DE DESCARGA OU RAMAL DE ESGOTO SANITÁRIO. AF_08/2022</t>
  </si>
  <si>
    <t>CURVA 90 GRAUS, CPVC, SOLDÁVEL, DN 28MM, INSTALADO EM RAMAL DE DISTRIBUIÇÃO DE ÁGUA   FORNECIMENTO E INSTALAÇÃO. AF_06/2022</t>
  </si>
  <si>
    <t>CURVA CURTA 90 GRAUS, PVC, SERIE NORMAL, ESGOTO PREDIAL, DN 40 MM, JUNTA SOLDÁVEL, FORNECIDO E INSTALADO EM RAMAL DE DESCARGA OU RAMAL DE ESGOTO SANITÁRIO. AF_08/2022</t>
  </si>
  <si>
    <t>JOELHO 90 GRAUS, CPVC, SOLDÁVEL, DN 35MM, INSTALADO EM RAMAL DE DISTRIBUIÇÃO DE ÁGUA   FORNECIMENTO E INSTALAÇÃO. AF_06/2022</t>
  </si>
  <si>
    <t>CURVA LONGA 90 GRAUS, PVC, SERIE NORMAL, ESGOTO PREDIAL, DN 40 MM, JUNTA SOLDÁVEL, FORNECIDO E INSTALADO EM RAMAL DE DESCARGA OU RAMAL DE ESGOTO SANITÁRIO. AF_08/2022</t>
  </si>
  <si>
    <t>JOELHO 90 GRAUS, PVC, SERIE NORMAL, ESGOTO PREDIAL, DN 50 MM, JUNTA ELÁSTICA, FORNECIDO E INSTALADO EM RAMAL DE DESCARGA OU RAMAL DE ESGOTO SANITÁRIO. AF_08/2022</t>
  </si>
  <si>
    <t>JOELHO 45 GRAUS, PVC, SERIE NORMAL, ESGOTO PREDIAL, DN 50 MM, JUNTA ELÁSTICA, FORNECIDO E INSTALADO EM RAMAL DE DESCARGA OU RAMAL DE ESGOTO SANITÁRIO. AF_08/2022</t>
  </si>
  <si>
    <t>CURVA CURTA 90 GRAUS, PVC, SERIE NORMAL, ESGOTO PREDIAL, DN 50 MM, JUNTA ELÁSTICA, FORNECIDO E INSTALADO EM RAMAL DE DESCARGA OU RAMAL DE ESGOTO SANITÁRIO. AF_08/2022</t>
  </si>
  <si>
    <t>JOELHO 45 GRAUS, CPVC, SOLDÁVEL, DN 35MM, INSTALADO EM RAMAL DE DISTRIBUIÇÃO DE ÁGUA   FORNECIMENTO E INSTALAÇÃO. AF_06/2022</t>
  </si>
  <si>
    <t>CURVA LONGA 90 GRAUS, PVC, SERIE NORMAL, ESGOTO PREDIAL, DN 50 MM, JUNTA ELÁSTICA, FORNECIDO E INSTALADO EM RAMAL DE DESCARGA OU RAMAL DE ESGOTO SANITÁRIO. AF_08/2022</t>
  </si>
  <si>
    <t>LUVA, CPVC, SOLDÁVEL, DN 22MM, INSTALADO EM RAMAL DE DISTRIBUIÇÃO DE ÁGUA   FORNECIMENTO E INSTALAÇÃO. AF_06/2022</t>
  </si>
  <si>
    <t>JOELHO 90 GRAUS, PVC, SERIE NORMAL, ESGOTO PREDIAL, DN 75 MM, JUNTA ELÁSTICA, FORNECIDO E INSTALADO EM RAMAL DE DESCARGA OU RAMAL DE ESGOTO SANITÁRIO. AF_08/2022</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</si>
  <si>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</si>
  <si>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AF_08/2022</t>
  </si>
  <si>
    <t>LUVA DE TRANSIÇÃO, CPVC, SOLDÁVEL, DN 22MM X 25MM, INSTALADO EM RAMAL DE DISTRIBUIÇÃO DE ÁGUA   FORNECIMENTO E INSTALAÇÃO. AF_06/2022</t>
  </si>
  <si>
    <t>UNIÃO, CPVC, SOLDÁVEL, DN 22MM, INSTALADO EM RAMAL DE DISTRIBUIÇÃO DE ÁGUA   FORNECIMENTO E INSTALAÇÃO. AF_06/2022</t>
  </si>
  <si>
    <t>CURVA CURTA 90 GRAUS, PVC, SERIE NORMAL, ESGOTO PREDIAL, DN 75 MM, JUNTA ELÁSTICA, FORNECIDO E INSTALADO EM RAMAL DE DESCARGA OU RAMAL DE ESGOTO SANITÁRIO. AF_08/2022</t>
  </si>
  <si>
    <t>CURVA LONGA 90 GRAUS, PVC, SERIE NORMAL, ESGOTO PREDIAL, DN 75 MM, JUNTA ELÁSTICA, FORNECIDO E INSTALADO EM RAMAL DE DESCARGA OU RAMAL DE ESGOTO SANITÁRIO. AF_08/2022</t>
  </si>
  <si>
    <t>JOELHO 90 GRAUS, PVC, SERIE NORMAL, ESGOTO PREDIAL, DN 100 MM, JUNTA ELÁSTICA, FORNECIDO E INSTALADO EM RAMAL DE DESCARGA OU RAMAL DE ESGOTO SANITÁRIO. AF_08/2022</t>
  </si>
  <si>
    <t>JOELHO 45 GRAUS, PVC, SERIE NORMAL, ESGOTO PREDIAL, DN 100 MM, JUNTA ELÁSTICA, FORNECIDO E INSTALADO EM RAMAL DE DESCARGA OU RAMAL DE ESGOTO SANITÁRIO. AF_08/2022</t>
  </si>
  <si>
    <t>ADAPTADOR, CPVC, SOLDÁVEL, DN 22MM, INSTALADO EM RAMAL DE DISTRIBUIÇÃO DE ÁGUA   FORNECIMENTO E INSTALAÇÃO. AF_06/2022</t>
  </si>
  <si>
    <t>CURVA CURTA 90 GRAUS, PVC, SERIE NORMAL, ESGOTO PREDIAL, DN 100 MM, JUNTA ELÁSTICA, FORNECIDO E INSTALADO EM RAMAL DE DESCARGA OU RAMAL DE ESGOTO SANITÁRIO. AF_08/2022</t>
  </si>
  <si>
    <t>CURVA DE TRANSPOSIÇÃO, CPVC, SOLDÁVEL, DN 22MM, INSTALADO EM RAMAL DE DISTRIBUIÇÃO DE ÁGUA   FORNECIMENTO E INSTALAÇÃO. AF_06/2022</t>
  </si>
  <si>
    <t>CURVA LONGA 90 GRAUS, PVC, SERIE NORMAL, ESGOTO PREDIAL, DN 100 MM, JUNTA ELÁSTICA, FORNECIDO E INSTALADO EM RAMAL DE DESCARGA OU RAMAL DE ESGOTO SANITÁRIO. AF_08/2022</t>
  </si>
  <si>
    <t>LUVA SIMPLES, PVC, SERIE NORMAL, ESGOTO PREDIAL, DN 40 MM, JUNTA SOLDÁVEL, FORNECIDO E INSTALADO EM RAMAL DE DESCARGA OU RAMAL DE ESGOTO SANITÁRIO. AF_08/2022</t>
  </si>
  <si>
    <t>LUVA SIMPLES, PVC, SERIE NORMAL, ESGOTO PREDIAL, DN 50 MM, JUNTA ELÁSTICA, FORNECIDO E INSTALADO EM RAMAL DE DESCARGA OU RAMAL DE ESGOTO SANITÁRIO. AF_08/2022</t>
  </si>
  <si>
    <t>LUVA DE CORRER, PVC, SERIE NORMAL, ESGOTO PREDIAL, DN 50 MM, JUNTA ELÁSTICA, FORNECIDO E INSTALADO EM RAMAL DE DESCARGA OU RAMAL DE ESGOTO SANITÁRIO. AF_08/2022</t>
  </si>
  <si>
    <t>LUVA, CPVC, SOLDÁVEL, DN 28MM, INSTALADO EM RAMAL DE DISTRIBUIÇÃO DE ÁGUA   FORNECIMENTO E INSTALAÇÃO. AF_06/2022</t>
  </si>
  <si>
    <t>LUVA DE CORRER, CPVC, SOLDÁVEL, DN 28MM, INSTALADO EM RAMAL DE DISTRIBUIÇÃO DE ÁGUA   FORNECIMENTO E INSTALAÇÃO. AF_06/2022</t>
  </si>
  <si>
    <t>UNIÃO, CPVC, SOLDÁVEL, DN 28MM, INSTALADO EM RAMAL DE DISTRIBUIÇÃO DE ÁGUA   FORNECIMENTO E INSTALAÇÃO. AF_06/2022</t>
  </si>
  <si>
    <t>CONECTOR, CPVC, SOLDÁVEL, DN 28MM X 1 , INSTALADO EM RAMAL DE DISTRIBUIÇÃO DE ÁGUA   FORNECIMENTO E INSTALAÇÃO. AF_06/2022</t>
  </si>
  <si>
    <t>BUCHA DE REDUÇÃO, CPVC, SOLDÁVEL, DN 28MM X 22MM, INSTALADO EM RAMAL DE DISTRIBUIÇÃO DE ÁGUA - FORNECIMENTO E INSTALAÇÃO. AF_06/2022</t>
  </si>
  <si>
    <t>LUVA, CPVC, SOLDÁVEL, DN 35MM, INSTALADO EM RAMAL DE DISTRIBUIÇÃO DE ÁGUA - FORNECIMENTO E INSTALAÇÃO. AF_06/2022</t>
  </si>
  <si>
    <t>LUVA DE CORRER, CPVC, SOLDÁVEL, DN 35MM, INSTALADO EM RAMAL DE DISTRIBUIÇÃO DE ÁGUA - FORNECIMENTO E INSTALAÇÃO. AF_06/2022</t>
  </si>
  <si>
    <t>UNIÃO, CPVC, SOLDÁVEL, DN35MM, INSTALADO EM RAMAL DE DISTRIBUIÇÃO DE ÁGUA - FORNECIMENTO E INSTALAÇÃO. AF_06/2022</t>
  </si>
  <si>
    <t>CONECTOR, CPVC, SOLDÁVEL, DN 35MM X 1 1/4 , INSTALADO EM RAMAL DE DISTRIBUIÇÃO DE ÁGUA - FORNECIMENTO E INSTALAÇÃO. AF_06/2022</t>
  </si>
  <si>
    <t>BUCHA DE REDUÇÃO, CPVC, SOLDÁVEL, DN35MM X 28MM, INSTALADO EM RAMAL DE DISTRIBUIÇÃO DE ÁGUA - FORNECIMENTO E INSTALAÇÃO. AF_06/2022</t>
  </si>
  <si>
    <t>TE, CPVC, SOLDÁVEL, DN 22MM, INSTALADO EM RAMAL DE DISTRIBUIÇÃO DE ÁGUA - FORNECIMENTO E INSTALAÇÃO. AF_06/2022</t>
  </si>
  <si>
    <t>TÊ MISTURADOR, CPVC, SOLDÁVEL, DN 22MM, INSTALADO EM RAMAL DE DISTRIBUIÇÃO DE ÁGUA - FORNECIMENTO E INSTALAÇÃO. AF_06/2022</t>
  </si>
  <si>
    <t>TÊ, CPVC, SOLDÁVEL, DN 28MM, INSTALADO EM RAMAL DE DISTRIBUIÇÃO DE ÁGUA - FORNECIMENTO E INSTALAÇÃO. AF_06/2022</t>
  </si>
  <si>
    <t>TÊ, CPVC, SOLDÁVEL, DN35MM, INSTALADO EM RAMAL DE DISTRIBUIÇÃO DE ÁGUA - FORNECIMENTO E INSTALAÇÃO. AF_06/2022</t>
  </si>
  <si>
    <t>TUBO, CPVC, SOLDÁVEL, DN 54MM, INSTALADO EM PRUMADA DE ÁGUA   FORNECIMENTO E INSTALAÇÃO. AF_06/2022</t>
  </si>
  <si>
    <t>LUVA SIMPLES, PVC, SERIE NORMAL, ESGOTO PREDIAL, DN 75 MM, JUNTA ELÁSTICA, FORNECIDO E INSTALADO EM RAMAL DE DESCARGA OU RAMAL DE ESGOTO SANITÁRIO. AF_08/2022</t>
  </si>
  <si>
    <t>LUVA DE CORRER, PVC, SERIE NORMAL, ESGOTO PREDIAL, DN 75 MM, JUNTA ELÁSTICA, FORNECIDO E INSTALADO EM RAMAL DE DESCARGA OU RAMAL DE ESGOTO SANITÁRIO. AF_08/2022</t>
  </si>
  <si>
    <t>JOELHO 90 GRAUS, CPVC, SOLDÁVEL, DN 35MM, INSTALADO EM PRUMADA DE ÁGUA   FORNECIMENTO E INSTALAÇÃO. AF_06/2022</t>
  </si>
  <si>
    <t>LUVA SIMPLES, PVC, SERIE NORMAL, ESGOTO PREDIAL, DN 100 MM, JUNTA ELÁSTICA, FORNECIDO E INSTALADO EM RAMAL DE DESCARGA OU RAMAL DE ESGOTO SANITÁRIO. AF_08/2022</t>
  </si>
  <si>
    <t>LUVA DE CORRER, PVC, SERIE NORMAL, ESGOTO PREDIAL, DN 100 MM, JUNTA ELÁSTICA, FORNECIDO E INSTALADO EM RAMAL DE DESCARGA OU RAMAL DE ESGOTO SANITÁRIO. AF_08/2022</t>
  </si>
  <si>
    <t>JOELHO 45 GRAUS, CPVC, SOLDÁVEL, DN 35MM, INSTALADO EM PRUMADA DE ÁGUA - FORNECIMENTO E INSTALAÇÃO. AF_06/2022</t>
  </si>
  <si>
    <t>JOELHO 90 GRAUS, CPVC, SOLDÁVEL, DN 42MM, INSTALADO EM PRUMADA DE ÁGUA   FORNECIMENTO E INSTALAÇÃO. AF_06/2022</t>
  </si>
  <si>
    <t>TE, PVC, SERIE NORMAL, ESGOTO PREDIAL, DN 40 X 40 MM, JUNTA SOLDÁVEL, FORNECIDO E INSTALADO EM RAMAL DE DESCARGA OU RAMAL DE ESGOTO SANITÁRIO. AF_08/2022</t>
  </si>
  <si>
    <t>JUNÇÃO SIMPLES, PVC, SERIE NORMAL, ESGOTO PREDIAL, DN 40 MM, JUNTA SOLDÁVEL, FORNECIDO E INSTALADO EM RAMAL DE DESCARGA OU RAMAL DE ESGOTO SANITÁRIO. AF_08/2022</t>
  </si>
  <si>
    <t>TE, PVC, SERIE NORMAL, ESGOTO PREDIAL, DN 50 X 50 MM, JUNTA ELÁSTICA, FORNECIDO E INSTALADO EM RAMAL DE DESCARGA OU RAMAL DE ESGOTO SANITÁRIO. AF_08/2022</t>
  </si>
  <si>
    <t>JUNÇÃO SIMPLES, PVC, SERIE NORMAL, ESGOTO PREDIAL, DN 50 X 50 MM, JUNTA ELÁSTICA, FORNECIDO E INSTALADO EM RAMAL DE DESCARGA OU RAMAL DE ESGOTO SANITÁRIO. AF_08/2022</t>
  </si>
  <si>
    <t>TE, PVC, SERIE NORMAL, ESGOTO PREDIAL, DN 75 X 75 MM, JUNTA ELÁSTICA, FORNECIDO E INSTALADO EM RAMAL DE DESCARGA OU RAMAL DE ESGOTO SANITÁRIO. AF_08/2022</t>
  </si>
  <si>
    <t>JOELHO 45 GRAUS, CPVC, SOLDÁVEL, DN 42MM, INSTALADO EM PRUMADA DE ÁGUA   FORNECIMENTO E INSTALAÇÃO. AF_06/2022</t>
  </si>
  <si>
    <t>JOELHO 90 GRAUS, CPVC, SOLDÁVEL, DN 54MM, INSTALADO EM PRUMADA DE ÁGUA   FORNECIMENTO E INSTALAÇÃO. AF_06/2022</t>
  </si>
  <si>
    <t>JOELHO 45 GRAUS, CPVC, SOLDÁVEL, DN 54MM, INSTALADO EM PRUMADA DE ÁGUA   FORNECIMENTO E INSTALAÇÃO. AF_06/2022</t>
  </si>
  <si>
    <t>JOELHO 90 GRAUS, CPVC, SOLDÁVEL, DN 73MM, INSTALADO EM PRUMADA DE ÁGUA   FORNECIMENTO E INSTALAÇÃO. AF_06/2022</t>
  </si>
  <si>
    <t>JOELHO 45 GRAUS, CPVC, SOLDÁVEL, DN 73MM, INSTALADO EM PRUMADA DE ÁGUA   FORNECIMENTO E INSTALAÇÃO. AF_06/2022</t>
  </si>
  <si>
    <t>JOELHO 90 GRAUS, CPVC, SOLDÁVEL, DN 89MM, INSTALADO EM PRUMADA DE ÁGUA   FORNECIMENTO E INSTALAÇÃO. AF_06/2022</t>
  </si>
  <si>
    <t>JOELHO 45 GRAUS, CPVC, SOLDÁVEL, DN 89MM, INSTALADO EM PRUMADA DE ÁGUA   FORNECIMENTO E INSTALAÇÃO. AF_06/2022</t>
  </si>
  <si>
    <t>LUVA, CPVC, SOLDÁVEL, DN 35MM, INSTALADO EM PRUMADA DE ÁGUA   FORNECIMENTO E INSTALAÇÃO. AF_06/2022</t>
  </si>
  <si>
    <t>JUNÇÃO SIMPLES, PVC, SERIE NORMAL, ESGOTO PREDIAL, DN 75 X 75 MM, JUNTA ELÁSTICA, FORNECIDO E INSTALADO EM RAMAL DE DESCARGA OU RAMAL DE ESGOTO SANITÁRIO. AF_08/2022</t>
  </si>
  <si>
    <t>TE, PVC, SERIE NORMAL, ESGOTO PREDIAL, DN 100 X 100 MM, JUNTA ELÁSTICA, FORNECIDO E INSTALADO EM RAMAL DE DESCARGA OU RAMAL DE ESGOTO SANITÁRIO. AF_08/2022</t>
  </si>
  <si>
    <t>JUNÇÃO SIMPLES, PVC, SERIE NORMAL, ESGOTO PREDIAL, DN 100 X 100 MM, JUNTA ELÁSTICA, FORNECIDO E INSTALADO EM RAMAL DE DESCARGA OU RAMAL DE ESGOTO SANITÁRIO. AF_08/2022</t>
  </si>
  <si>
    <t>JOELHO 90 GRAUS, PVC, SERIE NORMAL, ESGOTO PREDIAL, DN 50 MM, JUNTA ELÁSTICA, FORNECIDO E INSTALADO EM PRUMADA DE ESGOTO SANITÁRIO OU VENTILAÇÃO. AF_08/2022</t>
  </si>
  <si>
    <t>JOELHO 45 GRAUS, PVC, SERIE NORMAL, ESGOTO PREDIAL, DN 50 MM, JUNTA ELÁSTICA, FORNECIDO E INSTALADO EM PRUMADA DE ESGOTO SANITÁRIO OU VENTILAÇÃO. AF_08/2022</t>
  </si>
  <si>
    <t>CURVA CURTA 90 GRAUS, PVC, SERIE NORMAL, ESGOTO PREDIAL, DN 50 MM, JUNTA ELÁSTICA, FORNECIDO E INSTALADO EM PRUMADA DE ESGOTO SANITÁRIO OU VENTILAÇÃO. AF_08/2022</t>
  </si>
  <si>
    <t>CURVA LONGA 90 GRAUS, PVC, SERIE NORMAL, ESGOTO PREDIAL, DN 50 MM, JUNTA ELÁSTICA, FORNECIDO E INSTALADO EM PRUMADA DE ESGOTO SANITÁRIO OU VENTILAÇÃO. AF_08/2022</t>
  </si>
  <si>
    <t>JOELHO 90 GRAUS, PVC, SERIE NORMAL, ESGOTO PREDIAL, DN 75 MM, JUNTA ELÁSTICA, FORNECIDO E INSTALADO EM PRUMADA DE ESGOTO SANITÁRIO OU VENTILAÇÃO. AF_08/2022</t>
  </si>
  <si>
    <t>JOELHO 45 GRAUS, PVC, SERIE NORMAL, ESGOTO PREDIAL, DN 75 MM, JUNTA ELÁSTICA, FORNECIDO E INSTALADO EM PRUMADA DE ESGOTO SANITÁRIO OU VENTILAÇÃO. AF_08/2022</t>
  </si>
  <si>
    <t>CURVA CURTA 90 GRAUS, PVC, SERIE NORMAL, ESGOTO PREDIAL, DN 75 MM, JUNTA ELÁSTICA, FORNECIDO E INSTALADO EM PRUMADA DE ESGOTO SANITÁRIO OU VENTILAÇÃO. AF_08/2022</t>
  </si>
  <si>
    <t>CURVA LONGA 90 GRAUS, PVC, SERIE NORMAL, ESGOTO PREDIAL, DN 75 MM, JUNTA ELÁSTICA, FORNECIDO E INSTALADO EM PRUMADA DE ESGOTO SANITÁRIO OU VENTILAÇÃO. AF_08/2022</t>
  </si>
  <si>
    <t>JOELHO 90 GRAUS, PVC, SERIE NORMAL, ESGOTO PREDIAL, DN 100 MM, JUNTA ELÁSTICA, FORNECIDO E INSTALADO EM PRUMADA DE ESGOTO SANITÁRIO OU VENTILAÇÃO. AF_08/2022</t>
  </si>
  <si>
    <t>JOELHO 45 GRAUS, PVC, SERIE NORMAL, ESGOTO PREDIAL, DN 100 MM, JUNTA ELÁSTICA, FORNECIDO E INSTALADO EM PRUMADA DE ESGOTO SANITÁRIO OU VENTILAÇÃO. AF_08/2022</t>
  </si>
  <si>
    <t>CURVA CURTA 90 GRAUS, PVC, SERIE NORMAL, ESGOTO PREDIAL, DN 100 MM, JUNTA ELÁSTICA, FORNECIDO E INSTALADO EM PRUMADA DE ESGOTO SANITÁRIO OU VENTILAÇÃO. AF_08/2022</t>
  </si>
  <si>
    <t>CURVA LONGA 90 GRAUS, PVC, SERIE NORMAL, ESGOTO PREDIAL, DN 100 MM, JUNTA ELÁSTICA, FORNECIDO E INSTALADO EM PRUMADA DE ESGOTO SANITÁRIO OU VENTILAÇÃO. AF_08/2022</t>
  </si>
  <si>
    <t>LUVA SIMPLES, PVC, SERIE NORMAL, ESGOTO PREDIAL, DN 50 MM, JUNTA ELÁSTICA, FORNECIDO E INSTALADO EM PRUMADA DE ESGOTO SANITÁRIO OU VENTILAÇÃO. AF_08/2022</t>
  </si>
  <si>
    <t>LUVA DE CORRER, PVC, SERIE NORMAL, ESGOTO PREDIAL, DN 50 MM, JUNTA ELÁSTICA, FORNECIDO E INSTALADO EM PRUMADA DE ESGOTO SANITÁRIO OU VENTILAÇÃO. AF_08/2022</t>
  </si>
  <si>
    <t>LUVA DE CORRER, CPVC, SOLDÁVEL, DN 35MM, INSTALADO EM PRUMADA DE ÁGUA   FORNECIMENTO E INSTALAÇÃO. AF_06/2022</t>
  </si>
  <si>
    <t>UNIÃO, CPVC, SOLDÁVEL, DN35MM, INSTALADO EM PRUMADA DE ÁGUA   FORNECIMENTO E INSTALAÇÃO. AF_06/2022</t>
  </si>
  <si>
    <t>LUVA SIMPLES, PVC, SERIE NORMAL, ESGOTO PREDIAL, DN 75 MM, JUNTA ELÁSTICA, FORNECIDO E INSTALADO EM PRUMADA DE ESGOTO SANITÁRIO OU VENTILAÇÃO. AF_08/2022</t>
  </si>
  <si>
    <t>CONECTOR, CPVC, SOLDÁVEL, DN 35MM X 1 1/4 , INSTALADO EM PRUMADA DE ÁGUA   FORNECIMENTO E INSTALAÇÃO. AF_06/2022</t>
  </si>
  <si>
    <t>LUVA DE CORRER, PVC, SERIE NORMAL, ESGOTO PREDIAL, DN 75 MM, JUNTA ELÁSTICA, FORNECIDO E INSTALADO EM PRUMADA DE ESGOTO SANITÁRIO OU VENTILAÇÃO. AF_08/2022</t>
  </si>
  <si>
    <t>LUVA SIMPLES, PVC, SERIE NORMAL, ESGOTO PREDIAL, DN 100 MM, JUNTA ELÁSTICA, FORNECIDO E INSTALADO EM PRUMADA DE ESGOTO SANITÁRIO OU VENTILAÇÃO. AF_08/2022</t>
  </si>
  <si>
    <t>LUVA, CPVC, SOLDÁVEL, DN 42MM, INSTALADO EM PRUMADA DE ÁGUA   FORNECIMENTO E INSTALAÇÃO. AF_06/2022</t>
  </si>
  <si>
    <t>LUVA DE CORRER, PVC, SERIE NORMAL, ESGOTO PREDIAL, DN 100 MM, JUNTA ELÁSTICA, FORNECIDO E INSTALADO EM PRUMADA DE ESGOTO SANITÁRIO OU VENTILAÇÃO. AF_08/2022</t>
  </si>
  <si>
    <t>LUVA DE CORRER, CPVC, SOLDÁVEL, DN 42MM, INSTALADO EM PRUMADA DE ÁGUA   FORNECIMENTO E INSTALAÇÃO. AF_06/2022</t>
  </si>
  <si>
    <t>TE, PVC, SERIE NORMAL, ESGOTO PREDIAL, DN 50 X 50 MM, JUNTA ELÁSTICA, FORNECIDO E INSTALADO EM PRUMADA DE ESGOTO SANITÁRIO OU VENTILAÇÃO. AF_08/2022</t>
  </si>
  <si>
    <t>LUVA DE TRANSIÇÃO, CPVC, SOLDÁVEL, DN42MM X 1.1/2 , INSTALADO EM PRUMADA DE ÁGUA   FORNECIMENTO E INSTALAÇÃO. AF_06/2022</t>
  </si>
  <si>
    <t>JUNÇÃO SIMPLES, PVC, SERIE NORMAL, ESGOTO PREDIAL, DN 50 X 50 MM, JUNTA ELÁSTICA, FORNECIDO E INSTALADO EM PRUMADA DE ESGOTO SANITÁRIO OU VENTILAÇÃO. AF_08/2022</t>
  </si>
  <si>
    <t>UNIÃO, CPVC, SOLDÁVEL, DN42MM, INSTALADO EM PRUMADA DE ÁGUA   FORNECIMENTO E INSTALAÇÃO. AF_06/2022</t>
  </si>
  <si>
    <t>TE, PVC, SERIE NORMAL, ESGOTO PREDIAL, DN 75 X 75 MM, JUNTA ELÁSTICA, FORNECIDO E INSTALADO EM PRUMADA DE ESGOTO SANITÁRIO OU VENTILAÇÃO. AF_08/2022</t>
  </si>
  <si>
    <t>JUNÇÃO SIMPLES, PVC, SERIE NORMAL, ESGOTO PREDIAL, DN 75 X 75 MM, JUNTA ELÁSTICA, FORNECIDO E INSTALADO EM PRUMADA DE ESGOTO SANITÁRIO OU VENTILAÇÃO. AF_08/2022</t>
  </si>
  <si>
    <t>CONECTOR, CPVC, SOLDÁVEL, DN 42MM X 1.1/2 , INSTALADO EM PRUMADA DE ÁGUA   FORNECIMENTO E INSTALAÇÃO. AF_06/2022</t>
  </si>
  <si>
    <t>BUCHA DE REDUÇÃO, CPVC, SOLDÁVEL, DN 42MM X 22MM, INSTALADO EM RAMAL DE DISTRIBUIÇÃO DE ÁGUA - FORNECIMENTO E INSTALAÇÃO. AF_06/2022</t>
  </si>
  <si>
    <t>TE, PVC, SERIE NORMAL, ESGOTO PREDIAL, DN 100 X 100 MM, JUNTA ELÁSTICA, FORNECIDO E INSTALADO EM PRUMADA DE ESGOTO SANITÁRIO OU VENTILAÇÃO. AF_08/2022</t>
  </si>
  <si>
    <t>JUNÇÃO SIMPLES, PVC, SERIE NORMAL, ESGOTO PREDIAL, DN 100 X 100 MM, JUNTA ELÁSTICA, FORNECIDO E INSTALADO EM PRUMADA DE ESGOTO SANITÁRIO OU VENTILAÇÃO. AF_08/2022</t>
  </si>
  <si>
    <t>LUVA, CPVC, SOLDÁVEL, DN 54MM, INSTALADO EM PRUMADA DE ÁGUA   FORNECIMENTO E INSTALAÇÃO. AF_06/2022</t>
  </si>
  <si>
    <t>LUVA DE TRANSIÇÃO, CPVC, SOLDÁVEL, DN 54MM X 2 , INSTALADO EM PRUMADA DE ÁGUA   FORNECIMENTO E INSTALAÇÃO. AF_06/2022</t>
  </si>
  <si>
    <t>UNIÃO, CPVC, SOLDÁVEL, DN 54MM, INSTALADO EM PRUMADA DE ÁGUA   FORNECIMENTO E INSTALAÇÃO. AF_06/2022</t>
  </si>
  <si>
    <t>LUVA, CPVC, SOLDÁVEL, DN 73MM, INSTALADO EM PRUMADA DE ÁGUA   FORNECIMENTO E INSTALAÇÃO. AF_06/2022</t>
  </si>
  <si>
    <t>UNIÃO, CPVC, SOLDÁVEL, DN 73MM, INSTALADO EM PRUMADA DE ÁGUA   FORNECIMENTO E INSTALAÇÃO. AF_06/2022</t>
  </si>
  <si>
    <t>LUVA, CPVC, SOLDÁVEL, DN 89MM, INSTALADO EM PRUMADA DE ÁGUA   FORNECIMENTO E INSTALAÇÃO. AF_06/2022</t>
  </si>
  <si>
    <t>UNIÃO, CPVC, SOLDÁVEL, DN 89MM, INSTALADO EM PRUMADA DE ÁGUA   FORNECIMENTO E INSTALAÇÃO. AF_06/2022</t>
  </si>
  <si>
    <t>TÊ, CPVC, SOLDÁVEL, DN 35MM, INSTALADO EM PRUMADA DE ÁGUA   FORNECIMENTO E INSTALAÇÃO. AF_06/2022</t>
  </si>
  <si>
    <t>TE, CPVC, SOLDÁVEL, DN  42MM, INSTALADO EM PRUMADA DE ÁGUA   FORNECIMENTO E INSTALAÇÃO. AF_06/2022</t>
  </si>
  <si>
    <t>TÊ, CPVC, SOLDÁVEL, DN 54 MM, INSTALADO EM PRUMADA DE ÁGUA   FORNECIMENTO E INSTALAÇÃO. AF_06/2022</t>
  </si>
  <si>
    <t>TÊ, CPVC, SOLDÁVEL, DN 73MM, INSTALADO EM PRUMADA DE ÁGUA   FORNECIMENTO E INSTALAÇÃO. AF_06/2022</t>
  </si>
  <si>
    <t>TÊ, CPVC, SOLDÁVEL, DN 89MM, INSTALADO EM PRUMADA DE ÁGUA   FORNECIMENTO E INSTALAÇÃO. AF_06/2022</t>
  </si>
  <si>
    <t>JOELHO 90 GRAUS, PVC, SERIE NORMAL, ESGOTO PREDIAL, DN 100 MM, JUNTA ELÁSTICA, FORNECIDO E INSTALADO EM SUBCOLETOR AÉREO DE ESGOTO SANITÁRIO. AF_08/2022</t>
  </si>
  <si>
    <t>JOELHO 45 GRAUS, PVC, SERIE NORMAL, ESGOTO PREDIAL, DN 100 MM, JUNTA ELÁSTICA, FORNECIDO E INSTALADO EM SUBCOLETOR AÉREO DE ESGOTO SANITÁRIO. AF_08/2022</t>
  </si>
  <si>
    <t>CURVA CURTA 90 GRAUS, PVC, SERIE NORMAL, ESGOTO PREDIAL, DN 100 MM, JUNTA ELÁSTICA, FORNECIDO E INSTALADO EM SUBCOLETOR AÉREO DE ESGOTO SANITÁRIO. AF_08/2022</t>
  </si>
  <si>
    <t>CURVA LONGA 90 GRAUS, PVC, SERIE NORMAL, ESGOTO PREDIAL, DN 100 MM, JUNTA ELÁSTICA, FORNECIDO E INSTALADO EM SUBCOLETOR AÉREO DE ESGOTO SANITÁRIO. AF_08/2022</t>
  </si>
  <si>
    <t>JOELHO 90 GRAUS, PVC, SERIE NORMAL, ESGOTO PREDIAL, DN 150 MM, JUNTA ELÁSTICA, FORNECIDO E INSTALADO EM SUBCOLETOR AÉREO DE ESGOTO SANITÁRIO. AF_08/2022</t>
  </si>
  <si>
    <t>JOELHO 45 GRAUS, PVC, SERIE NORMAL, ESGOTO PREDIAL, DN 150 MM, JUNTA ELÁSTICA, FORNECIDO E INSTALADO EM SUBCOLETOR AÉREO DE ESGOTO SANITÁRIO. AF_08/2022</t>
  </si>
  <si>
    <t>LUVA SIMPLES, PVC, SERIE NORMAL, ESGOTO PREDIAL, DN 100 MM, JUNTA ELÁSTICA, FORNECIDO E INSTALADO EM SUBCOLETOR AÉREO DE ESGOTO SANITÁRIO. AF_08/2022</t>
  </si>
  <si>
    <t>LUVA DE CORRER, PVC, SERIE NORMAL, ESGOTO PREDIAL, DN 100 MM, JUNTA ELÁSTICA, FORNECIDO E INSTALADO EM SUBCOLETOR AÉREO DE ESGOTO SANITÁRIO. AF_08/2022</t>
  </si>
  <si>
    <t>TE, PVC, SERIE NORMAL, ESGOTO PREDIAL, DN 100 X 100 MM, JUNTA ELÁSTICA, FORNECIDO E INSTALADO EM SUBCOLETOR AÉREO DE ESGOTO SANITÁRIO. AF_08/2022</t>
  </si>
  <si>
    <t>JUNÇÃO SIMPLES, PVC, SERIE NORMAL, ESGOTO PREDIAL, DN 100 X 100 MM, JUNTA ELÁSTICA, FORNECIDO E INSTALADO EM SUBCOLETOR AÉREO DE ESGOTO SANITÁRIO. AF_08/2022</t>
  </si>
  <si>
    <t>JOELHO 90 GRAUS, PVC, SOLDÁVEL, DN 25MM, INSTALADO EM DRENO DE AR-CONDICIONADO - FORNECIMENTO E INSTALAÇÃO. AF_08/2022</t>
  </si>
  <si>
    <t>JOELHO 45 GRAUS, PVC, SOLDÁVEL, DN 25MM, INSTALADO EM DRENO DE AR-CONDICIONADO - FORNECIMENTO E INSTALAÇÃO. AF_08/2022</t>
  </si>
  <si>
    <t>LUVA, PVC, SOLDÁVEL, DN 25MM, INSTALADO EM DRENO DE AR-CONDICIONADO - FORNECIMENTO E INSTALAÇÃO. AF_08/2022</t>
  </si>
  <si>
    <t>TE, PVC, SOLDÁVEL, DN 25MM, INSTALADO EM DRENO DE AR-CONDICIONADO - FORNECIMENTO E INSTALAÇÃO. AF_08/2022</t>
  </si>
  <si>
    <t>LUVA COM BUCHA DE LATÃO, PVC, SOLDÁVEL, DN 32MM X 1 , INSTALADO EM RAMAL OU SUB-RAMAL DE ÁGUA   FORNECIMENTO E INSTALAÇÃO. AF_06/2022</t>
  </si>
  <si>
    <t>LUVA SOLDÁVEL E COM BUCHA DE LATÃO, PVC, SOLDÁVEL, DN 32MM X 1 , INSTALADO EM PRUMADA DE ÁGUA   FORNECIMENTO E INSTALAÇÃO. AF_06/2022</t>
  </si>
  <si>
    <t>JOELHO 90 GRAUS COM BUCHA DE LATÃO, PVC, SOLDÁVEL, DN 25MM, X 1/2  INSTALADO EM RAMAL OU SUB-RAMAL DE ÁGUA - FORNECIMENTO E INSTALAÇÃO. AF_06/2022</t>
  </si>
  <si>
    <t>TÊ COM BUCHA DE LATÃO NA BOLSA CENTRAL, PVC, SOLDÁVEL, DN 25MM X 3/4 , INSTALADO EM RAMAL OU SUB-RAMAL DE ÁGUA - FORNECIMENTO E INSTALAÇÃO. AF_06/2022</t>
  </si>
  <si>
    <t>COTOVELO EM COBRE, DN 22 MM, 90 GRAUS, SEM ANEL DE SOLDA, INSTALADO EM PRUMADA DE HIDRÁULICA PREDIAL - FORNECIMENTO E INSTALAÇÃO. AF_04/2022</t>
  </si>
  <si>
    <t>COTOVELO EM COBRE, DN 28 MM, 90 GRAUS, SEM ANEL DE SOLDA, INSTALADO EM PRUMADA DE HIDRÁULICA PREDIAL - FORNECIMENTO E INSTALAÇÃO. AF_04/2022</t>
  </si>
  <si>
    <t>COTOVELO EM COBRE, DN 35 MM, 90 GRAUS, SEM ANEL DE SOLDA, INSTALADO EM PRUMADA DE HIDRÁULICA PREDIAL - FORNECIMENTO E INSTALAÇÃO. AF_04/2022</t>
  </si>
  <si>
    <t>COTOVELO EM COBRE, DN 42 MM, 90 GRAUS, SEM ANEL DE SOLDA, INSTALADO EM PRUMADA DE HIDRÁULICA PREDIAL - FORNECIMENTO E INSTALAÇÃO. AF_04/2022</t>
  </si>
  <si>
    <t>COTOVELO EM COBRE, DN 54 MM, 90 GRAUS, SEM ANEL DE SOLDA, INSTALADO EM PRUMADA DE HIDRÁULICA PREDIAL - FORNECIMENTO E INSTALAÇÃO. AF_04/2022</t>
  </si>
  <si>
    <t>COTOVELO EM COBRE, DN 66 MM, 90 GRAUS, SEM ANEL DE SOLDA, INSTALADO EM PRUMADA DE HIDRÁULICA PREDIAL - FORNECIMENTO E INSTALAÇÃO. AF_04/2022</t>
  </si>
  <si>
    <t>LUVA EM COBRE, DN 22 MM, SEM ANEL DE SOLDA, INSTALADO EM PRUMADA DE HIDRÁULICA PREDIAL - FORNECIMENTO E INSTALAÇÃO. AF_04/2022</t>
  </si>
  <si>
    <t>LUVA EM COBRE, DN 28 MM, SEM ANEL DE SOLDA, INSTALADO EM PRUMADA DE HIDRÁULICA PREDIAL - FORNECIMENTO E INSTALAÇÃO. AF_04/2022</t>
  </si>
  <si>
    <t>LUVA EM COBRE, DN 35 MM, SEM ANEL DE SOLDA, INSTALADO EM PRUMADA DE HIDRÁULICA PREDIAL - FORNECIMENTO E INSTALAÇÃO. AF_04/2022</t>
  </si>
  <si>
    <t>LUVA EM COBRE, DN 42 MM, SEM ANEL DE SOLDA, INSTALADO EM PRUMADA DE HIDRÁULICA PREDIAL - FORNECIMENTO E INSTALAÇÃO. AF_04/2022</t>
  </si>
  <si>
    <t>LUVA EM COBRE, DN 54 MM, SEM ANEL DE SOLDA, INSTALADO EM PRUMADA DE HIDRÁULICA PREDIAL - FORNECIMENTO E INSTALAÇÃO. AF_04/2022</t>
  </si>
  <si>
    <t>LUVA EM COBRE, DN 66 MM, SEM ANEL DE SOLDA, INSTALADO EM PRUMADA DE HIDRÁULICA PREDIAL - FORNECIMENTO E INSTALAÇÃO. AF_04/2022</t>
  </si>
  <si>
    <t>TE EM COBRE, DN 22 MM, SEM ANEL DE SOLDA, INSTALADO EM PRUMADA DE HIDRÁULICA PREDIAL - FORNECIMENTO E INSTALAÇÃO. AF_04/2022</t>
  </si>
  <si>
    <t>TE EM COBRE, DN 28 MM, SEM ANEL DE SOLDA, INSTALADO EM PRUMADA DE HIDRÁULICA PREDIAL - FORNECIMENTO E INSTALAÇÃO. AF_04/2022</t>
  </si>
  <si>
    <t>TE EM COBRE, DN 35 MM, SEM ANEL DE SOLDA, INSTALADO EM PRUMADA DE HIDRÁULICA PREDIAL - FORNECIMENTO E INSTALAÇÃO. AF_04/2022</t>
  </si>
  <si>
    <t>TE EM COBRE, DN 42 MM, SEM ANEL DE SOLDA, INSTALADO EM PRUMADA DE HIDRÁULICA PREDIAL - FORNECIMENTO E INSTALAÇÃO. AF_04/2022</t>
  </si>
  <si>
    <t>TE EM COBRE, DN 54 MM, SEM ANEL DE SOLDA, INSTALADO EM PRUMADA DE HIDRÁULICA PREDIAL - FORNECIMENTO E INSTALAÇÃO. AF_04/2022</t>
  </si>
  <si>
    <t>TE EM COBRE, DN 66 MM, SEM ANEL DE SOLDA, INSTALADO EM PRUMADA DE HIDRÁULICA PREDIAL - FORNECIMENTO E INSTALAÇÃO. AF_04/2022</t>
  </si>
  <si>
    <t>COTOVELO EM COBRE, DN 15 MM, 90 GRAUS, SEM ANEL DE SOLDA, INSTALADO EM RAMAL DE DISTRIBUIÇÃO   FORNECIMENTO E INSTALAÇÃO. AF_04/2022</t>
  </si>
  <si>
    <t>COTOVELO EM COBRE, DN 22 MM, 90 GRAUS, SEM ANEL DE SOLDA, INSTALADO EM RAMAL DE DISTRIBUIÇÃO DE HIDRÁULICA PREDIAL - FORNECIMENTO E INSTALAÇÃO. AF_04/2022</t>
  </si>
  <si>
    <t>COTOVELO EM COBRE, DN 28 MM, 90 GRAUS, SEM ANEL DE SOLDA, INSTALADO EM RAMAL DE DISTRIBUIÇÃO DE HIDRÁULICA PREDIAL - FORNECIMENTO E INSTALAÇÃO. AF_04/2022</t>
  </si>
  <si>
    <t>LUVA EM COBRE, DN 15 MM, SEM ANEL DE SOLDA, INSTALADO EM RAMAL DE DISTRIBUIÇÃO DE HIDRÁULICA PREDIAL - FORNECIMENTO E INSTALAÇÃO. AF_04/2022</t>
  </si>
  <si>
    <t>LUVA EM COBRE, DN 22 MM, SEM ANEL DE SOLDA, INSTALADO EM RAMAL DE DISTRIBUIÇÃO DE HIDRÁULICA PREDIAL - FORNECIMENTO E INSTALAÇÃO. AF_04/2022</t>
  </si>
  <si>
    <t>LUVA EM COBRE, DN 28 MM, SEM ANEL DE SOLDA, INSTALADO EM RAMAL DE DISTRIBUIÇÃO DE HIDRÁULICA PREDIAL - FORNECIMENTO E INSTALAÇÃO. AF_04/2022</t>
  </si>
  <si>
    <t>TE EM COBRE, DN 15 MM, SEM ANEL DE SOLDA, INSTALADO EM RAMAL DE DISTRIBUIÇÃO DE HIDRÁULICA PREDIAL - FORNECIMENTO E INSTALAÇÃO. AF_04/2022</t>
  </si>
  <si>
    <t>TE EM COBRE, DN 22 MM, SEM ANEL DE SOLDA, INSTALADO EM RAMAL DE DISTRIBUIÇÃO DE HIDRÁULICA PREDIAL - FORNECIMENTO E INSTALAÇÃO. AF_04/2022</t>
  </si>
  <si>
    <t>TE EM COBRE, DN 28 MM, SEM ANEL DE SOLDA, INSTALADO EM RAMAL DE DISTRIBUIÇÃO DE HIDRÁULICA PREDIAL - FORNECIMENTO E INSTALAÇÃO. AF_04/2022</t>
  </si>
  <si>
    <t>COTOVELO EM COBRE, DN 15 MM, 90 GRAUS, SEM ANEL DE SOLDA, INSTALADO EM RAMAL E SUB-RAMAL DE HIDRÁULICA PREDIAL - FORNECIMENTO E INSTALAÇÃO. AF_04/2022</t>
  </si>
  <si>
    <t>COTOVELO EM COBRE, DN 22 MM, 90 GRAUS, SEM ANEL DE SOLDA, INSTALADO EM RAMAL E SUB-RAMAL DE HIDRÁULICA PREDIAL - FORNECIMENTO E INSTALAÇÃO. AF_04/2022</t>
  </si>
  <si>
    <t>COTOVELO EM COBRE, DN 28 MM, 90 GRAUS, SEM ANEL DE SOLDA, INSTALADO EM RAMAL E SUB-RAMAL DE HIDRÁULICA PREDIAL - FORNECIMENTO E INSTALAÇÃO. AF_04/2022</t>
  </si>
  <si>
    <t>LUVA EM COBRE, DN 15 MM, SEM ANEL DE SOLDA, INSTALADO EM RAMAL E SUB-RAMAL DE HIDRÁULICA PREDIAL - FORNECIMENTO E INSTALAÇÃO. AF_04/2022</t>
  </si>
  <si>
    <t>LUVA EM COBRE, DN 22 MM, SEM ANEL DE SOLDA, INSTALADO EM RAMAL E SUB-RAMAL DE HIDRÁULICA PREDIAL - FORNECIMENTO E INSTALAÇÃO. AF_04/2022</t>
  </si>
  <si>
    <t>LUVA EM COBRE, DN 28 MM, SEM ANEL DE SOLDA, INSTALADO EM RAMAL E SUB-RAMAL DE HIDRÁULICA PREDIAL - FORNECIMENTO E INSTALAÇÃO. AF_04/2022</t>
  </si>
  <si>
    <t>TE EM COBRE, DN 15 MM, SEM ANEL DE SOLDA, INSTALADO EM RAMAL E SUB-RAMAL DE HIDRÁULICA PREDIAL - FORNECIMENTO E INSTALAÇÃO. AF_04/2022</t>
  </si>
  <si>
    <t>TE EM COBRE, DN 22 MM, SEM ANEL DE SOLDA, INSTALADO EM RAMAL E SUB-RAMAL DE HIDRÁULICA PREDIAL - FORNECIMENTO E INSTALAÇÃO. AF_04/2022</t>
  </si>
  <si>
    <t>TE EM COBRE, DN 28 MM, SEM ANEL DE SOLDA, INSTALADO EM RAMAL E SUB-RAMAL DE HIDRÁULICA PREDIAL - FORNECIMENTO E INSTALAÇÃO. AF_04/2022</t>
  </si>
  <si>
    <t>NIPLE, EM FERRO GALVANIZADO, DN 50 (2"), CONEXÃO ROSQUEADA, INSTALADO EM PRUMADAS - FORNECIMENTO E INSTALAÇÃO. AF_10/2020</t>
  </si>
  <si>
    <t>LUVA, EM FERRO GALVANIZADO, DN 50 (2"), CONEXÃO ROSQUEADA, INSTALADO EM PRUMADAS - FORNECIMENTO E INSTALAÇÃO. AF_10/2020</t>
  </si>
  <si>
    <t>NIPLE, EM FERRO GALVANIZADO, DN 65 (2 1/2"), CONEXÃO ROSQUEADA, INSTALADO EM PRUMADAS - FORNECIMENTO E INSTALAÇÃO. AF_10/2020</t>
  </si>
  <si>
    <t>LUVA, EM FERRO GALVANIZADO, DN 65 (2 1/2"), CONEXÃO ROSQUEADA, INSTALADO EM PRUMADAS - FORNECIMENTO E INSTALAÇÃO. AF_10/2020</t>
  </si>
  <si>
    <t>NIPLE, EM FERRO GALVANIZADO, DN 80 (3"), CONEXÃO ROSQUEADA, INSTALADO EM PRUMADAS - FORNECIMENTO E INSTALAÇÃO. AF_10/2020</t>
  </si>
  <si>
    <t>LUVA, EM FERRO GALVANIZADO, DN 80 (3"), CONEXÃO ROSQUEADA, INSTALADO EM PRUMADAS - FORNECIMENTO E INSTALAÇÃO. AF_10/2020</t>
  </si>
  <si>
    <t>JOELHO 45 GRAUS, EM FERRO GALVANIZADO, DN 50 (2"), CONEXÃO ROSQUEADA, INSTALADO EM PRUMADAS - FORNECIMENTO E INSTALAÇÃO. AF_10/2020</t>
  </si>
  <si>
    <t>JOELHO 90 GRAUS, EM FERRO GALVANIZADO, DN 50 (2"), CONEXÃO ROSQUEADA, INSTALADO EM PRUMADAS - FORNECIMENTO E INSTALAÇÃO. AF_10/2020</t>
  </si>
  <si>
    <t>JOELHO 45 GRAUS, EM FERRO GALVANIZADO, DN 65 (2 1/2"), CONEXÃO ROSQUEADA, INSTALADO EM PRUMADAS - FORNECIMENTO E INSTALAÇÃO. AF_10/2020</t>
  </si>
  <si>
    <t>JOELHO 90 GRAUS, EM FERRO GALVANIZADO, DN 65 (2 1/2"), CONEXÃO ROSQUEADA, INSTALADO EM PRUMADAS - FORNECIMENTO E INSTALAÇÃO. AF_10/2020</t>
  </si>
  <si>
    <t>JOELHO 45 GRAUS, EM FERRO GALVANIZADO, DN 80 (3"), CONEXÃO ROSQUEADA, INSTALADO EM PRUMADAS - FORNECIMENTO E INSTALAÇÃO. AF_10/2020</t>
  </si>
  <si>
    <t>JOELHO 90 GRAUS, EM FERRO GALVANIZADO, DN 80 (3"), CONEXÃO ROSQUEADA, INSTALADO EM PRUMADAS - FORNECIMENTO E INSTALAÇÃO. AF_10/2020</t>
  </si>
  <si>
    <t>TÊ, EM FERRO GALVANIZADO, DN 50 (2"), CONEXÃO ROSQUEADA, INSTALADO EM PRUMADAS - FORNECIMENTO E INSTALAÇÃO. AF_10/2020</t>
  </si>
  <si>
    <t>TÊ, EM FERRO GALVANIZADO, DN 65 (2 1/2"), CONEXÃO ROSQUEADA, INSTALADO EM PRUMADAS - FORNECIMENTO E INSTALAÇÃO. AF_10/2020</t>
  </si>
  <si>
    <t>TÊ, EM FERRO GALVANIZADO, DN 80 (3"), CONEXÃO ROSQUEADA, INSTALADO EM PRUMADAS - FORNECIMENTO E INSTALAÇÃO. AF_10/2020</t>
  </si>
  <si>
    <t>NIPLE, EM FERRO GALVANIZADO, DN 25 (1"), CONEXÃO ROSQUEADA, INSTALADO EM REDE DE ALIMENTAÇÃO PARA HIDRANTE - FORNECIMENTO E INSTALAÇÃO. AF_10/2020</t>
  </si>
  <si>
    <t>LUVA, EM FERRO GALVANIZADO, DN 25 (1"), CONEXÃO ROSQUEADA, INSTALADO EM REDE DE ALIMENTAÇÃO PARA HIDRANTE - FORNECIMENTO E INSTALAÇÃO. AF_10/2020</t>
  </si>
  <si>
    <t>NIPLE, EM FERRO GALVANIZADO, DN 32 (1 1/4"), CONEXÃO ROSQUEADA, INSTALADO EM REDE DE ALIMENTAÇÃO PARA HIDRANTE - FORNECIMENTO E INSTALAÇÃO. AF_10/2020</t>
  </si>
  <si>
    <t>LUVA, EM FERRO GALVANIZADO, DN 32 (1 1/4"), CONEXÃO ROSQUEADA, INSTALADO EM REDE DE ALIMENTAÇÃO PARA HIDRANTE - FORNECIMENTO E INSTALAÇÃO. AF_10/2020</t>
  </si>
  <si>
    <t>NIPLE, EM FERRO GALVANIZADO, DN 40 (1 1/2"), CONEXÃO ROSQUEADA, INSTALADO EM REDE DE ALIMENTAÇÃO PARA HIDRANTE - FORNECIMENTO E INSTALAÇÃO. AF_10/2020</t>
  </si>
  <si>
    <t>LUVA, EM FERRO GALVANIZADO, DN 40 (1 1/2"), CONEXÃO ROSQUEADA, INSTALADO EM REDE DE ALIMENTAÇÃO PARA HIDRANTE - FORNECIMENTO E INSTALAÇÃO. AF_10/2020</t>
  </si>
  <si>
    <t>NIPLE, EM FERRO GALVANIZADO, DN 50 (2"), CONEXÃO ROSQUEADA, INSTALADO EM REDE DE ALIMENTAÇÃO PARA HIDRANTE - FORNECIMENTO E INSTALAÇÃO. AF_10/2020</t>
  </si>
  <si>
    <t>LUVA, EM FERRO GALVANIZADO, DN 50 (2"), CONEXÃO ROSQUEADA, INSTALADO EM REDE DE ALIMENTAÇÃO PARA HIDRANTE - FORNECIMENTO E INSTALAÇÃO. AF_10/2020</t>
  </si>
  <si>
    <t>NIPLE, EM FERRO GALVANIZADO, DN 65 (2 1/2"), CONEXÃO ROSQUEADA, INSTALADO EM REDE DE ALIMENTAÇÃO PARA HIDRANTE - FORNECIMENTO E INSTALAÇÃO. AF_10/2020</t>
  </si>
  <si>
    <t>LUVA, EM FERRO GALVANIZADO, DN 65 (2 1/2"), CONEXÃO ROSQUEADA, INSTALADO EM REDE DE ALIMENTAÇÃO PARA HIDRANTE - FORNECIMENTO E INSTALAÇÃO. AF_10/2020</t>
  </si>
  <si>
    <t>NIPLE, EM FERRO GALVANIZADO, DN 80 (3"), CONEXÃO ROSQUEADA, INSTALADO EM REDE DE ALIMENTAÇÃO PARA HIDRANTE - FORNECIMENTO E INSTALAÇÃO. AF_10/2020</t>
  </si>
  <si>
    <t>LUVA, EM FERRO GALVANIZADO, DN 80 (3"), CONEXÃO ROSQUEADA, INSTALADO EM REDE DE ALIMENTAÇÃO PARA HIDRANTE - FORNECIMENTO E INSTALAÇÃO. AF_10/2020</t>
  </si>
  <si>
    <t>JOELHO 45 GRAUS, EM FERRO GALVANIZADO, DN 25 (1"), CONEXÃO ROSQUEADA, INSTALADO EM REDE DE ALIMENTAÇÃO PARA HIDRANTE - FORNECIMENTO E INSTALAÇÃO. AF_10/2020</t>
  </si>
  <si>
    <t>JOELHO 90 GRAUS, EM FERRO GALVANIZADO, DN 25 (1"), CONEXÃO ROSQUEADA, INSTALADO EM REDE DE ALIMENTAÇÃO PARA HIDRANTE - FORNECIMENTO E INSTALAÇÃO. AF_10/2020</t>
  </si>
  <si>
    <t>JOELHO 45 GRAUS, EM FERRO GALVANIZADO, DN 32 (1 1/4"), CONEXÃO ROSQUEADA, INSTALADO EM REDE DE ALIMENTAÇÃO PARA HIDRANTE - FORNECIMENTO E INSTALAÇÃO. AF_10/2020</t>
  </si>
  <si>
    <t>JOELHO 90 GRAUS, EM FERRO GALVANIZADO, DN 32 (1 1/4"), CONEXÃO ROSQUEADA, INSTALADO EM REDE DE ALIMENTAÇÃO PARA HIDRANTE - FORNECIMENTO E INSTALAÇÃO. AF_10/2020</t>
  </si>
  <si>
    <t>JOELHO 45 GRAUS, EM FERRO GALVANIZADO, DN 40 (1 1/2"), CONEXÃO ROSQUEADA, INSTALADO EM REDE DE ALIMENTAÇÃO PARA HIDRANTE - FORNECIMENTO E INSTALAÇÃO. AF_10/2020</t>
  </si>
  <si>
    <t>JOELHO 90 GRAUS, EM FERRO GALVANIZADO, DN 40 (1 1/2"), CONEXÃO ROSQUEADA, INSTALADO EM REDE DE ALIMENTAÇÃO PARA HIDRANTE - FORNECIMENTO E INSTALAÇÃO. AF_10/2020</t>
  </si>
  <si>
    <t>JOELHO 45 GRAUS, EM FERRO GALVANIZADO, DN 50 (2"), CONEXÃO ROSQUEADA, INSTALADO EM REDE DE ALIMENTAÇÃO PARA HIDRANTE - FORNECIMENTO E INSTALAÇÃO. AF_10/2020</t>
  </si>
  <si>
    <t>JOELHO 90 GRAUS, EM FERRO GALVANIZADO, DN 50 (2"), CONEXÃO ROSQUEADA, INSTALADO EM REDE DE ALIMENTAÇÃO PARA HIDRANTE - FORNECIMENTO E INSTALAÇÃO. AF_10/2020</t>
  </si>
  <si>
    <t>JOELHO 45 GRAUS, EM FERRO GALVANIZADO, DN 65 (2 1/2"), CONEXÃO ROSQUEADA, INSTALADO EM REDE DE ALIMENTAÇÃO PARA HIDRANTE - FORNECIMENTO E INSTALAÇÃO. AF_10/2020</t>
  </si>
  <si>
    <t>JOELHO 90 GRAUS, EM FERRO GALVANIZADO, DN 65 (2 1/2"), CONEXÃO ROSQUEADA, INSTALADO EM REDE DE ALIMENTAÇÃO PARA HIDRANTE - FORNECIMENTO E INSTALAÇÃO. AF_10/2020</t>
  </si>
  <si>
    <t>JOELHO 45 GRAUS, EM FERRO GALVANIZADO, CONEXÃO ROSQUEADA, DN 80 (3"), INSTALADO EM REDE DE ALIMENTAÇÃO PARA HIDRANTE - FORNECIMENTO E INSTALAÇÃO. AF_10/2020</t>
  </si>
  <si>
    <t>JOELHO 90 GRAUS, EM FERRO GALVANIZADO, CONEXÃO ROSQUEADA, DN 80 (3"), INSTALADO EM REDE DE ALIMENTAÇÃO PARA HIDRANTE - FORNECIMENTO E INSTALAÇÃO. AF_10/2020</t>
  </si>
  <si>
    <t>TÊ, EM FERRO GALVANIZADO, CONEXÃO ROSQUEADA, DN 25 (1"), INSTALADO EM REDE DE ALIMENTAÇÃO PARA HIDRANTE - FORNECIMENTO E INSTALAÇÃO. AF_10/2020</t>
  </si>
  <si>
    <t>TÊ, EM FERRO GALVANIZADO, CONEXÃO ROSQUEADA, DN 32 (1 1/4"), INSTALADO EM REDE DE ALIMENTAÇÃO PARA HIDRANTE - FORNECIMENTO E INSTALAÇÃO. AF_10/2020</t>
  </si>
  <si>
    <t>TÊ, EM FERRO GALVANIZADO, CONEXÃO ROSQUEADA, DN 40 (1 1/2"), INSTALADO EM REDE DE ALIMENTAÇÃO PARA HIDRANTE - FORNECIMENTO E INSTALAÇÃO. AF_10/2020</t>
  </si>
  <si>
    <t>TÊ, EM FERRO GALVANIZADO, CONEXÃO ROSQUEADA, DN 50 (2"), INSTALADO EM REDE DE ALIMENTAÇÃO PARA HIDRANTE - FORNECIMENTO E INSTALAÇÃO. AF_10/2020</t>
  </si>
  <si>
    <t>TÊ, EM FERRO GALVANIZADO, CONEXÃO ROSQUEADA, DN 65 (2 1/2"), INSTALADO EM REDE DE ALIMENTAÇÃO PARA HIDRANTE - FORNECIMENTO E INSTALAÇÃO. AF_10/2020</t>
  </si>
  <si>
    <t>TÊ, EM FERRO GALVANIZADO, CONEXÃO ROSQUEADA, DN 80 (3"), INSTALADO EM REDE DE ALIMENTAÇÃO PARA HIDRANTE - FORNECIMENTO E INSTALAÇÃO. AF_10/2020</t>
  </si>
  <si>
    <t>NIPLE, EM FERRO GALVANIZADO, CONEXÃO ROSQUEADA, DN 25 (1"), INSTALADO EM REDE DE ALIMENTAÇÃO PARA SPRINKLER - FORNECIMENTO E INSTALAÇÃO. AF_10/2020</t>
  </si>
  <si>
    <t>LUVA, EM FERRO GALVANIZADO, CONEXÃO ROSQUEADA, DN 25 (1"), INSTALADO EM REDE DE ALIMENTAÇÃO PARA SPRINKLER - FORNECIMENTO E INSTALAÇÃO. AF_10/2020</t>
  </si>
  <si>
    <t>NIPLE, EM FERRO GALVANIZADO, CONEXÃO ROSQUEADA, DN 32 (1 1/4"), INSTALADO EM REDE DE ALIMENTAÇÃO PARA SPRINKLER - FORNECIMENTO E INSTALAÇÃO. AF_10/2020</t>
  </si>
  <si>
    <t>LUVA, EM FERRO GALVANIZADO, CONEXÃO ROSQUEADA, DN 32 (1 1/4"), INSTALADO EM REDE DE ALIMENTAÇÃO PARA SPRINKLER - FORNECIMENTO E INSTALAÇÃO. AF_10/2020</t>
  </si>
  <si>
    <t>NIPLE, EM FERRO GALVANIZADO, CONEXÃO ROSQUEADA, DN 40 (1 1/2"), INSTALADO EM REDE DE ALIMENTAÇÃO PARA SPRINKLER - FORNECIMENTO E INSTALAÇÃO. AF_10/2020</t>
  </si>
  <si>
    <t>LUVA, EM FERRO GALVANIZADO, CONEXÃO ROSQUEADA, DN 40 (1 1/2"), INSTALADO EM REDE DE ALIMENTAÇÃO PARA SPRINKLER - FORNECIMENTO E INSTALAÇÃO. AF_10/2020</t>
  </si>
  <si>
    <t>NIPLE, EM FERRO GALVANIZADO, CONEXÃO ROSQUEADA, DN 50 (2"), INSTALADO EM REDE DE ALIMENTAÇÃO PARA SPRINKLER - FORNECIMENTO E INSTALAÇÃO. AF_10/2020</t>
  </si>
  <si>
    <t>LUVA, EM FERRO GALVANIZADO, CONEXÃO ROSQUEADA, DN 50 (2"), INSTALADO EM REDE DE ALIMENTAÇÃO PARA SPRINKLER - FORNECIMENTO E INSTALAÇÃO. AF_10/2020</t>
  </si>
  <si>
    <t>NIPLE, EM FERRO GALVANIZADO, CONEXÃO ROSQUEADA, DN 65 (2 1/2"), INSTALADO EM REDE DE ALIMENTAÇÃO PARA SPRINKLER - FORNECIMENTO E INSTALAÇÃO. AF_10/2020</t>
  </si>
  <si>
    <t>LUVA, EM FERRO GALVANIZADO, CONEXÃO ROSQUEADA, DN 65 (2 1/2"), INSTALADO EM REDE DE ALIMENTAÇÃO PARA SPRINKLER - FORNECIMENTO E INSTALAÇÃO. AF_10/2020</t>
  </si>
  <si>
    <t>NIPLE, EM FERRO GALVANIZADO, CONEXÃO ROSQUEADA, DN 80 (3"), INSTALADO EM REDE DE ALIMENTAÇÃO PARA SPRINKLER - FORNECIMENTO E INSTALAÇÃO. AF_10/2020</t>
  </si>
  <si>
    <t>LUVA, EM FERRO GALVANIZADO, CONEXÃO ROSQUEADA, DN 80 (3"), INSTALADO EM REDE DE ALIMENTAÇÃO PARA SPRINKLER - FORNECIMENTO E INSTALAÇÃO. AF_10/2020</t>
  </si>
  <si>
    <t>JOELHO 45 GRAUS, EM FERRO GALVANIZADO, CONEXÃO ROSQUEADA, DN 25 (1"), INSTALADO EM REDE DE ALIMENTAÇÃO PARA SPRINKLER - FORNECIMENTO E INSTALAÇÃO. AF_10/2020</t>
  </si>
  <si>
    <t>JOELHO 90 GRAUS, EM FERRO GALVANIZADO, CONEXÃO ROSQUEADA, DN 25 (1"), INSTALADO EM REDE DE ALIMENTAÇÃO PARA SPRINKLER - FORNECIMENTO E INSTALAÇÃO. AF_10/2020</t>
  </si>
  <si>
    <t>JOELHO 45 GRAUS, EM FERRO GALVANIZADO, CONEXÃO ROSQUEADA, DN 32 (1 1/4"), INSTALADO EM REDE DE ALIMENTAÇÃO PARA SPRINKLER - FORNECIMENTO E INSTALAÇÃO. AF_10/2020</t>
  </si>
  <si>
    <t>JOELHO 90 GRAUS, EM FERRO GALVANIZADO, CONEXÃO ROSQUEADA, DN 32 (1 1/4"), INSTALADO EM REDE DE ALIMENTAÇÃO PARA SPRINKLER - FORNECIMENTO E INSTALAÇÃO. AF_10/2020</t>
  </si>
  <si>
    <t>JOELHO 45 GRAUS, EM FERRO GALVANIZADO, CONEXÃO ROSQUEADA, DN 40 (1 1/2"), INSTALADO EM REDE DE ALIMENTAÇÃO PARA SPRINKLER - FORNECIMENTO E INSTALAÇÃO. AF_10/2020</t>
  </si>
  <si>
    <t>JOELHO 90 GRAUS, EM FERRO GALVANIZADO, CONEXÃO ROSQUEADA, DN 40 (1 1/2"), INSTALADO EM REDE DE ALIMENTAÇÃO PARA SPRINKLER - FORNECIMENTO E INSTALAÇÃO. AF_10/2020</t>
  </si>
  <si>
    <t>JOELHO 45 GRAUS, EM FERRO GALVANIZADO, CONEXÃO ROSQUEADA, DN 50 (2"), INSTALADO EM REDE DE ALIMENTAÇÃO PARA SPRINKLER - FORNECIMENTO E INSTALAÇÃO. AF_10/2020</t>
  </si>
  <si>
    <t>JOELHO 90 GRAUS, EM FERRO GALVANIZADO, CONEXÃO ROSQUEADA, DN 50 (2"), INSTALADO EM REDE DE ALIMENTAÇÃO PARA SPRINKLER - FORNECIMENTO E INSTALAÇÃO. AF_10/2020</t>
  </si>
  <si>
    <t>JOELHO 45 GRAUS, EM FERRO GALVANIZADO, CONEXÃO ROSQUEADA, DN 65 (2 1/2"), INSTALADO EM REDE DE ALIMENTAÇÃO PARA SPRINKLER - FORNECIMENTO E INSTALAÇÃO. AF_10/2020</t>
  </si>
  <si>
    <t>JOELHO 90 GRAUS, EM FERRO GALVANIZADO, CONEXÃO ROSQUEADA, DN 65 (2 1/2"), INSTALADO EM REDE DE ALIMENTAÇÃO PARA SPRINKLER - FORNECIMENTO E INSTALAÇÃO. AF_10/2020</t>
  </si>
  <si>
    <t>JOELHO 45 GRAUS, EM FERRO GALVANIZADO, CONEXÃO ROSQUEADA, DN 80 (3"), INSTALADO EM REDE DE ALIMENTAÇÃO PARA SPRINKLER - FORNECIMENTO E INSTALAÇÃO. AF_10/2020</t>
  </si>
  <si>
    <t>JOELHO 90 GRAUS, EM FERRO GALVANIZADO, CONEXÃO ROSQUEADA, DN 80 (3"), INSTALADO EM REDE DE ALIMENTAÇÃO PARA SPRINKLER - FORNECIMENTO E INSTALAÇÃO. AF_10/2020</t>
  </si>
  <si>
    <t>TÊ, EM FERRO GALVANIZADO, CONEXÃO ROSQUEADA, DN 25 (1"), INSTALADO EM REDE DE ALIMENTAÇÃO PARA SPRINKLER - FORNECIMENTO E INSTALAÇÃO. AF_10/2020</t>
  </si>
  <si>
    <t>TÊ, EM FERRO GALVANIZADO, CONEXÃO ROSQUEADA, DN 32 (1 1/4"), INSTALADO EM REDE DE ALIMENTAÇÃO PARA SPRINKLER - FORNECIMENTO E INSTALAÇÃO. AF_10/2020</t>
  </si>
  <si>
    <t>TÊ, EM FERRO GALVANIZADO, CONEXÃO ROSQUEADA, DN 40 (1 1/2"), INSTALADO EM REDE DE ALIMENTAÇÃO PARA SPRINKLER - FORNECIMENTO E INSTALAÇÃO. AF_10/2020</t>
  </si>
  <si>
    <t>TÊ, EM FERRO GALVANIZADO, CONEXÃO ROSQUEADA, DN 50 (2"), INSTALADO EM REDE DE ALIMENTAÇÃO PARA SPRINKLER - FORNECIMENTO E INSTALAÇÃO. AF_10/2020</t>
  </si>
  <si>
    <t>TÊ, EM FERRO GALVANIZADO, CONEXÃO ROSQUEADA, DN 65 (2 1/2"), INSTALADO EM REDE DE ALIMENTAÇÃO PARA SPRINKLER - FORNECIMENTO E INSTALAÇÃO. AF_10/2020</t>
  </si>
  <si>
    <t>TÊ, EM FERRO GALVANIZADO, CONEXÃO ROSQUEADA, DN 80 (3"), INSTALADO EM REDE DE ALIMENTAÇÃO PARA SPRINKLER - FORNECIMENTO E INSTALAÇÃO. AF_10/2020</t>
  </si>
  <si>
    <t>NIPLE, EM FERRO GALVANIZADO, CONEXÃO ROSQUEADA, DN 15 (1/2"), INSTALADO EM RAMAIS E SUB-RAMAIS DE GÁS - FORNECIMENTO E INSTALAÇÃO. AF_10/2020</t>
  </si>
  <si>
    <t>LUVA, EM FERRO GALVANIZADO, CONEXÃO ROSQUEADA, DN 15 (1/2"), INSTALADO EM RAMAIS E SUB-RAMAIS DE GÁS - FORNECIMENTO E INSTALAÇÃO. AF_10/2020</t>
  </si>
  <si>
    <t>NIPLE, EM FERRO GALVANIZADO, CONEXÃO ROSQUEADA, DN 20 (3/4"), INSTALADO EM RAMAIS E SUB-RAMAIS DE GÁS - FORNECIMENTO E INSTALAÇÃO. AF_10/2020</t>
  </si>
  <si>
    <t>LUVA, EM FERRO GALVANIZADO, CONEXÃO ROSQUEADA, DN 20 (3/4"), INSTALADO EM RAMAIS E SUB-RAMAIS DE GÁS - FORNECIMENTO E INSTALAÇÃO. AF_10/2020</t>
  </si>
  <si>
    <t>NIPLE, EM FERRO GALVANIZADO, CONEXÃO ROSQUEADA, DN 25 (1"), INSTALADO EM RAMAIS E SUB-RAMAIS DE GÁS - FORNECIMENTO E INSTALAÇÃO. AF_10/2020</t>
  </si>
  <si>
    <t>LUVA, EM FERRO GALVANIZADO, CONEXÃO ROSQUEADA, DN 25 (1"), INSTALADO EM RAMAIS E SUB-RAMAIS DE GÁS - FORNECIMENTO E INSTALAÇÃO. AF_10/2020</t>
  </si>
  <si>
    <t>JOELHO 45 GRAUS, EM FERRO GALVANIZADO, CONEXÃO ROSQUEADA, DN 15 (1/2"), INSTALADO EM RAMAIS E SUB-RAMAIS DE GÁS - FORNECIMENTO E INSTALAÇÃO. AF_10/2020</t>
  </si>
  <si>
    <t>JOELHO 90 GRAUS, EM FERRO GALVANIZADO, CONEXÃO ROSQUEADA, DN 15 (1/2"), INSTALADO EM RAMAIS E SUB-RAMAIS DE GÁS - FORNECIMENTO E INSTALAÇÃO. AF_10/2020</t>
  </si>
  <si>
    <t>JOELHO 45 GRAUS, EM FERRO GALVANIZADO, CONEXÃO ROSQUEADA, DN 20 (3/4"), INSTALADO EM RAMAIS E SUB-RAMAIS DE GÁS - FORNECIMENTO E INSTALAÇÃO. AF_10/2020</t>
  </si>
  <si>
    <t>JOELHO 90 GRAUS, EM FERRO GALVANIZADO, CONEXÃO ROSQUEADA, DN 20 (3/4"), INSTALADO EM RAMAIS E SUB-RAMAIS DE GÁS - FORNECIMENTO E INSTALAÇÃO. AF_10/2020</t>
  </si>
  <si>
    <t>JOELHO 45 GRAUS, EM FERRO GALVANIZADO, CONEXÃO ROSQUEADA, DN 25 (1"), INSTALADO EM RAMAIS E SUB-RAMAIS DE GÁS - FORNECIMENTO E INSTALAÇÃO. AF_10/2020</t>
  </si>
  <si>
    <t>JOELHO 90 GRAUS, EM FERRO GALVANIZADO, CONEXÃO ROSQUEADA, DN 25 (1"), INSTALADO EM RAMAIS E SUB-RAMAIS DE GÁS - FORNECIMENTO E INSTALAÇÃO. AF_10/2020</t>
  </si>
  <si>
    <t>TÊ, EM FERRO GALVANIZADO, CONEXÃO ROSQUEADA, DN 15 (1/2"), INSTALADO EM RAMAIS E SUB-RAMAIS DE GÁS - FORNECIMENTO E INSTALAÇÃO. AF_10/2020</t>
  </si>
  <si>
    <t>TÊ, EM FERRO GALVANIZADO, CONEXÃO ROSQUEADA, DN 20 (3/4"), INSTALADO EM RAMAIS E SUB-RAMAIS DE GÁS - FORNECIMENTO E INSTALAÇÃO. AF_10/2020</t>
  </si>
  <si>
    <t>TÊ, EM FERRO GALVANIZADO, CONEXÃO ROSQUEADA, DN 25 (1"), INSTALADO EM RAMAIS E SUB-RAMAIS DE GÁS - FORNECIMENTO E INSTALAÇÃO. AF_10/2020</t>
  </si>
  <si>
    <t>UNIÃO, EM FERRO GALVANIZADO, DN 50 (2"), CONEXÃO ROSQUEADA, INSTALADO EM PRUMADAS - FORNECIMENTO E INSTALAÇÃO. AF_10/2020</t>
  </si>
  <si>
    <t>UNIÃO, EM FERRO GALVANIZADO, DN 65 (2 1/2"), CONEXÃO ROSQUEADA, INSTALADO EM PRUMADAS - FORNECIMENTO E INSTALAÇÃO. AF_10/2020</t>
  </si>
  <si>
    <t>UNIÃO, EM FERRO GALVANIZADO, DN 80 (3"), CONEXÃO ROSQUEADA, INSTALADO EM PRUMADAS - FORNECIMENTO E INSTALAÇÃO. AF_10/2020</t>
  </si>
  <si>
    <t>UNIÃO, EM FERRO GALVANIZADO, DN 25 (1"), CONEXÃO ROSQUEADA, INSTALADO EM REDE DE ALIMENTAÇÃO PARA HIDRANTE - FORNECIMENTO E INSTALAÇÃO. AF_10/2020</t>
  </si>
  <si>
    <t>UNIÃO, EM FERRO GALVANIZADO, DN 32 (1 1/4"), CONEXÃO ROSQUEADA, INSTALADO EM REDE DE ALIMENTAÇÃO PARA HIDRANTE - FORNECIMENTO E INSTALAÇÃO. AF_10/2020</t>
  </si>
  <si>
    <t>UNIÃO, EM FERRO GALVANIZADO, DN 40 (1 1/2"), CONEXÃO ROSQUEADA, INSTALADO EM REDE DE ALIMENTAÇÃO PARA HIDRANTE - FORNECIMENTO E INSTALAÇÃO. AF_10/2020</t>
  </si>
  <si>
    <t>UNIÃO, EM FERRO GALVANIZADO, DN 50 (2"), CONEXÃO ROSQUEADA, INSTALADO EM REDE DE ALIMENTAÇÃO PARA HIDRANTE - FORNECIMENTO E INSTALAÇÃO. AF_10/2020</t>
  </si>
  <si>
    <t>UNIÃO, EM FERRO GALVANIZADO, DN 65 (2 1/2"), CONEXÃO ROSQUEADA, INSTALADO EM REDE DE ALIMENTAÇÃO PARA HIDRANTE - FORNECIMENTO E INSTALAÇÃO. AF_10/2020</t>
  </si>
  <si>
    <t>UNIÃO, EM FERRO GALVANIZADO, DN 80 (3"), CONEXÃO ROSQUEADA, INSTALADO EM REDE DE ALIMENTAÇÃO PARA HIDRANTE - FORNECIMENTO E INSTALAÇÃO. AF_10/2020</t>
  </si>
  <si>
    <t>UNIÃO, EM FERRO GALVANIZADO, CONEXÃO ROSQUEADA, DN 25 (1"), INSTALADO EM REDE DE ALIMENTAÇÃO PARA SPRINKLER - FORNECIMENTO E INSTALAÇÃO. AF_10/2020</t>
  </si>
  <si>
    <t>UNIÃO, EM FERRO GALVANIZADO, CONEXÃO ROSQUEADA, DN 32 (1 1/4"), INSTALADO EM REDE DE ALIMENTAÇÃO PARA SPRINKLER - FORNECIMENTO E INSTALAÇÃO. AF_10/2020</t>
  </si>
  <si>
    <t>UNIÃO, EM FERRO GALVANIZADO, CONEXÃO ROSQUEADA, DN 40 (1 1/2"), INSTALADO EM REDE DE ALIMENTAÇÃO PARA SPRINKLER - FORNECIMENTO E INSTALAÇÃO. AF_10/2020</t>
  </si>
  <si>
    <t>UNIÃO, EM FERRO GALVANIZADO, CONEXÃO ROSQUEADA, DN 50 (2"), INSTALADO EM REDE DE ALIMENTAÇÃO PARA SPRINKLER - FORNECIMENTO E INSTALAÇÃO. AF_10/2020</t>
  </si>
  <si>
    <t>UNIÃO, EM FERRO GALVANIZADO, CONEXÃO ROSQUEADA, DN 65 (2 1/2"), INSTALADO EM REDE DE ALIMENTAÇÃO PARA SPRINKLER - FORNECIMENTO E INSTALAÇÃO. AF_10/2020</t>
  </si>
  <si>
    <t>UNIÃO, EM FERRO GALVANIZADO, CONEXÃO ROSQUEADA, DN 80 (3"), INSTALADO EM REDE DE ALIMENTAÇÃO PARA SPRINKLER - FORNECIMENTO E INSTALAÇÃO. AF_10/2020</t>
  </si>
  <si>
    <t>UNIÃO, EM FERRO GALVANIZADO, CONEXÃO ROSQUEADA, DN 15 (1/2"), INSTALADO EM RAMAIS E SUB-RAMAIS DE GÁS - FORNECIMENTO E INSTALAÇÃO. AF_10/2020</t>
  </si>
  <si>
    <t>UNIÃO, EM FERRO GALVANIZADO, CONEXÃO ROSQUEADA, DN 20 (3/4"), INSTALADO EM RAMAIS E SUB-RAMAIS DE GÁS - FORNECIMENTO E INSTALAÇÃO. AF_10/2020</t>
  </si>
  <si>
    <t>UNIÃO, EM FERRO GALVANIZADO, CONEXÃO ROSQUEADA, DN 25 (1"), INSTALADO EM RAMAIS E SUB-RAMAIS DE GÁS - FORNECIMENTO E INSTALAÇÃO. AF_10/2020</t>
  </si>
  <si>
    <t>LUVA DE REDUÇÃO, EM FERRO GALVANIZADO, 2" X 1 1/2", CONEXÃO ROSQUEADA, INSTALADO EM PRUMADAS - FORNECIMENTO E INSTALAÇÃO. AF_10/2020</t>
  </si>
  <si>
    <t>LUVA DE REDUÇÃO, EM FERRO GALVANIZADO, 2" X 1 1/4", CONEXÃO ROSQUEADA, INSTALADO EM PRUMADAS - FORNECIMENTO E INSTALAÇÃO. AF_10/2020</t>
  </si>
  <si>
    <t>LUVA DE REDUÇÃO, EM FERRO GALVANIZADO, 2" X 1", CONEXÃO ROSQUEADA, INSTALADO EM PRUMADAS - FORNECIMENTO E INSTALAÇÃO. AF_10/2020</t>
  </si>
  <si>
    <t>LUVA DE REDUÇÃO, EM FERRO GALVANIZADO, 2 1/2" X 1 1/2", CONEXÃO ROSQUEADA, INSTALADO EM PRUMADAS - FORNECIMENTO E INSTALAÇÃO. AF_10/2020</t>
  </si>
  <si>
    <t>LUVA DE REDUÇÃO, EM FERRO GALVANIZADO, 2 1/2" X 2", CONEXÃO ROSQUEADA, INSTALADO EM PRUMADAS - FORNECIMENTO E INSTALAÇÃO. AF_10/2020</t>
  </si>
  <si>
    <t>LUVA DE REDUÇÃO, EM FERRO GALVANIZADO, 3" X 1 1/2", CONEXÃO ROSQUEADA, INSTALADO EM PRUMADAS - FORNECIMENTO E INSTALAÇÃO. AF_10/2020</t>
  </si>
  <si>
    <t>LUVA DE REDUÇÃO, EM FERRO GALVANIZADO, 3" X 2 1/2", CONEXÃO ROSQUEADA, INSTALADO EM PRUMADAS - FORNECIMENTO E INSTALAÇÃO. AF_10/2020</t>
  </si>
  <si>
    <t>LUVA DE REDUÇÃO, EM FERRO GALVANIZADO, 3" X 2", CONEXÃO ROSQUEADA, INSTALADO EM PRUMADAS - FORNECIMENTO E INSTALAÇÃO. AF_10/2020</t>
  </si>
  <si>
    <t>LUVA DE REDUÇÃO, EM FERRO GALVANIZADO, 1" X 1/2", CONEXÃO ROSQUEADA, INSTALADO EM REDE DE ALIMENTAÇÃO PARA HIDRANTE - FORNECIMENTO E INSTALAÇÃO. AF_10/2020</t>
  </si>
  <si>
    <t>LUVA DE REDUÇÃO, EM FERRO GALVANIZADO, 1" X 3/4", CONEXÃO ROSQUEADA, INSTALADO EM REDE DE ALIMENTAÇÃO PARA HIDRANTE - FORNECIMENTO E INSTALAÇÃO. AF_10/2020</t>
  </si>
  <si>
    <t>LUVA DE REDUÇÃO, EM FERRO GALVANIZADO, 1 1/4" X 1", CONEXÃO ROSQUEADA, INSTALADO EM REDE DE ALIMENTAÇÃO PARA HIDRANTE - FORNECIMENTO E INSTALAÇÃO. AF_10/2020</t>
  </si>
  <si>
    <t>LUVA DE REDUÇÃO, EM FERRO GALVANIZADO, 1 1/4" X 1/2", CONEXÃO ROSQUEADA, INSTALADO EM REDE DE ALIMENTAÇÃO PARA HIDRANTE - FORNECIMENTO E INSTALAÇÃO. AF_10/2020</t>
  </si>
  <si>
    <t>LUVA DE REDUÇÃO, EM FERRO GALVANIZADO, 1 1/4" X 3/4", CONEXÃO ROSQUEADA, INSTALADO EM REDE DE ALIMENTAÇÃO PARA HIDRANTE - FORNECIMENTO E INSTALAÇÃO. AF_10/2020</t>
  </si>
  <si>
    <t>LUVA DE REDUÇÃO, EM FERRO GALVANIZADO, 1 1/2" X 1 1/4", CONEXÃO ROSQUEADA, INSTALADO EM REDE DE ALIMENTAÇÃO PARA HIDRANTE - FORNECIMENTO E INSTALAÇÃO. AF_10/2020</t>
  </si>
  <si>
    <t>LUVA DE REDUÇÃO, EM FERRO GALVANIZADO, 1 1/2" X 1", CONEXÃO ROSQUEADA, INSTALADO EM REDE DE ALIMENTAÇÃO PARA HIDRANTE - FORNECIMENTO E INSTALAÇÃO. AF_10/2020</t>
  </si>
  <si>
    <t>LUVA DE REDUÇÃO, EM FERRO GALVANIZADO, 1 1/2" X 3/4", CONEXÃO ROSQUEADA, INSTALADO EM REDE DE ALIMENTAÇÃO PARA HIDRANTE - FORNECIMENTO E INSTALAÇÃO. AF_10/2020</t>
  </si>
  <si>
    <t>LUVA DE REDUÇÃO, EM FERRO GALVANIZADO, 2" X 1 1/2", CONEXÃO ROSQUEADA, INSTALADO EM REDE DE ALIMENTAÇÃO PARA HIDRANTE - FORNECIMENTO E INSTALAÇÃO. AF_10/2020</t>
  </si>
  <si>
    <t>LUVA DE REDUÇÃO, EM FERRO GALVANIZADO, 2" X 1 1/4", CONEXÃO ROSQUEADA, INSTALADO EM REDE DE ALIMENTAÇÃO PARA HIDRANTE - FORNECIMENTO E INSTALAÇÃO. AF_10/2020</t>
  </si>
  <si>
    <t>LUVA DE REDUÇÃO, EM FERRO GALVANIZADO, 2" X 1", CONEXÃO ROSQUEADA, INSTALADO EM REDE DE ALIMENTAÇÃO PARA HIDRANTE - FORNECIMENTO E INSTALAÇÃO. AF_10/2020</t>
  </si>
  <si>
    <t>LUVA DE REDUÇÃO, EM FERRO GALVANIZADO, 2 1/2" X 1 1/2", CONEXÃO ROSQUEADA, INSTALADO EM REDE DE ALIMENTAÇÃO PARA HIDRANTE - FORNECIMENTO E INSTALAÇÃO. AF_10/2020</t>
  </si>
  <si>
    <t>LUVA DE REDUÇÃO, EM FERRO GALVANIZADO, 2 1/2" X 2", CONEXÃO ROSQUEADA, INSTALADO EM REDE DE ALIMENTAÇÃO PARA HIDRANTE - FORNECIMENTO E INSTALAÇÃO. AF_10/2020</t>
  </si>
  <si>
    <t>LUVA DE REDUÇÃO, EM FERRO GALVANIZADO, 3" X 2 1/2", CONEXÃO ROSQUEADA, INSTALADO EM REDE DE ALIMENTAÇÃO PARA HIDRANTE - FORNECIMENTO E INSTALAÇÃO. AF_10/2020</t>
  </si>
  <si>
    <t>LUVA DE REDUÇÃO, EM FERRO GALVANIZADO, 3" X 2", CONEXÃO ROSQUEADA, INSTALADO EM REDE DE ALIMENTAÇÃO PARA HIDRANTE - FORNECIMENTO E INSTALAÇÃO. AF_10/2020</t>
  </si>
  <si>
    <t>LUVA DE REDUÇÃO, EM FERRO GALVANIZADO, 1" X 1/2", CONEXÃO ROSQUEADA, INSTALADO EM REDE DE ALIMENTAÇÃO PARA SPRINKLER - FORNECIMENTO E INSTALAÇÃO. AF_10/2020</t>
  </si>
  <si>
    <t>LUVA DE REDUÇÃO, EM FERRO GALVANIZADO, 1" X 3/4", CONEXÃO ROSQUEADA, INSTALADO EM REDE DE ALIMENTAÇÃO PARA SPRINKLER - FORNECIMENTO E INSTALAÇÃO. AF_10/2020</t>
  </si>
  <si>
    <t>LUVA DE REDUÇÃO, EM FERRO GALVANIZADO, 1 1/4" X 1", CONEXÃO ROSQUEADA, INSTALADO EM REDE DE ALIMENTAÇÃO PARA SPRINKLER - FORNECIMENTO E INSTALAÇÃO. AF_10/2020</t>
  </si>
  <si>
    <t>LUVA DE REDUÇÃO, EM FERRO GALVANIZADO, 1 1/4" X 1/2", CONEXÃO ROSQUEADA, INSTALADO EM REDE DE ALIMENTAÇÃO PARA SPRINKLER - FORNECIMENTO E INSTALAÇÃO. AF_10/2020</t>
  </si>
  <si>
    <t>LUVA DE REDUÇÃO, EM FERRO GALVANIZADO, 1 1/4" X 3/4", CONEXÃO ROSQUEADA, INSTALADO EM REDE DE ALIMENTAÇÃO PARA SPRINKLER - FORNECIMENTO E INSTALAÇÃO. AF_10/2020</t>
  </si>
  <si>
    <t>LUVA DE REDUÇÃO, EM FERRO GALVANIZADO, 1 1/2" X 1 1/4", CONEXÃO ROSQUEADA, INSTALADO EM REDE DE ALIMENTAÇÃO PARA SPRINKLER - FORNECIMENTO E INSTALAÇÃO. AF_10/2020</t>
  </si>
  <si>
    <t>LUVA DE REDUÇÃO, EM FERRO GALVANIZADO, 1 1/2" X 1", CONEXÃO ROSQUEADA, INSTALADO EM REDE DE ALIMENTAÇÃO PARA SPRINKLER - FORNECIMENTO E INSTALAÇÃO. AF_10/2020</t>
  </si>
  <si>
    <t>LUVA DE REDUÇÃO, EM FERRO GALVANIZADO, 1 1/2" X 3/4", CONEXÃO ROSQUEADA, INSTALADO EM REDE DE ALIMENTAÇÃO PARA SPRINKLER - FORNECIMENTO E INSTALAÇÃO. AF_10/2020</t>
  </si>
  <si>
    <t>LUVA DE REDUÇÃO, EM FERRO GALVANIZADO, 2" X 1 1/2", CONEXÃO ROSQUEADA, INSTALADO EM REDE DE ALIMENTAÇÃO PARA SPRINKLER - FORNECIMENTO E INSTALAÇÃO. AF_10/2020</t>
  </si>
  <si>
    <t>LUVA DE REDUÇÃO, EM FERRO GALVANIZADO, 2" X 1 1/4", CONEXÃO ROSQUEADA, INSTALADO EM REDE DE ALIMENTAÇÃO PARA SPRINKLER - FORNECIMENTO E INSTALAÇÃO. AF_10/2020</t>
  </si>
  <si>
    <t>LUVA DE REDUÇÃO, EM FERRO GALVANIZADO, 2" X 1", CONEXÃO ROSQUEADA, INSTALADO EM REDE DE ALIMENTAÇÃO PARA SPRINKLER - FORNECIMENTO E INSTALAÇÃO. AF_10/2020</t>
  </si>
  <si>
    <t>LUVA DE REDUÇÃO, EM FERRO GALVANIZADO, 2 1/2" X 1 1/2", CONEXÃO ROSQUEADA, INSTALADO EM REDE DE ALIMENTAÇÃO PARA SPRINKLER - FORNECIMENTO E INSTALAÇÃO. AF_10/2020</t>
  </si>
  <si>
    <t>LUVA DE REDUÇÃO, EM FERRO GALVANIZADO, 2 1/2" X 2", CONEXÃO ROSQUEADA, INSTALADO EM REDE DE ALIMENTAÇÃO PARA SPRINKLER - FORNECIMENTO E INSTALAÇÃO. AF_10/2020</t>
  </si>
  <si>
    <t>LUVA DE REDUÇÃO, EM FERRO GALVANIZADO, 3" X 2 1/2", CONEXÃO ROSQUEADA, INSTALADO EM REDE DE ALIMENTAÇÃO PARA SPRINKLER - FORNECIMENTO E INSTALAÇÃO. AF_10/2020</t>
  </si>
  <si>
    <t>LUVA DE REDUÇÃO, EM FERRO GALVANIZADO, 3" X 2", CONEXÃO ROSQUEADA, INSTALADO EM REDE DE ALIMENTAÇÃO PARA SPRINKLER - FORNECIMENTO E INSTALAÇÃO. AF_10/2020</t>
  </si>
  <si>
    <t>LUVA DE REDUÇÃO, EM FERRO GALVANIZADO, 3/4" X 1/2", CONEXÃO ROSQUEADA, INSTALADO EM RAMAIS E SUB-RAMAIS DE GÁS - FORNECIMENTO E INSTALAÇÃO. AF_10/2020</t>
  </si>
  <si>
    <t>LUVA PASSANTE EM COBRE, DN 22 MM, SEM ANEL DE SOLDA, INSTALADO EM PRUMADA DE HIDRÁULICA PREDIAL - FORNECIMENTO E INSTALAÇÃO. AF_04/2022</t>
  </si>
  <si>
    <t>JUNTA DE EXPANSÃO EM COBRE, DN 22 MM, PONTA X PONTA, INSTALADO EM PRUMADA DE HIDRÁULICA PREDIAL - FORNECIMENTO E INSTALAÇÃO. AF_04/2022</t>
  </si>
  <si>
    <t>CONECTOR EM BRONZE/LATÃO, DN 22 MM X 3/4", SEM ANEL DE SOLDA, BOLSA X ROSCA F, INSTALADO EM PRUMADA DE HIDRÁULICA PREDIAL - FORNECIMENTO E INSTALAÇÃO. AF_04/2022</t>
  </si>
  <si>
    <t>CURVA DE TRANSPOSIÇÃO EM BRONZE/LATÃO, DN 22 MM, SEM ANEL DE SOLDA, BOLSA X BOLSA, INSTALADO EM PRUMADA DE HIDRÁULICA PREDIAL - FORNECIMENTO E INSTALAÇÃO. AF_04/2022</t>
  </si>
  <si>
    <t>LUVA PASSANTE EM COBRE, DN 28 MM, SEM ANEL DE SOLDA, INSTALADO EM PRUMADA DE HIDRÁULICA PREDIAL - FORNECIMENTO E INSTALAÇÃO. AF_04/2022</t>
  </si>
  <si>
    <t>BUCHA DE REDUÇÃO EM COBRE, DN 28 MM X 22 MM, SEM ANEL DE SOLDA, PONTA X BOLSA, INSTALADO EM PRUMADA DE HIDRÁULICA PREDIAL - FORNECIMENTO E INSTALAÇÃO. AF_04/2022</t>
  </si>
  <si>
    <t>JUNTA DE EXPANSÃO EM COBRE, DN 28 MM, PONTA X PONTA, INSTALADO EM PRUMADA DE HIDRÁULICA PREDIAL - FORNECIMENTO E INSTALAÇÃO. AF_04/2022</t>
  </si>
  <si>
    <t>CONECTOR EM BRONZE/LATÃO, DN 28 MM X 1/2", SEM ANEL DE SOLDA, BOLSA X ROSCA F, INSTALADO EM PRUMADA DE HIDRÁULICA PREDIAL - FORNECIMENTO E INSTALAÇÃO. AF_04/2022</t>
  </si>
  <si>
    <t>CURVA DE TRANSPOSIÇÃO EM BRONZE/LATÃO, DN 28 MM, SEM ANEL DE SOLDA, BOLSA X BOLSA, INSTALADO EM PRUMADA DE HIDRÁULICA PREDIAL - FORNECIMENTO E INSTALAÇÃO. AF_04/2022</t>
  </si>
  <si>
    <t>LUVA PASSANTE EM COBRE, DN 35 MM, SEM ANEL DE SOLDA, INSTALADO EM PRUMADA DE HIDRÁULICA PREDIAL - FORNECIMENTO E INSTALAÇÃO. AF_04/2022</t>
  </si>
  <si>
    <t>BUCHA DE REDUÇÃO EM COBRE, DN 35 MM X 28 MM, SEM ANEL DE SOLDA, PONTA X BOLSA, INSTALADO EM PRUMADA DE HIDRÁULICA PREDIAL - FORNECIMENTO E INSTALAÇÃO. AF_04/2022</t>
  </si>
  <si>
    <t>JUNTA DE EXPANSÃO EM BRONZE/LATÃO, DN 35 MM, PONTA X PONTA, INSTALADO EM PRUMADA DE HIDRÁULICA PREDIAL - FORNECIMENTO E INSTALAÇÃO. AF_04/2022</t>
  </si>
  <si>
    <t>LUVA PASSANTE EM COBRE, DN 42 MM, SEM ANEL DE SOLDA, INSTALADO EM PRUMADA DE HIDRÁULICA PREDIAL - FORNECIMENTO E INSTALAÇÃO. AF_04/2022</t>
  </si>
  <si>
    <t>BUCHA DE REDUÇÃO EM COBRE, DN 42 MM X 35 MM, SEM ANEL DE SOLDA, PONTA X BOLSA, INSTALADO EM PRUMADA DE HIDRÁULICA PREDIAL - FORNECIMENTO E INSTALAÇÃO. AF_04/2022</t>
  </si>
  <si>
    <t>JUNTA DE EXPANSÃO EM BRONZE/LATÃO, DN 42 MM, PONTA X PONTA, INSTALADO EM PRUMADA DE HIDRÁULICA PREDIAL - FORNECIMENTO E INSTALAÇÃO. AF_04/2022</t>
  </si>
  <si>
    <t>LUVA PASSANTE EM COBRE, DN 54 MM, SEM ANEL DE SOLDA, INSTALADO EM PRUMADA DE HIDRÁULICA PREDIAL - FORNECIMENTO E INSTALAÇÃO. AF_04/2022</t>
  </si>
  <si>
    <t>BUCHA DE REDUÇÃO EM COBRE, DN 54 MM X 42 MM, SEM ANEL DE SOLDA, PONTA X BOLSA, INSTALADO EM PRUMADA DE HIDRÁULICA PREDIAL - FORNECIMENTO E INSTALAÇÃO. AF_04/2022</t>
  </si>
  <si>
    <t>JUNTA DE EXPANSÃO EM BRONZE/LATÃO, DN 54 MM, PONTA X PONTA, INSTALADO EM PRUMADA DE HIDRÁULICA PREDIAL - FORNECIMENTO E INSTALAÇÃO. AF_04/2022</t>
  </si>
  <si>
    <t>LUVA PASSANTE EM COBRE, DN 66 MM, SEM ANEL DE SOLDA, INSTALADO EM PRUMADA DE HIDRÁULICA PREDIAL - FORNECIMENTO E INSTALAÇÃO. AF_04/2022</t>
  </si>
  <si>
    <t>BUCHA DE REDUÇÃO EM COBRE, DN 66 MM X 54 MM, SEM ANEL DE SOLDA, PONTA X BOLSA, INSTALADO EM PRUMADA DE HIDRÁULICA PREDIAL - FORNECIMENTO E INSTALAÇÃO. AF_04/2022</t>
  </si>
  <si>
    <t>JUNTA DE EXPANSÃO EM BRONZE/LATÃO, DN 66 MM, PONTA X PONTA, INSTALADO EM PRUMADA DE HIDRÁULICA PREDIAL - FORNECIMENTO E INSTALAÇÃO. AF_04/2022</t>
  </si>
  <si>
    <t>CURVA EM COBRE, DN 15 MM, 45 GRAUS, SEM ANEL DE SOLDA, BOLSA X BOLSA, INSTALADO EM RAMAL DE DISTRIBUIÇÃO DE HIDRÁULICA PREDIAL - FORNECIMENTO E INSTALAÇÃO. AF_04/2022</t>
  </si>
  <si>
    <t>COTOVELO EM BRONZE/LATÃO, DN 15 MM X 1/2", 90 GRAUS, SEM ANEL DE SOLDA, BOLSA X ROSCA F, INSTALADO EM RAMAL DE DISTRIBUIÇÃO DE HIDRÁULICA PREDIAL - FORNECIMENTO E INSTALAÇÃO. AF_04/2022</t>
  </si>
  <si>
    <t>CURVA EM COBRE, DN 22 MM, 45 GRAUS, SEM ANEL DE SOLDA, BOLSA X BOLSA, INSTALADO EM RAMAL DE DISTRIBUIÇÃO DE HIDRÁULICA PREDIAL - FORNECIMENTO E INSTALAÇÃO. AF_04/2022</t>
  </si>
  <si>
    <t>COTOVELO EM BRONZE/LATÃO, DN 22 MM X 1/2", 90 GRAUS, SEM ANEL DE SOLDA, BOLSA X ROSCA F, INSTALADO EM RAMAL DE DISTRIBUIÇÃO DE HIDRÁULICA PREDIAL - FORNECIMENTO E INSTALAÇÃO. AF_04/2022</t>
  </si>
  <si>
    <t>COTOVELO EM BRONZE/LATÃO, DN 22 MM X 3/4", 90 GRAUS, SEM ANEL DE SOLDA, BOLSA X ROSCA F, INSTALADO EM RAMAL DE DISTRIBUIÇÃO DE HIDRÁULICA PREDIAL - FORNECIMENTO E INSTALAÇÃO. AF_04/2022</t>
  </si>
  <si>
    <t>CURVA EM COBRE, DN 28 MM, 45 GRAUS, SEM ANEL DE SOLDA, BOLSA X BOLSA, INSTALADO EM RAMAL DE DISTRIBUIÇÃO DE HIDRÁULICA PREDIAL - FORNECIMENTO E INSTALAÇÃO. AF_04/2022</t>
  </si>
  <si>
    <t>LUVA PASSANTE EM COBRE, DN 15 MM, SEM ANEL DE SOLDA, INSTALADO EM RAMAL DE DISTRIBUIÇÃO DE HIDRÁULICA PREDIAL - FORNECIMENTO E INSTALAÇÃO. AF_04/2022</t>
  </si>
  <si>
    <t>CONECTOR EM BRONZE/LATÃO, DN 15 MM X 1/2", SEM ANEL DE SOLDA, BOLSA X ROSCA F, INSTALADO EM RAMAL DE DISTRIBUIÇÃO DE HIDRÁULICA PREDIAL - FORNECIMENTO E INSTALAÇÃO. AF_04/2022</t>
  </si>
  <si>
    <t>CURVA DE TRANSPOSIÇÃO EM BRONZE/LATÃO, DN 15 MM, SEM ANEL DE SOLDA, BOLSA X BOLSA, INSTALADO EM RAMAL DE DISTRIBUIÇÃO DE HIDRÁULICA PREDIAL - FORNECIMENTO E INSTALAÇÃO. AF_04/2022</t>
  </si>
  <si>
    <t>JUNTA DE EXPANSÃO EM COBRE, DN 15 MM, PONTA X PONTA, INSTALADO EM RAMAL DE DISTRIBUIÇÃO DE HIDRÁULICA PREDIAL - FORNECIMENTO E INSTALAÇÃO. AF_04/2022</t>
  </si>
  <si>
    <t>LUVA PASSANTE EM COBRE, DN 22 MM, SEM ANEL DE SOLDA, INSTALADO EM RAMAL DE DISTRIBUIÇÃO DE HIDRÁULICA PREDIAL - FORNECIMENTO E INSTALAÇÃO. AF_04/2022</t>
  </si>
  <si>
    <t>BUCHA DE REDUÇÃO EM COBRE, DN 22 MM X 15 MM, SEM ANEL DE SOLDA, PONTA X BOLSA, INSTALADO EM RAMAL DE DISTRIBUIÇÃO DE HIDRÁULICA PREDIAL - FORNECIMENTO E INSTALAÇÃO. AF_04/2022</t>
  </si>
  <si>
    <t>JUNTA DE EXPANSÃO EM COBRE, DN 22 MM, PONTA X PONTA, INSTALADO EM RAMAL DE DISTRIBUIÇÃO DE HIDRÁULICA PREDIAL - FORNECIMENTO E INSTALAÇÃO. AF_04/2022</t>
  </si>
  <si>
    <t>CONECTOR EM BRONZE/LATÃO, DN 22 MM X 1/2", SEM ANEL DE SOLDA, BOLSA X ROSCA F, INSTALADO EM RAMAL DE DISTRIBUIÇÃO DE HIDRÁULICA PREDIAL - FORNECIMENTO E INSTALAÇÃO. AF_04/2022</t>
  </si>
  <si>
    <t>CONECTOR EM BRONZE/LATÃO, DN 22 MM X 3/4", SEM ANEL DE SOLDA, BOLSA X ROSCA F, INSTALADO EM RAMAL DE DISTRIBUIÇÃO DE HIDRÁULICA PREDIAL - FORNECIMENTO E INSTALAÇÃO. AF_04/2022</t>
  </si>
  <si>
    <t>CURVA DE TRANSPOSIÇÃO EM BRONZE/LATÃO, DN 22 MM, SEM ANEL DE SOLDA, BOLSA X BOLSA, INSTALADO EM RAMAL DE DISTRIBUIÇÃO DE HIDRÁULICA PREDIAL - FORNECIMENTO E INSTALAÇÃO. AF_04/2022</t>
  </si>
  <si>
    <t>LUVA PASSANTE EM COBRE, DN 28 MM, SEM ANEL DE SOLDA, INSTALADO EM RAMAL DE DISTRIBUIÇÃO DE HIDRÁULICA PREDIAL - FORNECIMENTO E INSTALAÇÃO. AF_04/2022</t>
  </si>
  <si>
    <t>BUCHA DE REDUÇÃO EM COBRE, DN 28 MM X 22 MM, SEM ANEL DE SOLDA, INSTALADO EM RAMAL DE DISTRIBUIÇÃO DE HIDRÁULICA PREDIAL - FORNECIMENTO E INSTALAÇÃO. AF_04/2022</t>
  </si>
  <si>
    <t>JUNTA DE EXPANSÃO EM COBRE, DN 28 MM, PONTA X PONTA, INSTALADO EM RAMAL DE DISTRIBUIÇÃO DE HIDRÁULICA PREDIAL - FORNECIMENTO E INSTALAÇÃO. AF_04/2022</t>
  </si>
  <si>
    <t>CONECTOR EM BRONZE/LATÃO, DN 28 MM X 1/2", SEM ANEL DE SOLDA, BOLSA X ROSCA F, INSTALADO EM RAMAL DE DISTRIBUIÇÃO DE HIDRÁULICA PREDIAL - FORNECIMENTO E INSTALAÇÃO. AF_04/2022</t>
  </si>
  <si>
    <t>CURVA DE TRANSPOSIÇÃO EM BRONZE/LATÃO, DN 28 MM, SEM ANEL DE SOLDA, BOLSA X BOLSA, INSTALADO EM RAMAL DE DISTRIBUIÇÃO DE HIDRÁULICA PREDIAL - FORNECIMENTO E INSTALAÇÃO. AF_04/2022</t>
  </si>
  <si>
    <t>CURVA EM COBRE, DN 15 MM, 45 GRAUS, SEM ANEL DE SOLDA, BOLSA X BOLSA, INSTALADO EM RAMAL E SUB-RAMAL DE HIDRÁULICA PREDIAL - FORNECIMENTO E INSTALAÇÃO. AF_04/2022</t>
  </si>
  <si>
    <t>COTOVELO EM BRONZE/LATÃO, DN 15 MM X 1/2", 90 GRAUS, SEM ANEL DE SOLDA, BOLSA X ROSCA F, INSTALADO EM RAMAL E SUB-RAMAL DE HIDRÁULICA PREDIAL - FORNECIMENTO E INSTALAÇÃO. AF_04/2022</t>
  </si>
  <si>
    <t>CURVA EM COBRE, DN 22 MM, 45 GRAUS, SEM ANEL DE SOLDA, BOLSA X BOLSA, INSTALADO EM RAMAL E SUB-RAMAL DE HIDRÁULICA PREDIAL - FORNECIMENTO E INSTALAÇÃO. AF_04/2022</t>
  </si>
  <si>
    <t>COTOVELO EM BRONZE/LATÃO, DN 22 MM X 1/2", 90 GRAUS, SEM ANEL DE SOLDA, BOLSA X ROSCA F, INSTALADO EM RAMAL E SUB-RAMAL DE HIDRÁULICA PREDIAL - FORNECIMENTO E INSTALAÇÃO. AF_04/2022</t>
  </si>
  <si>
    <t>COTOVELO EM BRONZE/LATÃO, DN 22 MM X 3/4", 90 GRAUS, SEM ANEL DE SOLDA, BOLSA X ROSCA F, INSTALADO EM RAMAL E SUB-RAMAL DE HIDRÁULICA PREDIAL - FORNECIMENTO E INSTALAÇÃO. AF_04/2022</t>
  </si>
  <si>
    <t>CURVA EM COBRE, DN 28 MM, 45 GRAUS, SEM ANEL DE SOLDA, BOLSA X BOLSA, INSTALADO EM RAMAL E SUB-RAMAL DE HIDRÁULICA PREDIAL - FORNECIMENTO E INSTALAÇÃO. AF_04/2022</t>
  </si>
  <si>
    <t>LUVA PASSANTE EM COBRE, DN 15 MM, SEM ANEL DE SOLDA, INSTALADO EM RAMAL E SUB-RAMAL DE HIDRÁULICA PREDIAL - FORNECIMENTO E INSTALAÇÃO. AF_04/2022</t>
  </si>
  <si>
    <t>CONECTOR EM BRONZE/LATÃO, DN 15 MM X 1/2", SEM ANEL DE SOLDA, BOLSA X ROSCA F, INSTALADO EM RAMAL E SUB-RAMAL DE HIDRÁULICA PREDIAL - FORNECIMENTO E INSTALAÇÃO. AF_04/2022</t>
  </si>
  <si>
    <t>CURVA DE TRANSPOSIÇÃO EM BRONZE/LATÃO, DN 15 MM, SEM ANEL DE SOLDA, BOLSA X BOLSA, INSTALADO EM RAMAL E SUB-RAMAL DE HIDRÁULICA PREDIAL - FORNECIMENTO E INSTALAÇÃO. AF_04/2022</t>
  </si>
  <si>
    <t>JUNTA DE EXPANSÃO EM COBRE, DN 15 MM, PONTA X PONTA, INSTALADO EM RAMAL E SUB-RAMAL DE HIDRÁULICA PREDIAL - FORNECIMENTO E INSTALAÇÃO. AF_04/2022</t>
  </si>
  <si>
    <t>LUVA PASSANTE EM COBRE, DN 22 MM, SEM ANEL DE SOLDA, INSTALADO EM RAMAL E SUB-RAMAL DE HIDRÁULICA PREDIAL - FORNECIMENTO E INSTALAÇÃO. AF_04/2022</t>
  </si>
  <si>
    <t>BUCHA DE REDUÇÃO EM COBRE, DN 22 MM X 15 MM, SEM ANEL DE SOLDA, PONTA X BOLSA, INSTALADO EM RAMAL E SUB-RAMAL DE HIDRÁULICA PREDIAL - FORNECIMENTO E INSTALAÇÃO. AF_04/2022</t>
  </si>
  <si>
    <t>JUNTA DE EXPANSÃO EM COBRE, DN 22 MM, PONTA X PONTA, INSTALADO EM RAMAL E SUB-RAMAL DE HIDRÁULICA PREDIAL - FORNECIMENTO E INSTALAÇÃO. AF_04/2022</t>
  </si>
  <si>
    <t>CONECTOR EM BRONZE/LATÃO, DN 22 MM X 1/2", SEM ANEL DE SOLDA, BOLSA X ROSCA F, INSTALADO EM RAMAL E SUB-RAMAL DE HIDRÁULICA PREDIAL - FORNECIMENTO E INSTALAÇÃO. AF_04/2022</t>
  </si>
  <si>
    <t>CONECTOR EM BRONZE/LATÃO, DN 22 MM X 3/4", SEM ANEL DE SOLDA, BOLSA X ROSCA F, INSTALADO EM RAMAL E SUB-RAMAL DE HIDRÁULICA PREDIAL - FORNECIMENTO E INSTALAÇÃO. AF_04/2022</t>
  </si>
  <si>
    <t>CURVA DE TRANSPOSIÇÃO EM BRONZE/LATÃO, DN 22 MM, SEM ANEL DE SOLDA, BOLSA X BOLSA, INSTALADO EM RAMAL E SUB-RAMAL DE HIDRÁULICA PREDIAL - FORNECIMENTO E INSTALAÇÃO. AF_04/2022</t>
  </si>
  <si>
    <t>LUVA PASSANTE EM COBRE, DN 28 MM, SEM ANEL DE SOLDA, INSTALADO EM RAMAL E SUB-RAMAL  DE HIDRÁULICA PREDIAL - FORNECIMENTO E INSTALAÇÃO. AF_04/2022</t>
  </si>
  <si>
    <t>CONECTOR EM BRONZE/LATÃO, DN 28 MM X 1/2", SEM ANEL DE SOLDA, BOLSA X ROSCA F, INSTALADO EM RAMAL E SUB-RAMAL DE HIDRÁULICA PREDIAL - FORNECIMENTO E INSTALAÇÃO. AF_04/2022</t>
  </si>
  <si>
    <t>CURVA DE TRANSPOSIÇÃO EM BRONZE/LATÃO, DN 28 MM, SEM ANEL DE SOLDA, BOLSA X BOLSA, INSTALADO EM RAMAL E SUB-RAMAL DE HIDRÁULICA PREDIAL - FORNECIMENTO E INSTALAÇÃO. AF_04/2022</t>
  </si>
  <si>
    <t>JUNTA DE EXPANSÃO EM COBRE, DN 28 MM, PONTA X PONTA, INSTALADO EM RAMAL E SUB-RAMAL DE HIDRÁULICA PREDIAL - FORNECIMENTO E INSTALAÇÃO. AF_04/2022</t>
  </si>
  <si>
    <t>TE DUPLA CURVA EM BRONZE/LATÃO, DN 1/2" X 15 MM X 1/2", SEM ANEL DE SOLDA, ROSCA F X BOLSA X ROSCA F, INSTALADO EM RAMAL E SUB-RAMAL DE HIDRÁULICA PREDIAL - FORNECIMENTO E INSTALAÇÃO. AF_04/2022</t>
  </si>
  <si>
    <t>TE DUPLA CURVA EM BRONZE/LATÃO, DN 3/4" X 22 MM X 3/4", SEM ANEL DE SOLDA, ROSCA F X BOLSA X ROSCA F, INSTALADO EM RAMAL E SUB-RAMAL DE HIDRÁULICA PREDIAL - FORNECIMENTO E INSTALAÇÃO. AF_04/2022</t>
  </si>
  <si>
    <t>CURVA EM COBRE, DN 22 MM, 45 GRAUS, SEM ANEL DE SOLDA, BOLSA X BOLSA, INSTALADO EM PRUMADA DE HIDRÁULICA PREDIAL - FORNECIMENTO E INSTALAÇÃO. AF_04/2022</t>
  </si>
  <si>
    <t>COTOVELO EM BRONZE/LATÃO, DN 22 MM X 1/2", 90 GRAUS, SEM ANEL DE SOLDA, BOLSA X ROSCA F, INSTALADO EM PRUMADA DE HIDRÁULICA PREDIAL - FORNECIMENTO E INSTALAÇÃO. AF_04/2022</t>
  </si>
  <si>
    <t>COTOVELO EM BRONZE/LATÃO, DN 22 MM X 3/4", 90 GRAUS, SEM ANEL DE SOLDA, BOLSA X ROSCA F, INSTALADO EM PRUMADA DE HIDRÁULICA PREDIAL - FORNECIMENTO E INSTALAÇÃO. AF_04/2022</t>
  </si>
  <si>
    <t>CURVA EM COBRE, DN 28 MM, 45 GRAUS, SEM ANEL DE SOLDA, BOLSA X BOLSA, INSTALADO EM PRUMADA DE HIDRÁULICA PREDIAL - FORNECIMENTO E INSTALAÇÃO. AF_04/2022</t>
  </si>
  <si>
    <t>CURVA EM COBRE, DN 35 MM, 45 GRAUS, SEM ANEL DE SOLDA, BOLSA X BOLSA, INSTALADO EM PRUMADA DE HIDRÁULICA PREDIAL -  FORNECIMENTO E INSTALAÇÃO. AF_04/2022</t>
  </si>
  <si>
    <t>CURVA EM COBRE, DN 42 MM, 45 GRAUS, SEM ANEL DE SOLDA, BOLSA X BOLSA, INSTALADO EM PRUMADA DE HIDRÁULICA PREDIAL - FORNECIMENTO E INSTALAÇÃO. AF_04/2022</t>
  </si>
  <si>
    <t>CURVA EM COBRE, DN 54 MM, 45 GRAUS, SEM ANEL DE SOLDA, BOLSA X BOLSA, INSTALADO EM PRUMADA DE HIDRÁULICA PREDIAL - FORNECIMENTO E INSTALAÇÃO. AF_04/2022</t>
  </si>
  <si>
    <t>CURVA EM COBRE, DN 66 MM, 45 GRAUS, SEM ANEL DE SOLDA, BOLSA X BOLSA, INSTALADO EM PRUMADA DE HIDRÁULICA PREDIAL - FORNECIMENTO E INSTALAÇÃO. AF_04/2022</t>
  </si>
  <si>
    <t>BUCHA DE REDUÇÃO EM COBRE, DN 28 MM X 22 MM, SEM ANEL DE SOLDA, INSTALADO EM RAMAL E SUB-RAMAL DE HIDRÁULICA PREDIAL - FORNECIMENTO E INSTALAÇÃO. AF_04/2022</t>
  </si>
  <si>
    <t>LUVA, EM FERRO GALVANIZADO, CONEXÃO ROSQUEADA, DN 50 MM (2"), INSTALADO EM RESERVAÇÃO PREDIAL DE ÁGUA - FORNECIMENTO E INSTALAÇÃO. AF_04/2024</t>
  </si>
  <si>
    <t>NIPLE, EM FERRO GALVANIZADO, CONEXÃO ROSQUEADA, DN 50 MM (2"), INSTALADO EM RESERVAÇÃO PREDIAL DE ÁGUA - FORNECIMENTO E INSTALAÇÃO. AF_04/2024</t>
  </si>
  <si>
    <t>LUVA, EM FERRO GALVANIZADO, CONEXÃO ROSQUEADA, DN 65 MM (2 1/2"), INSTALADO EM RESERVAÇÃO PREDIAL DE ÁGUA - FORNECIMENTO E INSTALAÇÃO. AF_04/2024</t>
  </si>
  <si>
    <t>NIPLE, EM FERRO GALVANIZADO, CONEXÃO ROSQUEADA, DN 65 MM (2 1/2"), INSTALADO EM RESERVAÇÃO PREDIAL DE ÁGUA - FORNECIMENTO E INSTALAÇÃO. AF_04/2024</t>
  </si>
  <si>
    <t>LUVA, EM FERRO GALVANIZADO, CONEXÃO ROSQUEADA, DN 80 MM (3"), INSTALADO EM RESERVAÇÃO PREDIAL DE ÁGUA - FORNECIMENTO E INSTALAÇÃO. AF_04/2024</t>
  </si>
  <si>
    <t>NIPLE, EM FERRO GALVANIZADO, CONEXÃO ROSQUEADA, DN 80 MM (3"), INSTALADO EM RESERVAÇÃO PREDIAL DE ÁGUA - FORNECIMENTO E INSTALAÇÃO. AF_04/2024</t>
  </si>
  <si>
    <t>COTOVELO 90 GRAUS, EM FERRO GALVANIZADO, CONEXÃO ROSQUEADA, DN 50 MM (2"), INSTALADO EM RESERVAÇÃO PREDIAL DE ÁGUA - FORNECIMENTO E INSTALAÇÃO. AF_04/2024</t>
  </si>
  <si>
    <t>COTOVELO 45 GRAUS, EM FERRO GALVANIZADO, CONEXÃO ROSQUEADA, DN 50 MM (2"), INSTALADO EM RESERVAÇÃO PREDIAL DE ÁGUA - FORNECIMENTO E INSTALAÇÃO. AF_04/2024</t>
  </si>
  <si>
    <t>COTOVELO 90 GRAUS, EM FERRO GALVANIZADO, CONEXÃO ROSQUEADA, DN 65 MM (2 1/2"), INSTALADO EM RESERVAÇÃO PREDIAL DE ÁGUA - FORNECIMENTO E INSTALAÇÃO. AF_04/2024</t>
  </si>
  <si>
    <t>COTOVELO 45 GRAUS, EM FERRO GALVANIZADO, CONEXÃO ROSQUEADA, DN 65 MM (2 1/2"), INSTALADO EM RESERVAÇÃO PREDIAL DE ÁGUA - FORNECIMENTO E INSTALAÇÃO. AF_04/2024</t>
  </si>
  <si>
    <t>COTOVELO 90 GRAUS, EM FERRO GALVANIZADO, CONEXÃO ROSQUEADA, DN 80 MM (3"), INSTALADO EM RESERVAÇÃO PREDIAL DE ÁGUA - FORNECIMENTO E INSTALAÇÃO. AF_04/2024</t>
  </si>
  <si>
    <t>COTOVELO 45 GRAUS, EM FERRO GALVANIZADO, CONEXÃO ROSQUEADA, DN 80 MM (3"), INSTALADO EM RESERVAÇÃO PREDIAL DE ÁGUA - FORNECIMENTO E INSTALAÇÃO. AF_04/2024</t>
  </si>
  <si>
    <t>TÊ, EM FERRO GALVANIZADO, CONEXÃO ROSQUEADA, DN 50 MM (2"), INSTALADO EM RESERVAÇÃO PREDIAL DE ÁGUA - FORNECIMENTO E INSTALAÇÃO. AF_04/2024</t>
  </si>
  <si>
    <t>TÊ, EM FERRO GALVANIZADO, CONEXÃO ROSQUEADA, DN 65 MM (2 1/2"), INSTALADO EM RESERVAÇÃO PREDIAL DE ÁGUA - FORNECIMENTO E INSTALAÇÃO. AF_04/2024</t>
  </si>
  <si>
    <t>TÊ, EM FERRO GALVANIZADO, CONEXÃO ROSQUEADA, DN 80 MM (3"), INSTALADO EM RESERVAÇÃO PREDIAL DE ÁGUA - FORNECIMENTO E INSTALAÇÃO. AF_04/2024</t>
  </si>
  <si>
    <t>LUVA EM COBRE, DN 54 MM, SEM ANEL DE SOLDA, INSTALADO EM RESERVAÇÃO PREDIAL DE ÁGUA - FORNECIMENTO E INSTALAÇÃO. AF_04/2024</t>
  </si>
  <si>
    <t>LUVA EM COBRE, DN 66 MM, SEM ANEL DE SOLDA, INSTALADO EM RESERVAÇÃO PREDIAL DE ÁGUA - FORNECIMENTO E INSTALAÇÃO. AF_04/2024</t>
  </si>
  <si>
    <t>LUVA EM COBRE, DN 79 MM, SEM ANEL DE SOLDA, INSTALADO EM RESERVAÇÃO PREDIAL DE ÁGUA - FORNECIMENTO E INSTALAÇÃO. AF_04/2024</t>
  </si>
  <si>
    <t>LUVA DE COBRE, DN 104 MM, SEM ANEL DE SOLDA, INSTALADO EM RESERVAÇÃO PREDIAL DE ÁGUA - FORNECIMENTO E INSTALAÇÃO. AF_04/2024</t>
  </si>
  <si>
    <t>COTOVELO EM COBRE, DN 54 MM, 90 GRAUS, SEM ANEL DE SOLDA, INSTALADO EM RESERVAÇÃO PREDIAL DE ÁGUA - FORNECIMENTO E INSTALAÇÃO. AF_04/2024</t>
  </si>
  <si>
    <t>CURVA EM COBRE, DN 54 MM, 45 GRAUS, SEM ANEL DE SOLDA, BOLSA X BOLSA, INSTALADO EM RESERVAÇÃO PREDIAL DE ÁGUA - FORNECIMENTO E INSTALAÇÃO. AF_04/2024</t>
  </si>
  <si>
    <t>COTOVELO EM COBRE, DN 66 MM, 90 GRAUS, SEM ANEL DE SOLDA, INSTALADO EM RESERVAÇÃO PREDIAL DE ÁGUA - FORNECIMENTO E INSTALAÇÃO. AF_04/2024</t>
  </si>
  <si>
    <t>CURVA EM COBRE, DN 66 MM, 45 GRAUS, SEM ANEL DE SOLDA, BOLSA X BOLSA, INSTALADO EM RESERVAÇÃO PREDIAL DE ÁGUA - FORNECIMENTO E INSTALAÇÃO. AF_04/2024</t>
  </si>
  <si>
    <t>COTOVELO EM COBRE, DN 79 MM, 90 GRAUS, SEM ANEL DE SOLDA, INSTALADO EM RESERVAÇÃO PREDIAL DE ÁGUA - FORNECIMENTO E INSTALAÇÃO. AF_04/2024</t>
  </si>
  <si>
    <t>COTOVELO EM COBRE, DN 104 MM, 90 GRAUS, SEM ANEL DE SOLDA, INSTALADO EM RESERVAÇÃO PREDIAL DE ÁGUA - FORNECIMENTO E INSTALAÇÃO. AF_04/2024</t>
  </si>
  <si>
    <t>TE EM COBRE, DN 54 MM, SEM ANEL DE SOLDA, INSTALADO EM RESERVAÇÃO PREDIAL DE ÁGUA - FORNECIMENTO E INSTALAÇÃO. AF_04/2024</t>
  </si>
  <si>
    <t>TE EM COBRE, DN 66 MM, SEM ANEL DE SOLDA, INSTALADO EM RESERVAÇÃO PREDIAL DE ÁGUA - FORNECIMENTO E INSTALAÇÃO. AF_04/2024</t>
  </si>
  <si>
    <t>TE EM COBRE, DN 79 MM, SEM ANEL DE SOLDA, INSTALADO EM RESERVAÇÃO PREDIAL DE ÁGUA - FORNECIMENTO E INSTALAÇÃO. AF_04/2024</t>
  </si>
  <si>
    <t>TE EM COBRE, DN 104 MM, SEM ANEL DE SOLDA, INSTALADO EM RESERVAÇÃO PREDIAL DE ÁGUA - FORNECIMENTO E INSTALAÇÃO. AF_04/2024</t>
  </si>
  <si>
    <t>ADAPTADOR CURTO COM BOLSA E ROSCA PARA REGISTRO, PVC, SOLDÁVEL, DN  25 MM X 3/4", INSTALADO EM RESERVAÇÃO PREDIAL DE ÁGUA - FORNECIMENTO E INSTALAÇÃO. AF_04/2024</t>
  </si>
  <si>
    <t>LUVA PVC, SOLDÁVEL, DN  25 MM, INSTALADO EM RESERVAÇÃO PREDIAL DE ÁGUA - FORNECIMENTO E INSTALAÇÃO. AF_04/2024</t>
  </si>
  <si>
    <t>ADAPTADOR CURTO COM BOLSA E ROSCA PARA REGISTRO, PVC, SOLDÁVEL, DN 32 MM X 1", INSTALADO EM RESERVAÇÃO PREDIAL DE ÁGUA - FORNECIMENTO E INSTALAÇÃO. AF_04/2024</t>
  </si>
  <si>
    <t>LUVA PVC, SOLDÁVEL, DN 32 MM, INSTALADO EM RESERVAÇÃO PREDIAL DE ÁGUA - FORNECIMENTO E INSTALAÇÃO. AF_04/2024</t>
  </si>
  <si>
    <t>ADAPTADOR CURTO COM BOLSA E ROSCA PARA REGISTRO, PVC, SOLDÁVEL, DN 40 MM X 1 1/4", INSTALADO EM RESERVAÇÃO PREDIAL DE ÁGUA - FORNECIMENTO E INSTALAÇÃO. AF_04/2024</t>
  </si>
  <si>
    <t>LUVA, PVC, SOLDÁVEL, DN 40 MM, INSTALADO EM RESERVAÇÃO PREDIAL DE ÁGUA - FORNECIMENTO E INSTALAÇÃO. AF_04/2024</t>
  </si>
  <si>
    <t>ADAPTADOR CURTO COM BOLSA E ROSCA PARA REGISTRO, PVC, SOLDÁVEL, DN 50 MM X 1 1/2", INSTALADO EM RESERVAÇÃO PREDIAL DE ÁGUA - FORNECIMENTO E INSTALAÇÃO. AF_04/2024</t>
  </si>
  <si>
    <t>LUVA, PVC, SOLDÁVEL, DN 50 MM, INSTALADO EM RESERVAÇÃO PREDIAL DE ÁGUA - FORNECIMENTO E INSTALAÇÃO. AF_04/2024</t>
  </si>
  <si>
    <t>ADAPTADOR CURTO COM BOLSA E ROSCA PARA REGISTRO, PVC, SOLDÁVEL, DN 60 MM X 2", INSTALADO EM RESERVAÇÃO PREDIAL DE ÁGUA - FORNECIMENTO E INSTALAÇÃO. AF_04/2024</t>
  </si>
  <si>
    <t>LUVA, PVC, SOLDÁVEL, DN 60 MM, INSTALADO EM RESERVAÇÃO PREDIAL DE ÁGUA - FORNECIMENTO E INSTALAÇÃO. AF_04/2024</t>
  </si>
  <si>
    <t>ADAPTADOR CURTO COM BOLSA E ROSCA PARA REGISTRO, PVC, SOLDÁVEL, DN 75 MM X 2 1/2", INSTALADO EM RESERVAÇÃO PREDIAL DE ÁGUA - FORNECIMENTO E INSTALAÇÃO. AF_04/2024</t>
  </si>
  <si>
    <t>LUVA, PVC, SOLDÁVEL, DN 75 MM, INSTALADO EM RESERVAÇÃO PREDIAL DE ÁGUA - FORNECIMENTO E INSTALAÇÃO. AF_04/2024</t>
  </si>
  <si>
    <t>ADAPTADOR CURTO COM BOLSA E ROSCA PARA REGISTRO, PVC, SOLDÁVEL, DN 85 MM X 3", INSTALADO EM RESERVAÇÃO PREDIAL DE ÁGUA - FORNECIMENTO E INSTALAÇÃO. AF_04/2024</t>
  </si>
  <si>
    <t>LUVA, PVC, SOLDÁVEL, DN 85 MM, INSTALADO EM RESERVAÇÃO PREDIAL DE ÁGUA - FORNECIMENTO E INSTALAÇÃO. AF_04/2024</t>
  </si>
  <si>
    <t>ADAPTADOR CURTO COM BOLSA E ROSCA PARA REGISTRO, PVC, SOLDÁVEL, DN 110 MM X 4", INSTALADO EM RESERVAÇÃO PREDIAL DE ÁGUA - FORNECIMENTO E INSTALAÇÃO. AF_04/2024</t>
  </si>
  <si>
    <t>LUVA, PVC, SOLDÁVEL, DN 110 MM, INSTALADO EM RESERVAÇÃO PREDIAL DE ÁGUA - FORNECIMENTO E INSTALAÇÃO. AF_04/2024</t>
  </si>
  <si>
    <t>JOELHO 90 GRAUS COM BUCHA DE LATÃO, PVC, SOLDÁVEL, DN  25 MM X 3/4", INSTALADO EM RESERVAÇÃO PREDIAL DE ÁGUA - FORNECIMENTO E INSTALAÇÃO. AF_04/2024</t>
  </si>
  <si>
    <t>CURVA 90 GRAUS, PVC, SOLDÁVEL, DN  25 MM, INSTALADO EM RESERVAÇÃO PREDIAL DE ÁGUA - FORNECIMENTO E INSTALAÇÃO. AF_04/2024</t>
  </si>
  <si>
    <t>JOELHO 90 GRAUS, PVC, SOLDÁVEL, DN 32 MM INSTALADO EM RESERVAÇÃO PREDIAL DE ÁGUA - FORNECIMENTO E INSTALAÇÃO. AF_04/2024</t>
  </si>
  <si>
    <t>CURVA 90 GRAUS, PVC, SOLDÁVEL, DN 32 MM, INSTALADO EM RESERVAÇÃO PREDIAL DE ÁGUA - FORNECIMENTO E INSTALAÇÃO. AF_04/2024</t>
  </si>
  <si>
    <t>JOELHO 90 GRAUS, PVC, SOLDÁVEL, DN 40 MM INSTALADO EM RESERVAÇÃO PREDIAL DE ÁGUA - FORNECIMENTO E INSTALAÇÃO. AF_04/2024</t>
  </si>
  <si>
    <t>CURVA 90 GRAUS, PVC, SOLDÁVEL, DN 40 MM, INSTALADO EM RESERVAÇÃO PREDIAL DE ÁGUA - FORNECIMENTO E INSTALAÇÃO. AF_04/2024</t>
  </si>
  <si>
    <t>JOELHO 90 GRAUS, PVC, SOLDÁVEL, DN 50 MM INSTALADO EM RESERVAÇÃO PREDIAL DE ÁGUA - FORNECIMENTO E INSTALAÇÃO. AF_04/2024</t>
  </si>
  <si>
    <t>CURVA 90 GRAUS, PVC, SOLDÁVEL, DN 50 MM, INSTALADO EM RESERVAÇÃO PREDIAL DE ÁGUA - FORNECIMENTO E INSTALAÇÃO. AF_04/2024</t>
  </si>
  <si>
    <t>JOELHO 90 GRAUS, PVC, SOLDÁVEL, DN 60 MM INSTALADO EM RESERVAÇÃO PREDIAL DE ÁGUA - FORNECIMENTO E INSTALAÇÃO. AF_04/2024</t>
  </si>
  <si>
    <t>CURVA 90 GRAUS, PVC, SOLDÁVEL, DN 60 MM, INSTALADO EM RESERVAÇÃO PREDIAL DE ÁGUA - FORNECIMENTO E INSTALAÇÃO. AF_04/2024</t>
  </si>
  <si>
    <t>JOELHO 90 GRAUS, PVC, SOLDÁVEL, DN 75 MM INSTALADO EM RESERVAÇÃO PREDIAL DE ÁGUA - FORNECIMENTO E INSTALAÇÃO. AF_04/2024</t>
  </si>
  <si>
    <t>CURVA 90 GRAUS, PVC, SOLDÁVEL, DN 75 MM, INSTALADO EM RESERVAÇÃO PREDIAL DE ÁGUA - FORNECIMENTO E INSTALAÇÃO. AF_04/2024</t>
  </si>
  <si>
    <t>JOELHO 90 GRAUS, PVC, SOLDÁVEL, DN 85 MM INSTALADO EM RESERVAÇÃO PREDIAL DE ÁGUA - FORNECIMENTO E INSTALAÇÃO. AF_04/2024</t>
  </si>
  <si>
    <t>CURVA 90 GRAUS, PVC, SOLDÁVEL, DN 85 MM, INSTALADO EM RESERVAÇÃO PREDIAL DE ÁGUA - FORNECIMENTO E INSTALAÇÃO. AF_04/2024</t>
  </si>
  <si>
    <t>JOELHO 90 GRAUS, PVC, SOLDÁVEL, DN 110 MM INSTALADO EM RESERVAÇÃO PREDIAL DE ÁGUA - FORNECIMENTO E INSTALAÇÃO. AF_04/2024</t>
  </si>
  <si>
    <t>CURVA 90 GRAUS, PVC, SOLDÁVEL, DN 110 MM, INSTALADO EM RESERVAÇÃO PREDIAL DE ÁGUA - FORNECIMENTO E INSTALAÇÃO. AF_04/2024</t>
  </si>
  <si>
    <t>TÊ, PVC, SOLDÁVEL, DN  25 MM INSTALADO EM RESERVAÇÃO PREDIAL DE ÁGUA - FORNECIMENTO E INSTALAÇÃO. AF_04/2024</t>
  </si>
  <si>
    <t>TÊ COM BUCHA DE LATÃO NA BOLSA CENTRAL, PVC, SOLDÁVEL, DN  25 MM X 3/4", INSTALADO EM RESERVAÇÃO PREDIAL DE ÁGUA - FORNECIMENTO E INSTALAÇÃO. AF_04/2024</t>
  </si>
  <si>
    <t>TÊ, PVC, SOLDÁVEL, DN 32 MM INSTALADO EM RESERVAÇÃO PREDIAL DE ÁGUA - FORNECIMENTO E INSTALAÇÃO. AF_04/2024</t>
  </si>
  <si>
    <t>TÊ DE REDUÇÃO, PVC, SOLDÁVEL, DN 32 MM X  25 MM, INSTALADO EM RESERVAÇÃO PREDIAL DE ÁGUA - FORNECIMENTO E INSTALAÇÃO. AF_04/2024</t>
  </si>
  <si>
    <t>TÊ, PVC, SOLDÁVEL, DN 40 MM INSTALADO EM RESERVAÇÃO PREDIAL DE ÁGUA - FORNECIMENTO E INSTALAÇÃO. AF_04/2024</t>
  </si>
  <si>
    <t>TÊ DE REDUÇÃO, PVC, SOLDÁVEL, DN 40 MM X 32 MM, INSTALADO EM RESERVAÇÃO PREDIAL DE ÁGUA - FORNECIMENTO E INSTALAÇÃO. AF_04/2024</t>
  </si>
  <si>
    <t>TÊ, PVC, SOLDÁVEL, DN 50 MM INSTALADO EM RESERVAÇÃO PREDIAL DE ÁGUA - FORNECIMENTO E INSTALAÇÃO. AF_04/2024</t>
  </si>
  <si>
    <t>TÊ DE REDUÇÃO, PVC, SOLDÁVEL, DN 50 MM X 40 MM, INSTALADO EM RESERVAÇÃO PREDIAL DE ÁGUA - FORNECIMENTO E INSTALAÇÃO. AF_04/2024</t>
  </si>
  <si>
    <t>TÊ, PVC, SOLDÁVEL, DN 60 MM INSTALADO EM RESERVAÇÃO PREDIAL DE ÁGUA - FORNECIMENTO E INSTALAÇÃO. AF_04/2024</t>
  </si>
  <si>
    <t>TÊ, PVC, SOLDÁVEL, DN 75 MM INSTALADO EM RESERVAÇÃO PREDIAL DE ÁGUA - FORNECIMENTO E INSTALAÇÃO. AF_04/2024</t>
  </si>
  <si>
    <t>TÊ DE REDUÇÃO, PVC, SOLDÁVEL, DN 75 MM X 50 MM, INSTALADO EM RESERVAÇÃO PREDIAL DE ÁGUA - FORNECIMENTO E INSTALAÇÃO. AF_04/2024</t>
  </si>
  <si>
    <t>TÊ, PVC, SOLDÁVEL, DN 85 MM INSTALADO EM RESERVAÇÃO PREDIAL DE ÁGUA - FORNECIMENTO E INSTALAÇÃO. AF_04/2024</t>
  </si>
  <si>
    <t>TÊ DE REDUÇÃO, PVC, SOLDÁVEL, DN 85 MM X 60 MM, INSTALADO EM RESERVAÇÃO PREDIAL DE ÁGUA - FORNECIMENTO E INSTALAÇÃO. AF_04/2024</t>
  </si>
  <si>
    <t>TÊ, PVC, SOLDÁVEL, DN 110 MM INSTALADO EM RESERVAÇÃO PREDIAL DE ÁGUA - FORNECIMENTO E INSTALAÇÃO. AF_04/2024</t>
  </si>
  <si>
    <t>TÊ DE REDUÇÃO, PVC, SOLDÁVEL, DN 110 MM X 60 MM, INSTALADO EM RESERVAÇÃO PREDIAL DE ÁGUA - FORNECIMENTO E INSTALAÇÃO. AF_04/2024</t>
  </si>
  <si>
    <t>ADAPTADOR COM FLANGE E ANEL DE VEDAÇÃO, PVC, SOLDÁVEL, DN  25 MM X 3/4", INSTALADO EM RESERVAÇÃO PREDIAL DE ÁGUA - FORNECIMENTO E INSTALAÇÃO. AF_04/2024</t>
  </si>
  <si>
    <t>ADAPTADOR COM FLANGE E ANEL DE VEDAÇÃO, PVC, SOLDÁVEL, DN 32 MM X 1", INSTALADO EM RESERVAÇÃO PREDIAL DE ÁGUA - FORNECIMENTO E INSTALAÇÃO. AF_04/2024</t>
  </si>
  <si>
    <t>ADAPTADOR COM FLANGE E ANEL DE VEDAÇÃO, PVC, SOLDÁVEL, DN 40 MM X 1 1/4", INSTALADO EM RESERVAÇÃO PREDIAL DE ÁGUA - FORNECIMENTO E INSTALAÇÃO. AF_04/2024</t>
  </si>
  <si>
    <t>ADAPTADOR COM FLANGE E ANEL DE VEDAÇÃO, PVC, SOLDÁVEL, DN 50 MM X 1 1/2", INSTALADO EM RESERVAÇÃO PREDIAL DE ÁGUA - FORNECIMENTO E INSTALAÇÃO. AF_04/2024</t>
  </si>
  <si>
    <t>ADAPTADOR COM FLANGE E ANEL DE VEDAÇÃO, PVC, SOLDÁVEL, DN 60 MM X 2", INSTALADO EM RESERVAÇÃO PREDIAL DE ÁGUA - FORNECIMENTO E INSTALAÇÃO. AF_04/2024</t>
  </si>
  <si>
    <t>ADAPTADOR COM FLANGES LIVRES, PVC, SOLDÁVEL, DN 75 MM X 2 1/2", INSTALADO EM RESERVAÇÃO PREDIAL DE ÁGUA - FORNECIMENTO E INSTALAÇÃO. AF_04/2024</t>
  </si>
  <si>
    <t>ADAPTADOR COM FLANGES LIVRES, PVC, SOLDÁVEL, DN 85 MM X 3", INSTALADO EM RESERVAÇÃO PREDIAL DE ÁGUA - FORNECIMENTO E INSTALAÇÃO. AF_04/2024</t>
  </si>
  <si>
    <t>ADAPTADOR COM FLANGES LIVRES, PVC, SOLDÁVEL, DN 110 MM X 4", INSTALADO EM RESERVAÇÃO PREDIAL DE ÁGUA - FORNECIMENTO E INSTALAÇÃO. AF_04/2024</t>
  </si>
  <si>
    <t>CONECTOR, CPVC, SOLDÁVEL, DN 22 MM X 3/4", INSTALADO EM RESERVAÇÃO PREDIAL DE ÁGUA - FORNECIMENTO E INSTALAÇÃO. AF_04/2024</t>
  </si>
  <si>
    <t>LUVA, CPVC, SOLDÁVEL, DN 22 MM, INSTALADO EM RESERVAÇÃO PREDIAL DE ÁGUA - FORNECIMENTO E INSTALAÇÃO. AF_04/2024</t>
  </si>
  <si>
    <t>CONECTOR, CPVC, SOLDÁVEL, DN 28 MM X 1", INSTALADO EM RESERVAÇÃO PREDIAL DE ÁGUA - FORNECIMENTO E INSTALAÇÃO. AF_04/2024</t>
  </si>
  <si>
    <t>LUVA, CPVC, SOLDÁVEL, DN 28 MM, INSTALADO EM RESERVAÇÃO PREDIAL DE ÁGUA - FORNECIMENTO E INSTALAÇÃO. AF_04/2024</t>
  </si>
  <si>
    <t>CONECTOR, CPVC, SOLDÁVEL, DN 35 MM X 1 1/4", INSTALADO EM RESERVAÇÃO PREDIAL DE ÁGUA - FORNECIMENTO E INSTALAÇÃO. AF_04/2024</t>
  </si>
  <si>
    <t>LUVA, CPVC, SOLDÁVEL, DN 35 MM, INSTALADO EM RESERVAÇÃO PREDIAL DE ÁGUA - FORNECIMENTO E INSTALAÇÃO. AF_04/2024</t>
  </si>
  <si>
    <t>CONECTOR, CPVC, SOLDÁVEL, DN 42 MM X 1 1/2", INSTALADO EM RESERVAÇÃO PREDIAL DE ÁGUA - FORNECIMENTO E INSTALAÇÃO. AF_04/2024</t>
  </si>
  <si>
    <t>LUVA, CPVC, SOLDÁVEL, DN 42 MM, INSTALADO EM RESERVAÇÃO PREDIAL DE ÁGUA - FORNECIMENTO E INSTALAÇÃO. AF_04/2024</t>
  </si>
  <si>
    <t>CONECTOR, CPVC, SOLDÁVEL, DN 54 MM X 2", INSTALADO EM RESERVAÇÃO PREDIAL DE ÁGUA - FORNECIMENTO E INSTALAÇÃO. AF_04/2024</t>
  </si>
  <si>
    <t>LUVA, CPVC, SOLDÁVEL, DN 54 MM, INSTALADO EM RESERVAÇÃO PREDIAL DE ÁGUA - FORNECIMENTO E INSTALAÇÃO. AF_04/2024</t>
  </si>
  <si>
    <t>CONECTOR, CPVC, SOLDÁVEL, DN 73 MM X 2 1/2", INSTALADO EM RESERVAÇÃO PREDIAL DE ÁGUA - FORNECIMENTO E INSTALAÇÃO. AF_04/2024</t>
  </si>
  <si>
    <t>CONECTOR, CPVC, SOLDÁVEL, DN 89 MM X 3", INSTALADO EM RESERVAÇÃO PREDIAL DE ÁGUA - FORNECIMENTO E INSTALAÇÃO. AF_04/2024</t>
  </si>
  <si>
    <t>LUVA, CPVC, SOLDÁVEL, DN 89 MM, INSTALADO EM RESERVAÇÃO PREDIAL DE ÁGUA - FORNECIMENTO E INSTALAÇÃO. AF_04/2024</t>
  </si>
  <si>
    <t>CONECTOR, CPVC, SOLDÁVEL, DN 114 MM X 4", INSTALADO EM RESERVAÇÃO PREDIAL DE ÁGUA - FORNECIMENTO E INSTALAÇÃO. AF_04/2024</t>
  </si>
  <si>
    <t>LUVA, CPVC, SOLDÁVEL, DN 114 MM, INSTALADO EM RESERVAÇÃO PREDIAL DE ÁGUA - FORNECIMENTO E INSTALAÇÃO. AF_04/2024</t>
  </si>
  <si>
    <t>JOELHO 90 GRAUS, CPVC, SOLDÁVEL, DN 22 MM, INSTALADO EM RESERVAÇÃO PREDIAL DE ÁGUA - FORNECIMENTO E INSTALAÇÃO. AF_04/2024</t>
  </si>
  <si>
    <t>CURVA 90 GRAUS, CPVC, SOLDÁVEL, DN 22 MM, INSTALADO EM RESERVAÇÃO PREDIAL DE ÁGUA - FORNECIMENTO E INSTALAÇÃO. AF_04/2024</t>
  </si>
  <si>
    <t>JOELHO 90 GRAUS, CPVC, SOLDÁVEL, DN 28 MM, INSTALADO EM RESERVAÇÃO PREDIAL DE ÁGUA - FORNECIMENTO E INSTALAÇÃO. AF_04/2024</t>
  </si>
  <si>
    <t>CURVA 90 GRAUS, CPVC, SOLDÁVEL, DN 28 MM, INSTALADO EM RESERVAÇÃO PREDIAL DE ÁGUA - FORNECIMENTO E INSTALAÇÃO. AF_04/2024</t>
  </si>
  <si>
    <t>JOELHO 90 GRAUS, CPVC, SOLDÁVEL, DN 35 MM, INSTALADO EM RESERVAÇÃO PREDIAL DE ÁGUA - FORNECIMENTO E INSTALAÇÃO. AF_04/2024</t>
  </si>
  <si>
    <t>JOELHO 90 GRAUS, CPVC, SOLDÁVEL, DN 42 MM, INSTALADO EM RESERVAÇÃO PREDIAL DE ÁGUA - FORNECIMENTO E INSTALAÇÃO. AF_04/2024</t>
  </si>
  <si>
    <t>JOELHO 90 GRAUS, CPVC, SOLDÁVEL, DN 54 MM, INSTALADO EM RESERVAÇÃO PREDIAL DE ÁGUA - FORNECIMENTO E INSTALAÇÃO. AF_04/2024</t>
  </si>
  <si>
    <t>JOELHO 90 GRAUS, CPVC, SOLDÁVEL, DN 73 MM, INSTALADO EM RESERVAÇÃO PREDIAL DE ÁGUA - FORNECIMENTO E INSTALAÇÃO. AF_04/2024</t>
  </si>
  <si>
    <t>JOELHO 90 GRAUS, CPVC, SOLDÁVEL, DN 89 MM, INSTALADO EM RESERVAÇÃO PREDIAL DE ÁGUA - FORNECIMENTO E INSTALAÇÃO. AF_04/2024</t>
  </si>
  <si>
    <t>JOELHO 90 GRAUS, CPVC, SOLDÁVEL, DN 114 MM, INSTALADO EM RESERVAÇÃO PREDIAL DE ÁGUA - FORNECIMENTO E INSTALAÇÃO. AF_04/2024</t>
  </si>
  <si>
    <t>TE, CPVC, SOLDÁVEL, DN 22 MM, INSTALADO EM RESERVAÇÃO PREDIAL DE ÁGUA - FORNECIMENTO E INSTALAÇÃO. AF_04/2024</t>
  </si>
  <si>
    <t>TE, CPVC, SOLDÁVEL, DN 28 MM, INSTALADO EM RESERVAÇÃO PREDIAL DE ÁGUA - FORNECIMENTO E INSTALAÇÃO. AF_04/2024</t>
  </si>
  <si>
    <t>TE, CPVC, SOLDÁVEL, DN 35 MM, INSTALADO EM RESERVAÇÃO PREDIAL DE ÁGUA - FORNECIMENTO E INSTALAÇÃO. AF_04/2024</t>
  </si>
  <si>
    <t>TE, CPVC, SOLDÁVEL, DN 42 MM, INSTALADO EM RESERVAÇÃO PREDIAL DE ÁGUA - FORNECIMENTO E INSTALAÇÃO. AF_04/2024</t>
  </si>
  <si>
    <t>TE, CPVC, SOLDÁVEL, DN 54 MM, INSTALADO EM RESERVAÇÃO PREDIAL DE ÁGUA - FORNECIMENTO E INSTALAÇÃO. AF_04/2024</t>
  </si>
  <si>
    <t>TE, CPVC, SOLDÁVEL, DN 73 MM, INSTALADO EM RESERVAÇÃO PREDIAL DE ÁGUA - FORNECIMENTO E INSTALAÇÃO. AF_04/2024</t>
  </si>
  <si>
    <t>TE, CPVC, SOLDÁVEL, DN 89 MM, INSTALADO EM RESERVAÇÃO PREDIAL DE ÁGUA - FORNECIMENTO E INSTALAÇÃO. AF_04/2024</t>
  </si>
  <si>
    <t>TE, CPVC, SOLDÁVEL, DN 114 MM, INSTALADO EM RESERVAÇÃO PREDIAL DE ÁGUA - FORNECIMENTO E INSTALAÇÃO. AF_04/2024</t>
  </si>
  <si>
    <t>ADAPTADOR COM FLANGE E ANEL DE VEDAÇÃO, CPVC, ROSCÁVEL, DN 15 MM, INSTALADO EM RESERVAÇÃO PREDIAL DE ÁGUA - FORNECIMENTO E INSTALAÇÃO. AF_04/2024</t>
  </si>
  <si>
    <t>ADAPTADOR COM FLANGE E ANEL DE VEDAÇÃO, CPVC, ROSCÁVEL, DN 22 MM, INSTALADO EM RESERVAÇÃO PREDIAL DE ÁGUA - FORNECIMENTO E INSTALAÇÃO. AF_04/2024</t>
  </si>
  <si>
    <t>ADAPTADOR COM FLANGE E ANEL DE VEDAÇÃO, CPVC, ROSCÁVEL, DN 28 MM, INSTALADO EM RESERVAÇÃO PREDIAL DE ÁGUA - FORNECIMENTO E INSTALAÇÃO. AF_04/2024</t>
  </si>
  <si>
    <t>ADAPTADOR COM FLANGE E ANEL DE VEDAÇÃO, CPVC, ROSCÁVEL, DN 35 MM, INSTALADO EM RESERVAÇÃO PREDIAL DE ÁGUA - FORNECIMENTO E INSTALAÇÃO. AF_04/2024</t>
  </si>
  <si>
    <t>ADAPTADOR COM FLANGE E ANEL DE VEDAÇÃO, CPVC, ROSCÁVEL, DN 42 MM, INSTALADO EM RESERVAÇÃO PREDIAL DE ÁGUA - FORNECIMENTO E INSTALAÇÃO. AF_04/2024</t>
  </si>
  <si>
    <t>ADAPTADOR COM FLANGE E ANEL DE VEDAÇÃO, CPVC, ROSCÁVEL, DN 54 MM, INSTALADO EM RESERVAÇÃO PREDIAL DE ÁGUA - FORNECIMENTO E INSTALAÇÃO. AF_04/2024</t>
  </si>
  <si>
    <t>ADAPTADOR COM FLANGE E ANEL DE VEDAÇÃO, PVC, SOLDÁVEL, DN  20 MM X 1/2", INSTALADO EM RESERVAÇÃO PREDIAL DE ÁGUA - FORNECIMENTO E INSTALAÇÃO. AF_04/2024</t>
  </si>
  <si>
    <t>LUVA, CPVC, SOLDÁVEL, DN 73 MM, INSTALADO EM RESERVAÇÃO PREDIAL DE ÁGUA - FORNECIMENTO E INSTALAÇÃO. AF_04/2024</t>
  </si>
  <si>
    <t>LUVA COM BUCHA DE LATÃO, PVC, SOLDÁVEL, DN 32MM X 1 , INSTALADO EM RAMAL DE DISTRIBUIÇÃO DE ÁGUA   FORNECIMENTO E INSTALAÇÃO. AF_06/2022</t>
  </si>
  <si>
    <t>LUVA SIMPLES, PVC, SÉRIE NORMAL, ESGOTO PREDIAL, DN 150 MM, JUNTA ELÁSTICA, FORNECIDO E INSTALADO EM SUBCOLETOR AÉREO DE ESGOTO SANITÁRIO. AF_08/2022</t>
  </si>
  <si>
    <t>CURVA 90 GRAUS, PVC, SERIE R, ÁGUA PLUVIAL, DN 100 MM, JUNTA ELÁSTICA, FORNECIDO E INSTALADO EM RAMAL DE ENCAMINHAMENTO. AF_06/2022</t>
  </si>
  <si>
    <t>CURVA 90 GRAUS, PVC, SERIE R, ÁGUA PLUVIAL, DN 100 MM, JUNTA ELÁSTICA, FORNECIDO E INSTALADO EM CONDUTORES VERTICAIS DE ÁGUAS PLUVIAIS. AF_06/2022</t>
  </si>
  <si>
    <t>SPRINKLER TIPO PENDENTE, 68 °C, UNIÃO POR ROSCA DN 15 (1/2") - FORNECIMENTO E INSTALAÇÃO. AF_10/2020</t>
  </si>
  <si>
    <t>JOELHO 90 GRAUS, PPR, DN 25 MM, CLASSE PN 25, INSTALADO EM RAMAL OU SUB-RAMAL DE ÁGUA   FORNECIMENTO E INSTALAÇÃO. AF_08/2022</t>
  </si>
  <si>
    <t>JOELHO 45 GRAUS, PPR, DN 25 MM, CLASSE PN 25, INSTALADO EM RAMAL OU SUB-RAMAL DE ÁGUA   FORNECIMENTO E INSTALAÇÃO. AF_08/2022</t>
  </si>
  <si>
    <t>LUVA, PPR, DN 25 MM, CLASSE PN 25, INSTALADO EM RAMAL OU SUB-RAMAL DE ÁGUA   FORNECIMENTO E INSTALAÇÃO. AF_08/2022</t>
  </si>
  <si>
    <t>CONECTOR MACHO, PPR, 25 X 1/2  , CLASSE PN 25, INSTALADO EM RAMAL OU SUB-RAMAL DE ÁGUA   FORNECIMENTO E INSTALAÇÃO. AF_08/2022</t>
  </si>
  <si>
    <t>CONECTOR FÊMEA, PPR, 25 X 1/2  , CLASSE PN 25, INSTALADO EM RAMAL OU SUB-RAMAL DE ÁGUA   FORNECIMENTO E INSTALAÇÃO. AF_08/2022</t>
  </si>
  <si>
    <t>TÊ NORMAL, PPR, DN 25 MM, CLASSE PN 25, INSTALADO EM RAMAL OU SUB-RAMAL DE ÁGUA   FORNECIMENTO E INSTALAÇÃO. AF_08/2022</t>
  </si>
  <si>
    <t>TÊ MISTURADOR, PPR, 25 X 3/4   , CLASSE PN 25, INSTALADO EM RAMAL OU SUB-RAMAL DE ÁGUA   FORNECIMENTO E INSTALAÇÃO. AF_08/2022</t>
  </si>
  <si>
    <t>JOELHO 90 GRAUS, PPR, DN 25 MM, CLASSE PN 25, INSTALADO EM RAMAL DE DISTRIBUIÇÃO   FORNECIMENTO E INSTALAÇÃO. AF_08/2022</t>
  </si>
  <si>
    <t>JOELHO 45 GRAUS, PPR, DN 25 MM, CLASSE PN 25, INSTALADO EM RAMAL DE DISTRIBUIÇÃO DE ÁGUA   FORNECIMENTO E INSTALAÇÃO. AF_08/2022</t>
  </si>
  <si>
    <t>JOELHO 90 GRAUS, PPR, DN 32 MM, CLASSE PN 25, INSTALADO EM RAMAL DE DISTRIBUIÇÃO - FORNECIMENTO E INSTALAÇÃO. AF_08/2022</t>
  </si>
  <si>
    <t>JOELHO 45 GRAUS, PPR, DN 32 MM, CLASSE PN 25, INSTALADO EM RAMAL DE DISTRIBUIÇÃO DE ÁGUA - FORNECIMENTO E INSTALAÇÃO. AF_08/2022</t>
  </si>
  <si>
    <t>JOELHO 90 GRAUS, PPR, DN 40 MM, CLASSE PN 25, INSTALADO EM RAMAL DE DISTRIBUIÇÃO - FORNECIMENTO E INSTALAÇÃO. AF_08/2022</t>
  </si>
  <si>
    <t>JOELHO 45 GRAUS, PPR, DN 40 MM, CLASSE PN 25, INSTALADO EM RAMAL DE DISTRIBUIÇÃO DE ÁGUA - FORNECIMENTO E INSTALAÇÃO. AF_08/2022</t>
  </si>
  <si>
    <t>LUVA, PPR, DN 25 MM, CLASSE PN 25, INSTALADO EM RAMAL DE DISTRIBUIÇÃO DE ÁGUA   FORNECIMENTO E INSTALAÇÃO. AF_08/2022</t>
  </si>
  <si>
    <t>CONECTOR MACHO, PPR, 25 X 1/2, CLASSE PN 25, INSTALADO EM RAMAL DE DISTRIBUIÇÃO DE ÁGUA   FORNECIMENTO E INSTALAÇÃO. AF_08/2022</t>
  </si>
  <si>
    <t>CONECTOR FÊMEA, PPR, 25 X 1/2  , CLASSE PN 25, INSTALADO EM RAMAL DE DISTRIBUIÇÃO DE ÁGUA   FORNECIMENTO E INSTALAÇÃO. AF_08/2022</t>
  </si>
  <si>
    <t>LUVA, PPR, DN 32 MM, CLASSE PN 25, INSTALADO EM RAMAL DE DISTRIBUIÇÃO DE ÁGUA   FORNECIMENTO E INSTALAÇÃO. AF_08/2022</t>
  </si>
  <si>
    <t>CONECTOR MACHO, PPR, 32 X 3/4", CLASSE PN 25, INSTALADO EM RAMAL DE DISTRIBUIÇÃO DE ÁGUA   FORNECIMENTO E INSTALAÇÃO. AF_08/2022</t>
  </si>
  <si>
    <t>CONECTOR FÊMEA, PPR, 32 X 3/4", CLASSE PN 25, INSTALADO EM RAMAL DE DISTRIBUIÇÃO DE ÁGUA   FORNECIMENTO E INSTALAÇÃO. AF_08/2022</t>
  </si>
  <si>
    <t>BUCHA DE REDUÇÃO, PPR, 32 X 25, CLASSE PN 25, INSTALADO EM RAMAL DE DISTRIBUIÇÃO DE ÁGUA   FORNECIMENTO E INSTALAÇÃO. AF_08/2022</t>
  </si>
  <si>
    <t>LUVA, PPR, DN 40 MM, CLASSE PN 25, INSTALADO EM RAMAL DE DISTRIBUIÇÃO DE ÁGUA   FORNECIMENTO E INSTALAÇÃO. AF_08/2022</t>
  </si>
  <si>
    <t>BUCHA DE REDUÇÃO, PPR, 40 X 25, CLASSE PN 25, INSTALADO EM RAMAL DE DISTRIBUIÇÃO DE ÁGUA   FORNECIMENTO E INSTALAÇÃO. AF_08/2022</t>
  </si>
  <si>
    <t>TÊ NORMAL, PPR, DN 25 MM, CLASSE PN 25, INSTALADO EM RAMAL DE DISTRIBUIÇÃO DE ÁGUA   FORNECIMENTO E INSTALAÇÃO. AF_08/2022</t>
  </si>
  <si>
    <t>TÊ NORMAL, PPR, DN 32 MM, CLASSE PN 25, INSTALADO EM RAMAL DE DISTRIBUIÇÃO DE ÁGUA   FORNECIMENTO E INSTALAÇÃO. AF_08/2022</t>
  </si>
  <si>
    <t>TÊ NORMAL, PPR, DN 40 MM, CLASSE PN 25, INSTALADO EM RAMAL DE DISTRIBUIÇÃO DE ÁGUA   FORNECIMENTO E INSTALAÇÃO. AF_08/2022</t>
  </si>
  <si>
    <t>JOELHO 90 GRAUS, PPR, DN 25 MM, CLASSE PN 25, INSTALADO EM PRUMADA DE ÁGUA   FORNECIMENTO E INSTALAÇÃO . AF_08/2022</t>
  </si>
  <si>
    <t>JOELHO 45 GRAUS, PPR, DN 25 MM, CLASSE PN 25, INSTALADO EM PRUMADA DE ÁGUA   FORNECIMENTO E INSTALAÇÃO . AF_08/2022</t>
  </si>
  <si>
    <t>JOELHO 90 GRAUS, PPR, DN 32 MM, CLASSE PN 25, INSTALADO EM PRUMADA DE ÁGUA   FORNECIMENTO E INSTALAÇÃO . AF_08/2022</t>
  </si>
  <si>
    <t>JOELHO 45 GRAUS, PPR, DN 32 MM, CLASSE PN 25, INSTALADO EM PRUMADA DE ÁGUA   FORNECIMENTO E INSTALAÇÃO . AF_08/2022</t>
  </si>
  <si>
    <t>JOELHO 90 GRAUS, PPR, DN 40 MM, CLASSE PN 25, INSTALADO EM PRUMADA DE ÁGUA   FORNECIMENTO E INSTALAÇÃO . AF_08/2022</t>
  </si>
  <si>
    <t>JOELHO 45 GRAUS, PPR, DN 40 MM, CLASSE PN 25, INSTALADO EM PRUMADA DE ÁGUA   FORNECIMENTO E INSTALAÇÃO . AF_08/2022</t>
  </si>
  <si>
    <t>JOELHO 90 GRAUS, PPR, DN 50 MM, CLASSE PN 25, INSTALADO EM PRUMADA DE ÁGUA   FORNECIMENTO E INSTALAÇÃO . AF_08/2022</t>
  </si>
  <si>
    <t>JOELHO 45 GRAUS, PPR, DN 50 MM, CLASSE PN 25, INSTALADO EM PRUMADA DE ÁGUA   FORNECIMENTO E INSTALAÇÃO . AF_08/2022</t>
  </si>
  <si>
    <t>JOELHO 90 GRAUS, PPR, DN 63 MM, CLASSE PN 25, INSTALADO EM PRUMADA DE ÁGUA   FORNECIMENTO E INSTALAÇÃO . AF_08/2022</t>
  </si>
  <si>
    <t>JOELHO 45 GRAUS, PPR, DN 63 MM, CLASSE PN 25, INSTALADO EM PRUMADA DE ÁGUA   FORNECIMENTO E INSTALAÇÃO . AF_08/2022</t>
  </si>
  <si>
    <t>JOELHO 90 GRAUS, PPR, DN 75 MM, CLASSE PN 25, INSTALADO EM PRUMADA DE ÁGUA   FORNECIMENTO E INSTALAÇÃO . AF_08/2022</t>
  </si>
  <si>
    <t>JOELHO 45 GRAUS, PPR, DN 75 MM, CLASSE PN 25, INSTALADO EM PRUMADA DE ÁGUA   FORNECIMENTO E INSTALAÇÃO . AF_08/2022</t>
  </si>
  <si>
    <t>JOELHO 90 GRAUS, PPR, DN 90 MM, CLASSE PN 25, INSTALADO EM PRUMADA DE ÁGUA   FORNECIMENTO E INSTALAÇÃO . AF_08/2022</t>
  </si>
  <si>
    <t>JOELHO 90 GRAUS, PPR, DN 110 MM, CLASSE PN 25, INSTALADO EM PRUMADA DE ÁGUA   FORNECIMENTO E INSTALAÇÃO . AF_08/2022</t>
  </si>
  <si>
    <t>LUVA, PPR, DN 25 MM, CLASSE PN 25, INSTALADO EM PRUMADA DE ÁGUA   FORNECIMENTO E INSTALAÇÃO . AF_08/2022</t>
  </si>
  <si>
    <t>CONECTOR MACHO, PPR, 25 X 1/2", CLASSE PN 25, INSTALADO EM PRUMADA DE ÁGUA   FORNECIMENTO E INSTALAÇÃO . AF_08/2022</t>
  </si>
  <si>
    <t>CONECTOR FÊMEA, PPR, 25 X 1/2", CLASSE PN 25, INSTALADO EM PRUMADA DE ÁGUA   FORNECIMENTO E INSTALAÇÃO . AF_08/2022</t>
  </si>
  <si>
    <t>LUVA, PPR, DN 32 MM, CLASSE PN 25, INSTALADO EM PRUMADA DE ÁGUA   FORNECIMENTO E INSTALAÇÃO. AF_08/2022</t>
  </si>
  <si>
    <t>BUCHA DE REDUÇÃO, PPR, 32 X 25, CLASSE PN 25, INSTALADO EM PRUMADA DE ÁGUA   FORNECIMENTO E INSTALAÇÃO . AF_08/2022</t>
  </si>
  <si>
    <t>LUVA, PPR, DN 40 MM, CLASSE PN 25, INSTALADO EM PRUMADA DE ÁGUA   FORNECIMENTO E INSTALAÇÃO. AF_08/2022</t>
  </si>
  <si>
    <t>BUCHA DE REDUÇÃO, PPR, 40 X 25, CLASSE PN 25, INSTALADO EM PRUMADA DE ÁGUA   FORNECIMENTO E INSTALAÇÃO . AF_08/2022</t>
  </si>
  <si>
    <t>LUVA, PPR, DN 50 MM, CLASSE PN 25, INSTALADO EM PRUMADA DE ÁGUA   FORNECIMENTO E INSTALAÇÃO. AF_08/2022</t>
  </si>
  <si>
    <t>LUVA, PPR, DN 63 MM, CLASSE PN 25, INSTALADO EM PRUMADA DE ÁGUA   FORNECIMENTO E INSTALAÇÃO. AF_08/2022</t>
  </si>
  <si>
    <t>LUVA, PPR, DN 75 MM, CLASSE PN 25, INSTALADO EM PRUMADA DE ÁGUA   FORNECIMENTO E INSTALAÇÃO. AF_08/2022</t>
  </si>
  <si>
    <t>LUVA, PPR, DN 90 MM, CLASSE PN 25, INSTALADO EM PRUMADA DE ÁGUA   FORNECIMENTO E INSTALAÇÃO. AF_08/2022</t>
  </si>
  <si>
    <t>LUVA, PPR, DN 110 MM, CLASSE PN 25, INSTALADO EM PRUMADA DE ÁGUA   FORNECIMENTO E INSTALAÇÃO. AF_08/2022</t>
  </si>
  <si>
    <t>TÊ NORMAL, PPR, DN 25 MM, CLASSE PN 25, INSTALADO EM PRUMADA DE ÁGUA   FORNECIMENTO E INSTALAÇÃO . AF_08/2022</t>
  </si>
  <si>
    <t>TÊ NORMAL, PPR, DN 32 MM, CLASSE PN 25, INSTALADO EM PRUMADA DE ÁGUA   FORNECIMENTO E INSTALAÇÃO . AF_08/2022</t>
  </si>
  <si>
    <t>TÊ NORMAL, PPR, DN 40 MM, CLASSE PN 25, INSTALADO EM PRUMADA DE ÁGUA   FORNECIMENTO E INSTALAÇÃO . AF_08/2022</t>
  </si>
  <si>
    <t>TÊ NORMAL, PPR, DN 50 MM, CLASSE PN 25, INSTALADO EM PRUMADA DE ÁGUA   FORNECIMENTO E INSTALAÇÃO . AF_08/2022</t>
  </si>
  <si>
    <t>TÊ NORMAL, PPR, DN 63 MM, CLASSE PN 25, INSTALADO EM PRUMADA DE ÁGUA   FORNECIMENTO E INSTALAÇÃO . AF_08/2022</t>
  </si>
  <si>
    <t>TÊ NORMAL, PPR, DN 75 MM, CLASSE PN 25, INSTALADO EM PRUMADA DE ÁGUA   FORNECIMENTO E INSTALAÇÃO . AF_08/2022</t>
  </si>
  <si>
    <t>TÊ NORMAL, PPR, DN 90 MM, CLASSE PN 25, INSTALADO EM PRUMADA DE ÁGUA   FORNECIMENTO E INSTALAÇÃO . AF_08/2022</t>
  </si>
  <si>
    <t>TÊ NORMAL, PPR, DN 110 MM, CLASSE PN 25, INSTALADO EM PRUMADA DE ÁGUA   FORNECIMENTO E INSTALAÇÃO . AF_08/2022</t>
  </si>
  <si>
    <t>LUVA, PPR, DN 20 MM, INSTALADO EM RESERVAÇÃO PREDIAL DE ÁGUA - FORNECIMENTO E INSTALAÇÃO. AF_04/2024</t>
  </si>
  <si>
    <t>LUVA, PPR, DN 25 MM, INSTALADO EM RESERVAÇÃO PREDIAL DE ÁGUA - FORNECIMENTO E INSTALAÇÃO. AF_04/2024</t>
  </si>
  <si>
    <t>CONECTOR MACHO, PPR, 25 MM X 1/2'', INSTALADO EM RESERVAÇÃO PREDIAL DE ÁGUA - FORNECIMENTO E INSTALAÇÃO. AF_04/2024</t>
  </si>
  <si>
    <t>LUVA, PPR, DN 32 MM, CLASSE PN 25, INSTALADO EM RESERVAÇÃO PREDIAL DE ÁGUA - FORNECIMENTO E INSTALAÇÃO. AF_04/2024</t>
  </si>
  <si>
    <t>CONECTOR MACHO, PPR, 32 MM X 3/4'', INSTALADO EM RESERVAÇÃO PREDIAL DE ÁGUA - FORNECIMENTO E INSTALAÇÃO. AF_04/2024</t>
  </si>
  <si>
    <t>LUVA, PPR, DN 40 MM, CLASSE PN 25, INSTALADO EM RESERVAÇÃO PREDIAL DE ÁGUA - FORNECIMENTO E INSTALAÇÃO. AF_04/2024</t>
  </si>
  <si>
    <t>LUVA, PPR, DN 50 MM, CLASSE PN 25, INSTALADO EM RESERVAÇÃO PREDIAL DE ÁGUA - FORNECIMENTO E INSTALAÇÃO. AF_04/2024</t>
  </si>
  <si>
    <t>LUVA, PPR, DN 63 MM, CLASSE PN 25, INSTALADO EM RESERVAÇÃO PREDIAL DE ÁGUA - FORNECIMENTO E INSTALAÇÃO. AF_04/2024</t>
  </si>
  <si>
    <t>LUVA, PPR, DN 75 MM, CLASSE PN 25, INSTALADO EM RESERVAÇÃO PREDIAL DE ÁGUA - FORNECIMENTO E INSTALAÇÃO. AF_04/2024</t>
  </si>
  <si>
    <t>LUVA, PPR, DN 90 MM, CLASSE PN 25, INSTALADO EM RESERVAÇÃO PREDIAL DE ÁGUA - FORNECIMENTO E INSTALAÇÃO. AF_04/2024</t>
  </si>
  <si>
    <t>LUVA, PPR, DN 110 MM, CLASSE PN 25, INSTALADO EM RESERVAÇÃO PREDIAL DE ÁGUA - FORNECIMENTO E INSTALAÇÃO. AF_04/2024</t>
  </si>
  <si>
    <t>JOELHO 90 GRAUS, PPR, DN 20 MM, INSTALADO EM RESERVAÇÃO PREDIAL DE ÁGUA - FORNECIMENTO E INSTALAÇÃO. AF_04/2024</t>
  </si>
  <si>
    <t>JOELHO 90 GRAUS, PPR, DN 25 MM, INSTALADO EM RESERVAÇÃO PREDIAL DE ÁGUA - FORNECIMENTO E INSTALAÇÃO. AF_04/2024</t>
  </si>
  <si>
    <t>JOELHO 90 GRAUS, PPR, DN 32 MM, INSTALADO EM RESERVAÇÃO PREDIAL DE ÁGUA - FORNECIMENTO E INSTALAÇÃO. AF_04/2024</t>
  </si>
  <si>
    <t>JOELHO 90 GRAUS, PPR, DN 40 MM, INSTALADO EM RESERVAÇÃO PREDIAL DE ÁGUA - FORNECIMENTO E INSTALAÇÃO. AF_04/2024</t>
  </si>
  <si>
    <t>JOELHO 90 GRAUS, PPR, DN 50 MM, INSTALADO EM RESERVAÇÃO PREDIAL DE ÁGUA - FORNECIMENTO E INSTALAÇÃO. AF_04/2024</t>
  </si>
  <si>
    <t>JOELHO 90 GRAUS, PPR, DN 63 MM, INSTALADO EM RESERVAÇÃO PREDIAL DE ÁGUA - FORNECIMENTO E INSTALAÇÃO. AF_04/2024</t>
  </si>
  <si>
    <t>JOELHO 90 GRAUS, PPR, DN 75 MM, INSTALADO EM RESERVAÇÃO PREDIAL DE ÁGUA - FORNECIMENTO E INSTALAÇÃO. AF_04/2024</t>
  </si>
  <si>
    <t>JOELHO 90 GRAUS, PPR, DN 90 MM, INSTALADO EM RESERVAÇÃO PREDIAL DE ÁGUA - FORNECIMENTO E INSTALAÇÃO. AF_04/2024</t>
  </si>
  <si>
    <t>JOELHO 90 GRAUS, PPR, DN 110 MM, INSTALADO EM RESERVAÇÃO PREDIAL DE ÁGUA - FORNECIMENTO E INSTALAÇÃO. AF_04/2024</t>
  </si>
  <si>
    <t>TÊ, PPR, DN 32 MM, INSTALADO EM RESERVAÇÃO PREDIAL DE ÁGUA - FORNECIMENTO E INSTALAÇÃO. AF_04/2024</t>
  </si>
  <si>
    <t>TÊ, PPR, DN 40 MM, INSTALADO EM RESERVAÇÃO PREDIAL DE ÁGUA - FORNECIMENTO E INSTALAÇÃO. AF_04/2024</t>
  </si>
  <si>
    <t>TÊ, PPR, DN 50 MM, INSTALADO EM RESERVAÇÃO PREDIAL DE ÁGUA - FORNECIMENTO E INSTALAÇÃO. AF_04/2024</t>
  </si>
  <si>
    <t>TÊ, PPR, DN 63 MM, INSTALADO EM RESERVAÇÃO PREDIAL DE ÁGUA - FORNECIMENTO E INSTALAÇÃO. AF_04/2024</t>
  </si>
  <si>
    <t>TÊ, PPR, DN 75 MM, INSTALADO EM RESERVAÇÃO PREDIAL DE ÁGUA - FORNECIMENTO E INSTALAÇÃO. AF_04/2024</t>
  </si>
  <si>
    <t>TÊ, PPR, DN 90 MM, INSTALADO EM RESERVAÇÃO PREDIAL DE ÁGUA - FORNECIMENTO E INSTALAÇÃO. AF_04/2024</t>
  </si>
  <si>
    <t>TÊ, PPR, DN 110 MM, INSTALADO EM RESERVAÇÃO PREDIAL DE ÁGUA - FORNECIMENTO E INSTALAÇÃO. AF_04/2024</t>
  </si>
  <si>
    <t>KIT CHASSI PEX, PRÉ-FABRICADO, PARA CHUVEIRO, INCLUSO QUADRO METÁLICO, TUBOS, REGISTROS DE PRESSÃO E CONEXÕES POR CRIMPAGEM - FORNECIMENTO E INSTALAÇÃO. AF_02/2023</t>
  </si>
  <si>
    <t>KIT CHASSI PEX, PRÉ-FABRICADO, PARA COZINHA COM CUBA SIMPLES, INCLUSO QUADRO METÁLICO, TUBOS E CONEXÕES POR CRIMPAGEM - FORNECIMENTO E INSTALAÇÃO. AF_02/2023</t>
  </si>
  <si>
    <t>KIT CHASSI PEX, PRÉ-FABRICADO, PARA ÁREA DE SERVIÇO COM TANQUE E MÁQUINA DE LAVAR ROUPA, INCLUSO QUADRO METÁLICO, TUBOS E CONEXÕES POR CRIMPAGEM - FORNECIMENTO E INSTALAÇÃO. AF_02/2023</t>
  </si>
  <si>
    <t>KIT CHASSI PEX, PRÉ-FABRICADO, PARA CHUVEIRO, INCLUSO QUADRO METÁLICO, TUBOS, REGISTROS DE PRESSÃO E CONEXÕES POR ANEL DESLIZANTE - FORNECIMENTO E INSTALAÇÃO. AF_02/2023</t>
  </si>
  <si>
    <t>KIT CHASSI PEX, PRÉ-FABRICADO, PARA COZINHA COM CUBA SIMPLES, INCLUSO QUADRO METÁLICO, TUBOS E CONEXÕES POR ANEL DESLIZANTE - FORNECIMENTO E INSTALAÇÃO. AF_02/2023</t>
  </si>
  <si>
    <t>KIT CHASSI PEX, PRÉ-FABRICADO, PARA ÁREA DE SERVIÇO COM TANQUE E MÁQUINA DE LAVAR ROUPA, INCLUSO QUADRO METÁLICO, TUBOS E CONEXÕES POR ANEL DESLIZANTE - FORNECIMENTO E INSTALAÇÃO. AF_02/2023</t>
  </si>
  <si>
    <t>UNIÃO METÁLICA PARA INSTALAÇÕES EM PEX ÁGUA, DN 16 MM, COM ANEL DESLIZANTE - FORNECIMENTO E INSTALAÇÃO. AF_02/2023</t>
  </si>
  <si>
    <t>CONEXÃO FIXA, ROSCA FÊMEA, METÁLICA, PARA INSTALAÇÕES EM PEX ÁGUA, DN 16 MM X 1/2", COM ANEL DESLIZANTE. FORNECIMENTO E INSTALAÇÃO. AF_02/2023</t>
  </si>
  <si>
    <t>CONEXÃO MÓVEL, ROSCA FÊMEA, METÁLICA, PARA INSTALAÇÕES EM PEX ÁGUA, DN 16 MM X 3/4", COM ANEL DESLIZANTE. FORNECIMENTO E INSTALAÇÃO. AF_02/2023</t>
  </si>
  <si>
    <t>UNIÃO METÁLICA PARA INSTALAÇÕES EM PEX ÁGUA, DN 20 MM, COM ANEL DESLIZANTE - FORNECIMENTO E INSTALAÇÃO. AF_02/2023</t>
  </si>
  <si>
    <t>CONEXÃO FIXA, ROSCA FÊMEA, METÁLICA, PARA INSTALAÇÕES EM PEX ÁGUA, DN 20 MM X 1/2", COM ANEL DESLIZANTE. FORNECIMENTO E INSTALAÇÃO. AF_02/2023</t>
  </si>
  <si>
    <t>CONEXÃO FIXA, ROSCA FÊMEA, METÁLICA, PARA INSTALAÇÕES EM PEX ÁGUA, DN 20 MM X 3/4", COM ANEL DESLIZANTE. FORNECIMENTO E INSTALAÇÃO. AF_02/2023</t>
  </si>
  <si>
    <t>UNIÃO DE REDUÇÃO, METÁLICA, PARA INSTALAÇÕES EM PEX ÁGUA, DN 20 X 16 MM, CONEXÃO POR ANEL DESLIZANTE - FORNECIMENTO E INSTALAÇÃO. AF_02/2023</t>
  </si>
  <si>
    <t>UNIÃO METÁLICA PARA INSTALAÇÕES EM PEX ÁGUA, DN 25 MM, COM ANEL DESLIZANTE - FORNECIMENTO E INSTALAÇÃO. AF_02/2023</t>
  </si>
  <si>
    <t>CONEXÃO FIXA, ROSCA FÊMEA, METÁLICA, PARA INSTALAÇÕES EM PEX ÁGUA, DN 25 MM X 3/4", COM ANEL DESLIZANTE - FORNECIMENTO E INSTALAÇÃO. AF_02/2023</t>
  </si>
  <si>
    <t>CONEXÃO FIXA, ROSCA FÊMEA, METÁLICA, PARA INSTALAÇÕES EM PEX ÁGUA, DN 25 MM X 1", COM ANEL DESLIZANTE - FORNECIMENTO E INSTALAÇÃO. AF_02/2023</t>
  </si>
  <si>
    <t>UNIÃO DE REDUÇÃO, METÁLICA, PARA INSTALAÇÕES EM PEX ÁGUA, DN 25 X 16 MM, CONEXÃO POR ANEL DESLIZANTE - FORNECIMENTO E INSTALAÇÃO. AF_02/2023</t>
  </si>
  <si>
    <t>UNIÃO DE REDUÇÃO, METÁLICA, PARA INSTALAÇÕES EM PEX ÁGUA, DN 25 X 20 MM, CONEXÃO POR ANEL DESLIZANTE - FORNECIMENTO E INSTALAÇÃO. AF_02/2023</t>
  </si>
  <si>
    <t>UNIÃO METÁLICA PARA INSTALAÇÕES EM PEX ÁGUA, DN 32 MM, COM ANEL DESLIZANTE - FORNECIMENTO E INSTALAÇÃO. AF_02/2023</t>
  </si>
  <si>
    <t>CONEXÃO FIXA, ROSCA FÊMEA, METÁLICA, PARA INSTALAÇÕES EM PEX ÁGUA, DN 32 MM X 1", COM ANEL DESLIZANTE - FORNECIMENTO E INSTALAÇÃO. AF_02/2023</t>
  </si>
  <si>
    <t>UNIÃO DE REDUÇÃO, METÁLICA, PARA INSTALAÇÕES EM PEX ÁGUA, DN 32 X 25 MM, CONEXÃO POR ANEL DESLIZANTE - FORNECIMENTO E INSTALAÇÃO. AF_02/2023</t>
  </si>
  <si>
    <t>LUVA PARA INSTALAÇÕES EM PEX ÁGUA, DN 16 MM, CONEXÃO POR CRIMPAGEM - FORNECIMENTO E INSTALAÇÃO. AF_02/2023</t>
  </si>
  <si>
    <t>CONEXÃO FIXA, ROSCA FÊMEA, PARA INSTALAÇÕES EM PEX ÁGUA, DN 16MM X 1/2", CONEXÃO POR CRIMPAGEM - FORNECIMENTO E INSTALAÇÃO. AF_02/2023</t>
  </si>
  <si>
    <t>LUVA PARA INSTALAÇÕES EM PEX ÁGUA, DN 20 MM, CONEXÃO POR CRIMPAGEM - FORNECIMENTO E INSTALAÇÃO. AF_02/2023</t>
  </si>
  <si>
    <t>CONEXÃO FIXA, ROSCA FÊMEA, PARA INSTALAÇÕES EM PEX ÁGUA, DN 20MM X 1/2", CONEXÃO POR CRIMPAGEM - FORNECIMENTO E INSTALAÇÃO. AF_02/2023</t>
  </si>
  <si>
    <t>CONEXÃO FIXA, ROSCA FÊMEA, PARA INSTALAÇÕES EM PEX ÁGUA, DN 20MM X 3/4", CONEXÃO POR CRIMPAGEM - FORNECIMENTO E INSTALAÇÃO. AF_02/2023</t>
  </si>
  <si>
    <t>LUVA DE REDUÇÃO PARA INSTALAÇÕES EM PEX ÁGUA, DN 20 X 16 MM, CONEXÃO POR CRIMPAGEM - FORNECIMENTO E INSTALAÇÃO. AF_02/2023</t>
  </si>
  <si>
    <t>LUVA PARA INSTALAÇÕES EM PEX ÁGUA, DN 25 MM, CONEXÃO POR CRIMPAGEM - FORNECIMENTO E INSTALAÇÃO. AF_02/2023</t>
  </si>
  <si>
    <t>CONEXÃO FIXA, ROSCA FÊMEA, PARA INSTALAÇÕES EM PEX ÁGUA, DN 25MM X 3/4", CONEXÃO POR CRIMPAGEM - FORNECIMENTO E INSTALAÇÃO. AF_02/2023</t>
  </si>
  <si>
    <t>LUVA DE REDUÇÃO PARA INSTALAÇÕES EM PEX ÁGUA, DN 25 X 16 MM, CONEXÃO POR CRIMPAGEM - FORNECIMENTO E INSTALAÇÃO. AF_02/2023</t>
  </si>
  <si>
    <t>LUVA PARA INSTALAÇÕES EM PEX ÁGUA, DN 32 MM, CONEXÃO POR CRIMPAGEM - FORNECIMENTO E INSTALAÇÃO. AF_02/2023</t>
  </si>
  <si>
    <t>LUVA DE REDUÇÃO PARA INSTALAÇÕES EM PEX ÁGUA, DN 32 X 25 MM, CONEXÃO POR CRIMPAGEM - FORNECIMENTO E INSTALAÇÃO. AF_02/2023</t>
  </si>
  <si>
    <t>JOELHO 90 GRAUS, METÁLICO, PARA INSTALAÇÕES EM PEX ÁGUA, DN 16 MM, CONEXÃO POR ANEL DESLIZANTE - FORNECIMENTO E INSTALAÇÃO. AF_02/2023</t>
  </si>
  <si>
    <t>JOELHO 90 GRAUS, ROSCA FÊMEA TERMINAL, METÁLICO, PARA INSTALAÇÕES EM PEX ÁGUA, DN 16MM X 1/2", CONEXÃO POR ANEL DESLIZANTE - FORNECIMENTO E INSTALAÇÃO. AF_02/2023</t>
  </si>
  <si>
    <t>JOELHO, ROSCA FÊMEA, COM BASE FIXA, METÁLICO, PARA INSTALAÇÕES EM PEX ÁGUA, DN 16MM X 1/2", CONEXÃO POR ANEL DESLIZANTE - FORNECIMENTO E INSTALAÇÃO. AF_02/2023</t>
  </si>
  <si>
    <t>JOELHO 90 GRAUS, METÁLICO, PARA INSTALAÇÕES EM PEX ÁGUA, DN 20 MM, CONEXÃO POR ANEL DESLIZANTE - FORNECIMENTO E INSTALAÇÃO. AF_02/2023</t>
  </si>
  <si>
    <t>JOELHO 90 GRAUS, ROSCA FÊMEA TERMINAL, METÁLICO, PARA INSTALAÇÕES EM PEX ÁGUA, DN 20 MM X 1/2", CONEXÃO POR ANEL DESLIZANTE - FORNECIMENTO E INSTALAÇÃO. AF_02/2023</t>
  </si>
  <si>
    <t>JOELHO 90 GRAUS, ROSCA FÊMEA TERMINAL, METÁLICO, PARA INSTALAÇÕES EM PEX ÁGUA, DN 20 MM X 3/4", CONEXÃO POR ANEL DESLIZANTE - FORNECIMENTO E INSTALAÇÃO. AF_02/2023</t>
  </si>
  <si>
    <t>JOELHO ROSCA FÊMEA, COM BASE FIXA, METÁLICO, PARA INSTALAÇÕES EM PEX ÁGUA, DN 20MM X 1/2", CONEXÃO POR ANEL DESLIZANTE - FORNECIMENTO E INSTALAÇÃO. AF_02/2023</t>
  </si>
  <si>
    <t>JOELHO ROSCA FÊMEA, MÓVEL, METÁLICO, PARA INSTALAÇÕES EM PEX ÁGUA, DN 20MM X 3/4", CONEXÃO POR ANEL DESLIZANTE - FORNECIMENTO E INSTALAÇÃO. AF_02/2023</t>
  </si>
  <si>
    <t>JOELHO 90 GRAUS, METÁLICO, PARA INSTALAÇÕES EM PEX ÁGUA, DN 25 MM, CONEXÃO POR ANEL DESLIZANTE - FORNECIMENTO E INSTALAÇÃO. AF_02/2023</t>
  </si>
  <si>
    <t>JOELHO 90 GRAUS, ROSCA FÊMEA TERMINAL, METÁLICO, PARA INSTALAÇÕES EM PEX ÁGUA, DN 25 MM X 3/4", CONEXÃO POR ANEL DESLIZANTE - FORNECIMENTO E INSTALAÇÃO. AF_02/2023</t>
  </si>
  <si>
    <t>JOELHO ROSCA FÊMEA, COM BASE FIXA, METÁLICO, PARA INSTALAÇÕES EM PEX ÁGUA, DN 25MM X 3/4", CONEXÃO POR ANEL DESLIZANTE - FORNECIMENTO E INSTALAÇÃO. AF_02/2023</t>
  </si>
  <si>
    <t>JOELHO 90 GRAUS, METÁLICO, PARA INSTALAÇÕES EM PEX ÁGUA, DN 32 MM, CONEXÃO POR ANEL DESLIZANTE - FORNECIMENTO E INSTALAÇÃO. AF_02/2023</t>
  </si>
  <si>
    <t>JOELHO 90 GRAUS, PARA INSTALAÇÕES EM PEX ÁGUA, DN 16 MM, CONEXÃO POR CRIMPAGEM - FORNECIMENTO E INSTALAÇÃO. AF_02/2023</t>
  </si>
  <si>
    <t>JOELHO 90 GRAUS, ROSCA FÊMEA TERMINAL, PARA INSTALAÇÕES EM PEX ÁGUA, DN 16MM X 1/2", CONEXÃO POR CRIMPAGEM - FORNECIMENTO E INSTALAÇÃO. AF_02/2023</t>
  </si>
  <si>
    <t>JOELHO 90 GRAUS, PARA INSTALAÇÕES EM PEX ÁGUA, DN 20 MM, CONEXÃO POR CRIMPAGEM - FORNECIMENTO E INSTALAÇÃO. AF_02/2023</t>
  </si>
  <si>
    <t>JOELHO 90 GRAUS, ROSCA FÊMEA TERMINAL, PARA INSTALAÇÕES EM PEX ÁGUA, DN 20MM X 1/2", CONEXÃO POR CRIMPAGEM - FORNECIMENTO E INSTALAÇÃO. AF_02/2023</t>
  </si>
  <si>
    <t>JOELHO 90 GRAUS, ROSCA FÊMEA TERMINAL, PARA INSTALAÇÕES EM PEX ÁGUA, DN 20MM X 3/4", CONEXÃO POR CRIMPAGEM - FORNECIMENTO E INSTALAÇÃO. AF_02/2023</t>
  </si>
  <si>
    <t>JOELHO 90 GRAUS, PARA INSTALAÇÕES EM PEX ÁGUA, DN 25 MM, CONEXÃO POR CRIMPAGEM - FORNECIMENTO E INSTALAÇÃO. AF_02/2023</t>
  </si>
  <si>
    <t>JOELHO 90 GRAUS, ROSCA FÊMEA TERMINAL, PARA INSTALAÇÕES EM PEX ÁGUA, DN 25MM X 1/2", CONEXÃO POR CRIMPAGEM - FORNECIMENTO E INSTALAÇÃO. AF_02/2023</t>
  </si>
  <si>
    <t>TÊ, METÁLICO, PARA INSTALAÇÕES EM PEX ÁGUA, DN 16 MM, CONEXÃO POR ANEL DESLIZANTE - FORNECIMENTO E INSTALAÇÃO. AF_02/2023</t>
  </si>
  <si>
    <t>TÊ, ROSCA FÊMEA, METÁLICO, PARA INSTALAÇÕES EM PEX ÁGUA, DN 16 MM X ½", CONEXÃO POR ANEL DESLIZANTE - FORNECIMENTO E INSTALAÇÃO. AF_02/2023</t>
  </si>
  <si>
    <t>TÊ, METÁLICO, PARA INSTALAÇÕES EM PEX ÁGUA, DN 20 MM, CONEXÃO POR ANEL DESLIZANTE - FORNECIMENTO E INSTALAÇÃO. AF_02/2023</t>
  </si>
  <si>
    <t>TÊ, ROSCA FÊMEA, METÁLICO, PARA INSTALAÇÕES EM PEX ÁGUA, DN 20 MM X 1/2", CONEXÃO POR ANEL DESLIZANTE - FORNECIMENTO E INSTALAÇÃO. AF_02/2023</t>
  </si>
  <si>
    <t>TÊ, METÁLICO, PARA INSTALAÇÕES EM PEX ÁGUA, DN 25 MM, CONEXÃO POR ANEL DESLIZANTE - FORNECIMENTO E INSTALAÇÃO. AF_02/2023</t>
  </si>
  <si>
    <t>TÊ, ROSCA FÊMEA, METÁLICO, PARA INSTALAÇÕES EM PEX ÁGUA, DN 25 MM X 3/4", CONEXÃO POR ANEL DESLIZANTE - FORNECIMENTO E INSTALAÇÃO. AF_02/2023</t>
  </si>
  <si>
    <t>TÊ, METÁLICO, PARA INSTALAÇÕES EM PEX ÁGUA, DN 32 MM, CONEXÃO POR ANEL DESLIZANTE - FORNECIMENTO E INSTALAÇÃO. AF_02/2023</t>
  </si>
  <si>
    <t>TÊ, PARA INSTALAÇÕES EM PEX ÁGUA, DN 16 MM, CONEXÃO POR CRIMPAGEM - FORNECIMENTO E INSTALAÇÃO. AF_02/2023</t>
  </si>
  <si>
    <t>TÊ, PARA INSTALAÇÕES EM PEX ÁGUA, DN 20 MM, CONEXÃO POR CRIMPAGEM - FORNECIMENTO E INSTALAÇÃO. AF_02/2023</t>
  </si>
  <si>
    <t>TÊ, PARA INSTALAÇÕES EM PEX ÁGUA, DN 25 MM, CONEXÃO POR CRIMPAGEM - FORNECIMENTO E INSTALAÇÃO. AF_02/2023</t>
  </si>
  <si>
    <t>TÊ, PARA INSTALAÇÕES EM PEX ÁGUA, DN 32 MM, CONEXÃO POR CRIMPAGEM - FORNECIMENTO E INSTALAÇÃO. AF_02/2023</t>
  </si>
  <si>
    <t>DISTRIBUIDOR 2 SAÍDAS, METÁLICO, PARA INSTALAÇÕES EM PEX ÁGUA, ENTRADA DE 3/4" X 2 SAÍDAS DE 1/2", CONEXÃO POR ANEL DESLIZANTE - FORNECIMENTO E INSTALAÇÃO. AF_02/2023</t>
  </si>
  <si>
    <t>DISTRIBUIDOR 2 SAÍDAS, METÁLICO, PARA INSTALAÇÕES EM PEX ÁGUA, ENTRADA DE 1" X 2 SAÍDAS DE 1/2", CONEXÃO POR ANEL DESLIZANTE - FORNECIMENTO E INSTALAÇÃO. AF_02/2023</t>
  </si>
  <si>
    <t>DISTRIBUIDOR 3 SAÍDAS, METÁLICO, PARA INSTALAÇÕES EM PEX ÁGUA, ENTRADA DE 3/4" X 3 SAÍDAS DE 1/2", CONEXÃO POR ANEL DESLIZANTE - FORNECIMENTO E INSTALAÇÃO. AF_02/2023</t>
  </si>
  <si>
    <t>DISTRIBUIDOR 3 SAÍDAS, METÁLICO, PARA INSTALAÇÕES EM PEX ÁGUA, ENTRADA DE 1" X 3 SAÍDAS DE 1/2", CONEXÃO POR ANEL DESLIZANTE - FORNECIMENTO E INSTALAÇÃO. AF_02/2023</t>
  </si>
  <si>
    <t>DISTRIBUIDOR 2 SAÍDAS, PARA INSTALAÇÕES EM PEX ÁGUA, ENTRADA DE 32 MM X 2 SAÍDAS DE 16 MM, CONEXÃO POR CRIMPAGEM FORNECIMENTO E INSTALAÇÃO. AF_02/2023</t>
  </si>
  <si>
    <t>DISTRIBUIDOR 2 SAÍDAS, PARA INSTALAÇÕES EM PEX ÁGUA, ENTRADA DE 32 MM X 2 SAÍDAS DE 25 MM, CONEXÃO POR CRIMPAGEM - FORNECIMENTO E INSTALAÇÃO. AF_02/2023</t>
  </si>
  <si>
    <t>DISTRIBUIDOR 3 SAÍDAS, PARA INSTALAÇÕES EM PEX ÁGUA, ENTRADA DE 32 MM X 3 SAÍDAS DE 16 MM, CONEXÃO POR CRIMPAGEM - FORNECIMENTO E INSTALAÇÃO. AF_02/2023</t>
  </si>
  <si>
    <t>DISTRIBUIDOR 3 SAÍDAS, PARA INSTALAÇÕES EM PEX ÁGUA, ENTRADA DE 32 MM X 3 SAÍDAS DE 25 MM, CONEXÃO POR CRIMPAGEM - FORNECIMENTO E INSTALAÇÃO. AF_02/2023</t>
  </si>
  <si>
    <t>ACOPLAMENTO RÍGIDO EM AÇO, CONEXÃO RANHURADA, DN 50 (2"), INSTALADO EM PRUMADAS - FORNECIMENTO E INSTALAÇÃO. AF_10/2020</t>
  </si>
  <si>
    <t>ACOPLAMENTO RÍGIDO EM AÇO, CONEXÃO RANHURADA, DN 65 (2 1/2"), INSTALADO EM PRUMADAS - FORNECIMENTO E INSTALAÇÃO. AF_10/2020</t>
  </si>
  <si>
    <t>ACOPLAMENTO RÍGIDO EM AÇO, CONEXÃO RANHURADA, DN 80 (3"), INSTALADO EM PRUMADAS - FORNECIMENTO E INSTALAÇÃO. AF_10/2020</t>
  </si>
  <si>
    <t>CURVA 45 GRAUS, EM AÇO, CONEXÃO RANHURADA, DN 50 (2"), INSTALADO EM PRUMADAS - FORNECIMENTO E INSTALAÇÃO. AF_10/2020</t>
  </si>
  <si>
    <t>CURVA 90 GRAUS, EM AÇO, CONEXÃO RANHURADA, DN 50 (2"), INSTALADO EM PRUMADAS - FORNECIMENTO E INSTALAÇÃO. AF_10/2020</t>
  </si>
  <si>
    <t>CURVA 45 GRAUS, EM AÇO, CONEXÃO RANHURADA, DN 65 (2 1/2"), INSTALADO EM PRUMADAS - FORNECIMENTO E INSTALAÇÃO. AF_10/2020</t>
  </si>
  <si>
    <t>CURVA 90 GRAUS, EM AÇO, CONEXÃO RANHURADA, DN 65 (2 1/2"), INSTALADO EM PRUMADAS - FORNECIMENTO E INSTALAÇÃO. AF_10/2020</t>
  </si>
  <si>
    <t>CURVA 45 GRAUS, EM AÇO, CONEXÃO RANHURADA, DN 80 (3"), INSTALADO EM PRUMADAS - FORNECIMENTO E INSTALAÇÃO. AF_10/2020</t>
  </si>
  <si>
    <t>CURVA 90 GRAUS, EM AÇO, CONEXÃO RANHURADA, DN 80 (3"), INSTALADO EM PRUMADAS - FORNECIMENTO E INSTALAÇÃO. AF_10/2020</t>
  </si>
  <si>
    <t>TÊ, EM AÇO, CONEXÃO RANHURADA, DN 50 (2"), INSTALADO EM PRUMADAS - FORNECIMENTO E INSTALAÇÃO. AF_10/2020</t>
  </si>
  <si>
    <t>TÊ, EM AÇO, CONEXÃO RANHURADA, DN 65 (2 1/2"), INSTALADO EM PRUMADAS - FORNECIMENTO E INSTALAÇÃO. AF_10/2020</t>
  </si>
  <si>
    <t>TÊ, EM AÇO, CONEXÃO RANHURADA, DN 80 (3"), INSTALADO EM PRUMADAS - FORNECIMENTO E INSTALAÇÃO. AF_10/2020</t>
  </si>
  <si>
    <t>LUVA, EM AÇO, CONEXÃO SOLDADA, DN 50 (2"), INSTALADO EM PRUMADAS - FORNECIMENTO E INSTALAÇÃO. AF_10/2020</t>
  </si>
  <si>
    <t>LUVA COM REDUÇÃO, EM AÇO, CONEXÃO SOLDADA, DN 50 X 40 MM (2  X 1 1/2"), INSTALADO EM PRUMADAS - FORNECIMENTO E INSTALAÇÃO. AF_10/2020</t>
  </si>
  <si>
    <t>LUVA, EM AÇO, CONEXÃO SOLDADA, DN 65 (2 1/2"), INSTALADO EM PRUMADAS - FORNECIMENTO E INSTALAÇÃO. AF_10/2020</t>
  </si>
  <si>
    <t>LUVA COM REDUÇÃO, EM AÇO, CONEXÃO SOLDADA, DN 65 X 50 MM (2 1/2" X 2"), INSTALADO EM PRUMADAS - FORNECIMENTO E INSTALAÇÃO. AF_10/2020</t>
  </si>
  <si>
    <t>LUVA, EM AÇO, CONEXÃO SOLDADA, DN 80 (3"), INSTALADO EM PRUMADAS - FORNECIMENTO E INSTALAÇÃO. AF_10/2020</t>
  </si>
  <si>
    <t>LUVA COM REDUÇÃO, EM AÇO, CONEXÃO SOLDADA, DN 80 X 65 MM (3" X 2 1/2"), INSTALADO EM PRUMADAS - FORNECIMENTO E INSTALAÇÃO. AF_10/2020</t>
  </si>
  <si>
    <t>CURVA 45 GRAUS, EM AÇO, CONEXÃO SOLDADA, DN 50 (2"), INSTALADO EM PRUMADAS - FORNECIMENTO E INSTALAÇÃO. AF_10/2020</t>
  </si>
  <si>
    <t>CURVA 90 GRAUS, EM AÇO, CONEXÃO SOLDADA, DN 50 (2"), INSTALADO EM PRUMADAS - FORNECIMENTO E INSTALAÇÃO. AF_10/2020</t>
  </si>
  <si>
    <t>CURVA 45 GRAUS, EM AÇO, CONEXÃO SOLDADA, DN 65 (2 1/2"), INSTALADO EM PRUMADAS - FORNECIMENTO E INSTALAÇÃO. AF_10/2020</t>
  </si>
  <si>
    <t>CURVA 90 GRAUS, EM AÇO, CONEXÃO SOLDADA, DN 65 (2 1/2"), INSTALADO EM PRUMADAS - FORNECIMENTO E INSTALAÇÃO. AF_10/2020</t>
  </si>
  <si>
    <t>CURVA 45 GRAUS, EM AÇO, CONEXÃO SOLDADA, DN 80 (3"), INSTALADO EM PRUMADAS - FORNECIMENTO E INSTALAÇÃO. AF_10/2020</t>
  </si>
  <si>
    <t>CURVA 90 GRAUS, EM AÇO, CONEXÃO SOLDADA, DN 80 (3"), INSTALADO EM PRUMADAS - FORNECIMENTO E INSTALAÇÃO. AF_10/2020</t>
  </si>
  <si>
    <t>TÊ, EM AÇO, CONEXÃO SOLDADA, DN 50 (2"), INSTALADO EM PRUMADAS - FORNECIMENTO E INSTALAÇÃO. AF_10/2020</t>
  </si>
  <si>
    <t>TÊ, EM AÇO, CONEXÃO SOLDADA, DN 65 (2 1/2"), INSTALADO EM PRUMADAS - FORNECIMENTO E INSTALAÇÃO. AF_10/2020</t>
  </si>
  <si>
    <t>TÊ, EM AÇO, CONEXÃO SOLDADA, DN 80 (3"), INSTALADO EM PRUMADAS - FORNECIMENTO E INSTALAÇÃO. AF_10/2020</t>
  </si>
  <si>
    <t>LUVA, EM AÇO, CONEXÃO SOLDADA, DN 25 (1"), INSTALADO EM REDE DE ALIMENTAÇÃO PARA HIDRANTE - FORNECIMENTO E INSTALAÇÃO. AF_10/2020</t>
  </si>
  <si>
    <t>LUVA COM REDUÇÃO, EM AÇO, CONEXÃO SOLDADA, DN 25 X 20 MM (1  X 3/4"), INSTALADO EM REDE DE ALIMENTAÇÃO PARA HIDRANTE - FORNECIMENTO E INSTALAÇÃO. AF_10/2020</t>
  </si>
  <si>
    <t>LUVA, EM AÇO, CONEXÃO SOLDADA, DN 32 (1 1/4"), INSTALADO EM REDE DE ALIMENTAÇÃO PARA HIDRANTE - FORNECIMENTO E INSTALAÇÃO. AF_10/2020</t>
  </si>
  <si>
    <t>LUVA COM REDUÇÃO, EM AÇO, CONEXÃO SOLDADA, DN 32 X 25 MM (1 1/4"  X 1"), INSTALADO EM REDE DE ALIMENTAÇÃO PARA HIDRANTE - FORNECIMENTO E INSTALAÇÃO. AF_10/2020</t>
  </si>
  <si>
    <t>LUVA, EM AÇO, CONEXÃO SOLDADA, DN 40 (1 1/2"), INSTALADO EM REDE DE ALIMENTAÇÃO PARA HIDRANTE - FORNECIMENTO E INSTALAÇÃO. AF_10/2020</t>
  </si>
  <si>
    <t>LUVA COM REDUÇÃO, EM AÇO, CONEXÃO SOLDADA, DN 40  X 32 MM (1 1/2" X 1 1/4"), INSTALADO EM REDE DE ALIMENTAÇÃO PARA HIDRANTE - FORNECIMENTO E INSTALAÇÃO. AF_10/2020</t>
  </si>
  <si>
    <t>LUVA, EM AÇO, CONEXÃO SOLDADA, DN 50 (2"), INSTALADO EM REDE DE ALIMENTAÇÃO PARA HIDRANTE - FORNECIMENTO E INSTALAÇÃO. AF_10/2020</t>
  </si>
  <si>
    <t>LUVA COM REDUÇÃO, EM AÇO, CONEXÃO SOLDADA, DN 50 X 40 MM (2" X 1 1/2"), INSTALADO EM REDE DE ALIMENTAÇÃO PARA HIDRANTE - FORNECIMENTO E INSTALAÇÃO. AF_10/2020</t>
  </si>
  <si>
    <t>LUVA, EM AÇO, CONEXÃO SOLDADA, DN 65 (2 1/2"), INSTALADO EM REDE DE ALIMENTAÇÃO PARA HIDRANTE - FORNECIMENTO E INSTALAÇÃO. AF_10/2020</t>
  </si>
  <si>
    <t>LUVA COM REDUÇÃO, EM AÇO, CONEXÃO SOLDADA, DN 65 X 50 MM (2 1/2" X 2"), INSTALADO EM REDE DE ALIMENTAÇÃO PARA HIDRANTE - FORNECIMENTO E INSTALAÇÃO. AF_10/2020</t>
  </si>
  <si>
    <t>LUVA, EM AÇO, CONEXÃO SOLDADA, DN 80 (3"), INSTALADO EM REDE DE ALIMENTAÇÃO PARA HIDRANTE - FORNECIMENTO E INSTALAÇÃO. AF_10/2020</t>
  </si>
  <si>
    <t>LUVA COM REDUÇÃO, EM AÇO, CONEXÃO SOLDADA, DN 80 X 65 MM (3" X 2 1/2"), INSTALADO EM REDE DE ALIMENTAÇÃO PARA HIDRANTE - FORNECIMENTO E INSTALAÇÃO. AF_10/2020</t>
  </si>
  <si>
    <t>CURVA 45 GRAUS, EM AÇO, CONEXÃO SOLDADA, DN 25 (1"), INSTALADO EM REDE DE ALIMENTAÇÃO PARA HIDRANTE - FORNECIMENTO E INSTALAÇÃO. AF_10/2020</t>
  </si>
  <si>
    <t>CURVA 90 GRAUS, EM AÇO, CONEXÃO SOLDADA, DN 25 (1"), INSTALADO EM REDE DE ALIMENTAÇÃO PARA HIDRANTE - FORNECIMENTO E INSTALAÇÃO. AF_10/2020</t>
  </si>
  <si>
    <t>CURVA 45 GRAUS, EM AÇO, CONEXÃO SOLDADA, DN 32 (1 1/4"), INSTALADO EM REDE DE ALIMENTAÇÃO PARA HIDRANTE - FORNECIMENTO E INSTALAÇÃO. AF_10/2020</t>
  </si>
  <si>
    <t>CURVA 90 GRAUS, EM AÇO, CONEXÃO SOLDADA, DN 32 (1 1/4"), INSTALADO EM REDE DE ALIMENTAÇÃO PARA HIDRANTE - FORNECIMENTO E INSTALAÇÃO. AF_10/2020</t>
  </si>
  <si>
    <t>CURVA 45 GRAUS, EM AÇO, CONEXÃO SOLDADA, DN 40 (1 1/2"), INSTALADO EM REDE DE ALIMENTAÇÃO PARA HIDRANTE - FORNECIMENTO E INSTALAÇÃO. AF_10/2020</t>
  </si>
  <si>
    <t>CURVA 90 GRAUS, EM AÇO, CONEXÃO SOLDADA, DN 40 (1 1/2"), INSTALADO EM REDE DE ALIMENTAÇÃO PARA HIDRANTE - FORNECIMENTO E INSTALAÇÃO. AF_10/2020</t>
  </si>
  <si>
    <t>CURVA 45 GRAUS, EM AÇO, CONEXÃO SOLDADA, DN 50 (2"), INSTALADO EM REDE DE ALIMENTAÇÃO PARA HIDRANTE - FORNECIMENTO E INSTALAÇÃO. AF_10/2020</t>
  </si>
  <si>
    <t>CURVA 90 GRAUS, EM AÇO, CONEXÃO SOLDADA, DN 50 (2"), INSTALADO EM REDE DE ALIMENTAÇÃO PARA HIDRANTE - FORNECIMENTO E INSTALAÇÃO. AF_10/2020</t>
  </si>
  <si>
    <t>CURVA 45 GRAUS, EM AÇO, CONEXÃO SOLDADA, DN 65 (2 1/2"), INSTALADO EM REDE DE ALIMENTAÇÃO PARA HIDRANTE - FORNECIMENTO E INSTALAÇÃO. AF_10/2020</t>
  </si>
  <si>
    <t>CURVA 90 GRAUS, EM AÇO, CONEXÃO SOLDADA, DN 65 (2 1/2"), INSTALADO EM REDE DE ALIMENTAÇÃO PARA HIDRANTE - FORNECIMENTO E INSTALAÇÃO. AF_10/2020</t>
  </si>
  <si>
    <t>CURVA 45 GRAUS, EM AÇO, CONEXÃO SOLDADA, DN 80 (3"), INSTALADO EM REDE DE ALIMENTAÇÃO PARA HIDRANTE - FORNECIMENTO E INSTALAÇÃO. AF_10/2020</t>
  </si>
  <si>
    <t>CURVA 90 GRAUS, EM AÇO, CONEXÃO SOLDADA, DN 80 (3"), INSTALADO EM REDE DE ALIMENTAÇÃO PARA HIDRANTE - FORNECIMENTO E INSTALAÇÃO. AF_10/2020</t>
  </si>
  <si>
    <t>TÊ, EM AÇO, CONEXÃO SOLDADA, DN 25 (1"), INSTALADO EM REDE DE ALIMENTAÇÃO PARA HIDRANTE - FORNECIMENTO E INSTALAÇÃO. AF_10/2020</t>
  </si>
  <si>
    <t>TÊ, EM AÇO, CONEXÃO SOLDADA, DN 32 (1 1/4"), INSTALADO EM REDE DE ALIMENTAÇÃO PARA HIDRANTE - FORNECIMENTO E INSTALAÇÃO. AF_10/2020</t>
  </si>
  <si>
    <t>TÊ, EM AÇO, CONEXÃO SOLDADA, DN 40 (1 1/2"), INSTALADO EM REDE DE ALIMENTAÇÃO PARA HIDRANTE - FORNECIMENTO E INSTALAÇÃO. AF_10/2020</t>
  </si>
  <si>
    <t>TÊ, EM AÇO, CONEXÃO SOLDADA, DN 50 (2"), INSTALADO EM REDE DE ALIMENTAÇÃO PARA HIDRANTE - FORNECIMENTO E INSTALAÇÃO. AF_10/2020</t>
  </si>
  <si>
    <t>TÊ, EM AÇO, CONEXÃO SOLDADA, DN 65 (2 1/2"), INSTALADO EM REDE DE ALIMENTAÇÃO PARA HIDRANTE - FORNECIMENTO E INSTALAÇÃO. AF_10/2020</t>
  </si>
  <si>
    <t>TÊ, EM AÇO, CONEXÃO SOLDADA, DN 80 (3"), INSTALADO EM REDE DE ALIMENTAÇÃO PARA HIDRANTE - FORNECIMENTO E INSTALAÇÃO. AF_10/2020</t>
  </si>
  <si>
    <t>LUVA, EM AÇO, CONEXÃO SOLDADA, DN 25 (1"), INSTALADO EM REDE DE ALIMENTAÇÃO PARA SPRINKLER - FORNECIMENTO E INSTALAÇÃO. AF_10/2020</t>
  </si>
  <si>
    <t>LUVA COM REDUÇÃO, EM AÇO, CONEXÃO SOLDADA, DN 25 X 20 MM (1" X 3/4"), INSTALADO EM REDE DE ALIMENTAÇÃO PARA SPRINKLER - FORNECIMENTO E INSTALAÇÃO. AF_10/2020</t>
  </si>
  <si>
    <t>LUVA, EM AÇO, CONEXÃO SOLDADA, DN 32 (1 1/4"), INSTALADO EM REDE DE ALIMENTAÇÃO PARA SPRINKLER - FORNECIMENTO E INSTALAÇÃO. AF_10/2020</t>
  </si>
  <si>
    <t>LUVA COM REDUÇÃO, EM AÇO, CONEXÃO SOLDADA, DN 32 X 25 MM (1 1/4"  X 1"), INSTALADO EM REDE DE ALIMENTAÇÃO PARA SPRINKLER - FORNECIMENTO E INSTALAÇÃO. AF_10/2020</t>
  </si>
  <si>
    <t>LUVA, EM AÇO, CONEXÃO SOLDADA, DN 40 (1 1/2"), INSTALADO EM REDE DE ALIMENTAÇÃO PARA SPRINKLER - FORNECIMENTO E INSTALAÇÃO. AF_10/2020</t>
  </si>
  <si>
    <t>LUVA COM REDUÇÃO, EM AÇO, CONEXÃO SOLDADA, DN 40  X 32 MM (1 1/2" X 1 1/4"), INSTALADO EM REDE DE ALIMENTAÇÃO PARA SPRINKLER - FORNECIMENTO E INSTALAÇÃO. AF_10/2020</t>
  </si>
  <si>
    <t>LUVA, EM AÇO, CONEXÃO SOLDADA, DN 50 (2"), INSTALADO EM REDE DE ALIMENTAÇÃO PARA SPRINKLER - FORNECIMENTO E INSTALAÇÃO. AF_10/2020</t>
  </si>
  <si>
    <t>LUVA COM REDUÇÃO, EM AÇO, CONEXÃO SOLDADA, DN 50 X 40 MM (2" X 1 1/2"), INSTALADO EM REDE DE ALIMENTAÇÃO PARA SPRINKLER - FORNECIMENTO E INSTALAÇÃO. AF_10/2020</t>
  </si>
  <si>
    <t>LUVA, EM AÇO, CONEXÃO SOLDADA, DN 65 (2 1/2"), INSTALADO EM REDE DE ALIMENTAÇÃO PARA SPRINKLER - FORNECIMENTO E INSTALAÇÃO. AF_10/2020</t>
  </si>
  <si>
    <t>LUVA COM REDUÇÃO, EM AÇO, CONEXÃO SOLDADA, DN 65 X 50 MM (2 1/2" X 2"), INSTALADO EM REDE DE ALIMENTAÇÃO PARA SPRINKLER - FORNECIMENTO E INSTALAÇÃO. AF_10/2020</t>
  </si>
  <si>
    <t>LUVA, EM AÇO, CONEXÃO SOLDADA, DN 80 (3"), INSTALADO EM REDE DE ALIMENTAÇÃO PARA SPRINKLER - FORNECIMENTO E INSTALAÇÃO. AF_10/2020</t>
  </si>
  <si>
    <t>LUVA COM REDUÇÃO, EM AÇO, CONEXÃO SOLDADA, DN 80 X 65 MM (3" X 2 1/2"), INSTALADO EM REDE DE ALIMENTAÇÃO PARA SPRINKLER - FORNECIMENTO E INSTALAÇÃO. AF_10/2020</t>
  </si>
  <si>
    <t>CURVA 45 GRAUS, EM AÇO, CONEXÃO SOLDADA, DN 25 (1"), INSTALADO EM REDE DE ALIMENTAÇÃO PARA SPRINKLER - FORNECIMENTO E INSTALAÇÃO. AF_10/2020</t>
  </si>
  <si>
    <t>CURVA 90 GRAUS, EM AÇO, CONEXÃO SOLDADA, DN 25 (1"), INSTALADO EM REDE DE ALIMENTAÇÃO PARA SPRINKLER - FORNECIMENTO E INSTALAÇÃO. AF_10/2020</t>
  </si>
  <si>
    <t>CURVA 45 GRAUS, EM AÇO, CONEXÃO SOLDADA, DN 32 (1 1/4"), INSTALADO EM REDE DE ALIMENTAÇÃO PARA SPRINKLER - FORNECIMENTO E INSTALAÇÃO. AF_10/2020</t>
  </si>
  <si>
    <t>CURVA 90 GRAUS, EM AÇO, CONEXÃO SOLDADA, DN 32 (1 1/4"), INSTALADO EM REDE DE ALIMENTAÇÃO PARA SPRINKLER - FORNECIMENTO E INSTALAÇÃO. AF_10/2020</t>
  </si>
  <si>
    <t>CURVA 45 GRAUS, EM AÇO, CONEXÃO SOLDADA, DN 40 (1 1/2"), INSTALADO EM REDE DE ALIMENTAÇÃO PARA SPRINKLER - FORNECIMENTO E INSTALAÇÃO. AF_10/2020</t>
  </si>
  <si>
    <t>CURVA 90 GRAUS, EM AÇO, CONEXÃO SOLDADA, DN 40 (1 1/2"), INSTALADO EM REDE DE ALIMENTAÇÃO PARA SPRINKLER - FORNECIMENTO E INSTALAÇÃO. AF_10/2020</t>
  </si>
  <si>
    <t>CURVA 45 GRAUS, EM AÇO, CONEXÃO SOLDADA, DN 50 (2"), INSTALADO EM REDE DE ALIMENTAÇÃO PARA SPRINKLER - FORNECIMENTO E INSTALAÇÃO. AF_10/2020</t>
  </si>
  <si>
    <t>CURVA 90 GRAUS, EM AÇO, CONEXÃO SOLDADA, DN 50 (2"), INSTALADO EM REDE DE ALIMENTAÇÃO PARA SPRINKLER - FORNECIMENTO E INSTALAÇÃO. AF_10/2020</t>
  </si>
  <si>
    <t>CURVA 45 GRAUS, EM AÇO, CONEXÃO SOLDADA, DN 65 (2 1/2"), INSTALADO EM REDE DE ALIMENTAÇÃO PARA SPRINKLER - FORNECIMENTO E INSTALAÇÃO. AF_10/2020</t>
  </si>
  <si>
    <t>CURVA 90 GRAUS, EM AÇO, CONEXÃO SOLDADA, DN 65 (2 1/2"), INSTALADO EM REDE DE ALIMENTAÇÃO PARA SPRINKLER - FORNECIMENTO E INSTALAÇÃO. AF_10/2020</t>
  </si>
  <si>
    <t>CURVA 45 GRAUS, EM AÇO, CONEXÃO SOLDADA, DN 80 (3"), INSTALADO EM REDE DE ALIMENTAÇÃO PARA SPRINKLER - FORNECIMENTO E INSTALAÇÃO. AF_10/2020</t>
  </si>
  <si>
    <t>CURVA 90 GRAUS, EM AÇO, CONEXÃO SOLDADA, DN 80 (3"), INSTALADO EM REDE DE ALIMENTAÇÃO PARA SPRINKLER - FORNECIMENTO E INSTALAÇÃO. AF_10/2020</t>
  </si>
  <si>
    <t>TÊ, EM AÇO, CONEXÃO SOLDADA, DN 25 (1"), INSTALADO EM REDE DE ALIMENTAÇÃO PARA SPRINKLER - FORNECIMENTO E INSTALAÇÃO. AF_10/2020</t>
  </si>
  <si>
    <t>TÊ, EM AÇO, CONEXÃO SOLDADA, DN 32 (1 1/4"), INSTALADO EM REDE DE ALIMENTAÇÃO PARA SPRINKLER - FORNECIMENTO E INSTALAÇÃO. AF_10/2020</t>
  </si>
  <si>
    <t>TÊ, EM AÇO, CONEXÃO SOLDADA, DN 40 (1 1/2"), INSTALADO EM REDE DE ALIMENTAÇÃO PARA SPRINKLER - FORNECIMENTO E INSTALAÇÃO. AF_10/2020</t>
  </si>
  <si>
    <t>TÊ, EM AÇO, CONEXÃO SOLDADA, DN 50 (2"), INSTALADO EM REDE DE ALIMENTAÇÃO PARA SPRINKLER - FORNECIMENTO E INSTALAÇÃO. AF_10/2020</t>
  </si>
  <si>
    <t>TÊ, EM AÇO, CONEXÃO SOLDADA, DN 65 (2 1/2"), INSTALADO EM REDE DE ALIMENTAÇÃO PARA SPRINKLER - FORNECIMENTO E INSTALAÇÃO. AF_10/2020</t>
  </si>
  <si>
    <t>TÊ, EM AÇO, CONEXÃO SOLDADA, DN 80 (3"), INSTALADO EM REDE DE ALIMENTAÇÃO PARA SPRINKLER - FORNECIMENTO E INSTALAÇÃO. AF_10/2020</t>
  </si>
  <si>
    <t>LUVA, EM AÇO, CONEXÃO SOLDADA, DN 15 (1/2"), INSTALADO EM RAMAIS E SUB-RAMAIS DE GÁS - FORNECIMENTO E INSTALAÇÃO. AF_10/2020</t>
  </si>
  <si>
    <t>LUVA, EM AÇO, CONEXÃO SOLDADA, DN 20 (3/4"), INSTALADO EM RAMAIS E SUB-RAMAIS DE GÁS - FORNECIMENTO E INSTALAÇÃO. AF_10/2020</t>
  </si>
  <si>
    <t>LUVA COM REDUÇÃO, EM AÇO, CONEXÃO SOLDADA, DN 20 X 15 MM (3/4" X 1/2"), INSTALADO EM RAMAIS E SUB-RAMAIS DE GÁS - FORNECIMENTO E INSTALAÇÃO. AF_10/2020</t>
  </si>
  <si>
    <t>LUVA, EM AÇO, CONEXÃO SOLDADA, DN 25 (1"), INSTALADO EM RAMAIS E SUB-RAMAIS DE GÁS - FORNECIMENTO E INSTALAÇÃO. AF_10/2020</t>
  </si>
  <si>
    <t>LUVA COM REDUÇÃO, EM AÇO, CONEXÃO SOLDADA, DN 25 X 20 MM (1" X 3/4"), INSTALADO EM RAMAIS E SUB-RAMAIS DE GÁS - FORNECIMENTO E INSTALAÇÃO. AF_10/2020</t>
  </si>
  <si>
    <t>CURVA 45 GRAUS, EM AÇO, CONEXÃO SOLDADA, DN 15 (1/2"), INSTALADO EM RAMAIS E SUB-RAMAIS DE GÁS - FORNECIMENTO E INSTALAÇÃO. AF_10/2020</t>
  </si>
  <si>
    <t>CURVA 90 GRAUS, EM AÇO, CONEXÃO SOLDADA, DN 15 (1/2"), INSTALADO EM RAMAIS E SUB-RAMAIS DE GÁS - FORNECIMENTO E INSTALAÇÃO. AF_10/2020</t>
  </si>
  <si>
    <t>CURVA 45 GRAUS, EM AÇO, CONEXÃO SOLDADA, DN 20 (3/4"), INSTALADO EM RAMAIS E SUB-RAMAIS DE GÁS - FORNECIMENTO E INSTALAÇÃO. AF_10/2020</t>
  </si>
  <si>
    <t>CURVA 90 GRAUS, EM AÇO, CONEXÃO SOLDADA, DN 20 (3/4"), INSTALADO EM RAMAIS E SUB-RAMAIS DE GÁS - FORNECIMENTO E INSTALAÇÃO. AF_10/2020</t>
  </si>
  <si>
    <t>CURVA 45 GRAUS, EM AÇO, CONEXÃO SOLDADA, DN 25 (1"), INSTALADO EM RAMAIS E SUB-RAMAIS DE GÁS - FORNECIMENTO E INSTALAÇÃO. AF_10/2020</t>
  </si>
  <si>
    <t>CURVA 90 GRAUS, EM AÇO, CONEXÃO SOLDADA, DN 25 (1"), INSTALADO EM RAMAIS E SUB-RAMAIS DE GÁS - FORNECIMENTO E INSTALAÇÃO. AF_10/2020</t>
  </si>
  <si>
    <t>TÊ, EM AÇO, CONEXÃO SOLDADA, DN 15 (1/2"), INSTALADO EM RAMAIS E SUB-RAMAIS DE GÁS - FORNECIMENTO E INSTALAÇÃO. AF_10/2020</t>
  </si>
  <si>
    <t>TÊ, EM AÇO, CONEXÃO SOLDADA, DN 20 (3/4"), INSTALADO EM RAMAIS E SUB-RAMAIS DE GÁS - FORNECIMENTO E INSTALAÇÃO. AF_10/2020</t>
  </si>
  <si>
    <t>TÊ, EM AÇO, CONEXÃO SOLDADA, DN 25 (1"), INSTALADO EM RAMAIS E SUB-RAMAIS DE GÁS - FORNECIMENTO E INSTALAÇÃO. AF_10/2020</t>
  </si>
  <si>
    <t>CONECTOR EM BRONZE/LATÃO, DN 22 MM X 1/2", SEM ANEL DE SOLDA, BOLSA X ROSCA F, INSTALADO EM PRUMADA DE HIDRÁULICA PREDIAL - FORNECIMENTO E INSTALAÇÃO. AF_04/2022</t>
  </si>
  <si>
    <t>COTOVELO EM COBRE, DN 15 MM, 90 GRAUS, SEM ANEL DE SOLDA, INSTALADO EM RAMAL E SUB-RAMAL DE GÁS COMBUSTÍVEL - FORNECIMENTO E INSTALAÇÃO. AF_04/2022</t>
  </si>
  <si>
    <t>CURVA EM COBRE, DN 15 MM, 45 GRAUS, SEM ANEL DE SOLDA, BOLSA X BOLSA, INSTALADO EM RAMAL E SUB-RAMAL DE GÁS COMBUSTÍVEL - FORNECIMENTO E INSTALAÇÃO. AF_04/2022</t>
  </si>
  <si>
    <t>COTOVELO EM BRONZE/LATÃO, DN 15 MM X 1/2", 90 GRAUS, SEM ANEL DE SOLDA, BOLSA X ROSCA F, INSTALADO EM RAMAL E SUB-RAMAL DE GÁS COMBUSTÍVEL - FORNECIMENTO E INSTALAÇÃO. AF_04/2022</t>
  </si>
  <si>
    <t>COTOVELO EM COBRE, DN 22 MM, 90 GRAUS, SEM ANEL DE SOLDA, INSTALADO EM RAMAL E SUB-RAMAL DE GÁS COMBUSTÍVEL - FORNECIMENTO E INSTALAÇÃO. AF_04/2022</t>
  </si>
  <si>
    <t>CURVA EM COBRE, DN 22 MM, 45 GRAUS, SEM ANEL DE SOLDA, BOLSA X BOLSA, INSTALADO EM RAMAL E SUB-RAMAL DE GÁS COMBUSTÍVEL - FORNECIMENTO E INSTALAÇÃO. AF_04/2022</t>
  </si>
  <si>
    <t>COTOVELO EM BRONZE/LATÃO, DN 22 MM X 1/2", 90 GRAUS, SEM ANEL DE SOLDA, BOLSA X ROSCA F, INSTALADO EM RAMAL E SUB-RAMAL DE GÁS COMBUSTÍVEL - FORNECIMENTO E INSTALAÇÃO. AF_04/2022</t>
  </si>
  <si>
    <t>COTOVELO EM BRONZE/LATÃO, DN 22 MM X 3/4", 90 GRAUS, SEM ANEL DE SOLDA, BOLSA X ROSCA F, INSTALADO EM RAMAL E SUB-RAMAL DE GÁS COMBUSTÍVEL - FORNECIMENTO E INSTALAÇÃO. AF_04/2022</t>
  </si>
  <si>
    <t>COTOVELO EM COBRE, DN 28 MM, 90 GRAUS, SEM ANEL DE SOLDA, INSTALADO EM RAMAL E SUB-RAMAL DE GÁS COMBUSTÍVEL - FORNECIMENTO E INSTALAÇÃO. AF_04/2022</t>
  </si>
  <si>
    <t>CURVA EM COBRE, DN 28 MM, 45 GRAUS, SEM ANEL DE SOLDA, BOLSA X BOLSA, INSTALADO EM RAMAL E SUB-RAMAL DE GÁS COMBUSTÍVEL - FORNECIMENTO E INSTALAÇÃO. AF_04/2022</t>
  </si>
  <si>
    <t>LUVA EM COBRE, DN 15 MM, SEM ANEL DE SOLDA, INSTALADO EM RAMAL E SUB-RAMAL DE GÁS COMBUSTÍVEL - FORNECIMENTO E INSTALAÇÃO. AF_04/2022</t>
  </si>
  <si>
    <t>LUVA PASSANTE EM COBRE, DN 15 MM, SEM ANEL DE SOLDA, INSTALADO EM RAMAL E SUB-RAMAL DE GÁS COMBUSTÍVEL - FORNECIMENTO E INSTALAÇÃO. AF_04/2022</t>
  </si>
  <si>
    <t>CURVA DE TRANSPOSIÇÃO EM BRONZE/LATÃO, DN 15 MM, SEM ANEL DE SOLDA, BOLSA X BOLSA, INSTALADO EM RAMAL E SUB-RAMAL DE GÁS COMBUSTÍVEL - FORNECIMENTO E INSTALAÇÃO. AF_04/2022</t>
  </si>
  <si>
    <t>JUNTA DE EXPANSÃO EM COBRE, DN 15 MM, PONTA X PONTA, INSTALADO EM RAMAL E SUB-RAMAL DE GÁS COMBUSTÍVEL - FORNECIMENTO E INSTALAÇÃO. AF_04/2022</t>
  </si>
  <si>
    <t>CONECTOR EM BRONZE/LATÃO, DN 15 MM X 1/2", SEM ANEL DE SOLDA, BOLSA X ROSCA F, INSTALADO EM RAMAL E SUB-RAMAL DE GÁS COMBUSTÍVEL - FORNECIMENTO E INSTALAÇÃO. AF_04/2022</t>
  </si>
  <si>
    <t>LUVA EM COBRE, DN 22 MM, SEM ANEL DE SOLDA, INSTALADO EM RAMAL E SUB-RAMAL DE GÁS COMBUSTÍVEL - FORNECIMENTO E INSTALAÇÃO. AF_04/2022</t>
  </si>
  <si>
    <t>LUVA PASSANTE EM COBRE, DN 22 MM, SEM ANEL DE SOLDA, INSTALADO EM RAMAL E SUB-RAMAL DE GÁS COMBUSTÍVEL - FORNECIMENTO E INSTALAÇÃO. AF_04/2022</t>
  </si>
  <si>
    <t>JUNTA DE EXPANSÃO EM COBRE, DN 22 MM, PONTA X PONTA, INSTALADO EM RAMAL E SUB-RAMAL DE GÁS COMBUSTÍVEL - FORNECIMENTO E INSTALAÇÃO. AF_04/2022</t>
  </si>
  <si>
    <t>CURVA DE TRANSPOSIÇÃO EM BRONZE/LATÃO, DN 22 MM, SEM ANEL DE SOLDA, BOLSA X BOLSA, INSTALADO EM RAMAL E SUB-RAMAL DE GÁS COMBUSTÍVEL - FORNECIMENTO E INSTALAÇÃO. AF_04/2022</t>
  </si>
  <si>
    <t>BUCHA DE REDUÇÃO EM COBRE, DN 22 MM X 15 MM, SEM ANEL DE SOLDA, PONTA X BOLSA, INSTALADO EM RAMAL E SUB-RAMAL DE GÁS COMBUSTÍVEL - FORNECIMENTO E INSTALAÇÃO. AF_04/2022</t>
  </si>
  <si>
    <t>CONECTOR EM BRONZE/LATÃO, DN 22 MM X 1/2", SEM ANEL DE SOLDA, BOLSA X ROSCA F, INSTALADO EM RAMAL E SUB-RAMAL DE GÁS COMBUSTÍVEL - FORNECIMENTO E INSTALAÇÃO. AF_04/2022</t>
  </si>
  <si>
    <t>CONECTOR EM BRONZE/LATÃO, DN 22 MM X 3/4", SEM ANEL DE SOLDA, BOLSA X ROSCA F, INSTALADO EM RAMAL E SUB-RAMAL DE GÁS COMBUSTÍVEL - FORNECIMENTO E INSTALAÇÃO. AF_04/2022</t>
  </si>
  <si>
    <t>LUVA EM COBRE, DN 28 MM, SEM ANEL DE SOLDA, INSTALADO EM RAMAL E SUB-RAMAL DE GÁS COMBUSTÍVEL - FORNECIMENTO E INSTALAÇÃO. AF_04/2022</t>
  </si>
  <si>
    <t>LUVA PASSANTE EM COBRE, DN 28 MM, SEM ANEL DE SOLDA, INSTALADO EM RAMAL E SUB-RAMAL DE GÁS COMBUSTÍVEL - FORNECIMENTO E INSTALAÇÃO. AF_04/2022</t>
  </si>
  <si>
    <t>CURVA DE TRANSPOSIÇÃO EM BRONZE/LATÃO, DN 28 MM, SEM ANEL DE SOLDA, BOLSA X BOLSA, INSTALADO EM RAMAL E SUB-RAMAL DE GÁS COMBUSTÍVEL - FORNECIMENTO E INSTALAÇÃO. AF_04/2022</t>
  </si>
  <si>
    <t>JUNTA DE EXPANSÃO EM COBRE, DN 28 MM, PONTA X PONTA, INSTALADO EM RAMAL E SUB-RAMAL DE GÁS COMBUSTÍVEL - FORNECIMENTO E INSTALAÇÃO. AF_04/2022</t>
  </si>
  <si>
    <t>CONECTOR EM BRONZE/LATÃO, DN 28 MM X 1/2", SEM ANEL DE SOLDA, BOLSA X ROSCA F, INSTALADO EM RAMAL E SUB-RAMAL DE GÁS COMBUSTÍVEL - FORNECIMENTO E INSTALAÇÃO. AF_04/2022</t>
  </si>
  <si>
    <t>BUCHA DE REDUÇÃO EM COBRE, DN 28 MM X 22 MM, SEM ANEL DE SOLDA, INSTALADO EM RAMAL E SUB-RAMAL DE GÁS COMBUSTÍVEL - FORNECIMENTO E INSTALAÇÃO. AF_04/2022</t>
  </si>
  <si>
    <t>TÊ EM COBRE, DN 15 MM, SEM ANEL DE SOLDA, INSTALADO EM RAMAL E SUB-RAMAL DE GÁS COMBUSTÍVEL - FORNECIMENTO E INSTALAÇÃO. AF_04/2022</t>
  </si>
  <si>
    <t>TE EM COBRE, DN 22 MM, SEM ANEL DE SOLDA, INSTALADO EM RAMAL E SUB-RAMAL DE GÁS COMBUSTÍVEL - FORNECIMENTO E INSTALAÇÃO. AF_04/2022</t>
  </si>
  <si>
    <t>TÊ EM COBRE, DN 28 MM, SEM ANEL DE SOLDA, INSTALADO EM RAMAL E SUB-RAMAL DE GÁS COMBUSTÍVEL - FORNECIMENTO E INSTALAÇÃO. AF_04/2022</t>
  </si>
  <si>
    <t>COTOVELO EM COBRE, DN 15 MM, 90 GRAUS, SEM ANEL DE SOLDA, INSTALADO EM RAMAL E SUB-RAMAL DE GÁS MEDICINAL - FORNECIMENTO E INSTALAÇÃO. AF_04/2022</t>
  </si>
  <si>
    <t>CURVA EM COBRE, DN 15 MM, 45 GRAUS, SEM ANEL DE SOLDA, BOLSA X BOLSA, INSTALADO EM RAMAL E SUB-RAMAL DE GÁS MEDICINAL - FORNECIMENTO E INSTALAÇÃO. AF_04/2022</t>
  </si>
  <si>
    <t>COTOVELO EM BRONZE/LATÃO, DN 15 MM X 1/2", 90 GRAUS, SEM ANEL DE SOLDA, BOLSA X ROSCA F, INSTALADO EM RAMAL E SUB-RAMAL DE GÁS MEDICINAL - FORNECIMENTO E INSTALAÇÃO. AF_04/2022</t>
  </si>
  <si>
    <t>COTOVELO EM COBRE, DN 22 MM, 90 GRAUS, SEM ANEL DE SOLDA, INSTALADO EM RAMAL E SUB-RAMAL DE GÁS MEDICINAL - FORNECIMENTO E INSTALAÇÃO. AF_04/2022</t>
  </si>
  <si>
    <t>CURVA EM COBRE, DN 22 MM, 45 GRAUS, SEM ANEL DE SOLDA, BOLSA X BOLSA, INSTALADO EM RAMAL E SUB-RAMAL DE GÁS MEDICINAL - FORNECIMENTO E INSTALAÇÃO. AF_04/2022</t>
  </si>
  <si>
    <t>COTOVELO EM BRONZE/LATÃO, DN 22 MM X 1/2", 90 GRAUS, SEM ANEL DE SOLDA, BOLSA X ROSCA F, INSTALADO EM RAMAL E SUB-RAMAL DE GÁS MEDICINAL - FORNECIMENTO E INSTALAÇÃO. AF_04/2022</t>
  </si>
  <si>
    <t>COTOVELO EM BRONZE/LATÃO, DN 22 MM X 3/4", 90 GRAUS, SEM ANEL DE SOLDA, BOLSA X ROSCA F, INSTALADO EM RAMAL E SUB-RAMAL DE GÁS MEDICINAL - FORNECIMENTO E INSTALAÇÃO. AF_04/2022</t>
  </si>
  <si>
    <t>COTOVELO EM COBRE, DN 28 MM, 90 GRAUS, SEM ANEL DE SOLDA, INSTALADO EM RAMAL E SUB-RAMAL DE GÁS MEDICINAL - FORNECIMENTO E INSTALAÇÃO. AF_04/2022</t>
  </si>
  <si>
    <t>CURVA EM COBRE, DN 28 MM, 45 GRAUS, SEM ANEL DE SOLDA, BOLSA X BOLSA, INSTALADO EM RAMAL E SUB-RAMAL DE GÁS MEDICINAL - FORNECIMENTO E INSTALAÇÃO. AF_04/2022</t>
  </si>
  <si>
    <t>LUVA EM COBRE, DN 15 MM, SEM ANEL DE SOLDA, INSTALADO EM RAMAL E SUB-RAMAL DE GÁS MEDICINAL - FORNECIMENTO E INSTALAÇÃO. AF_04/2022</t>
  </si>
  <si>
    <t>LUVA PASSANTE EM COBRE, DN 15 MM, SEM ANEL DE SOLDA, INSTALADO EM RAMAL E SUB-RAMAL DE GÁS MEDICINAL - FORNECIMENTO E INSTALAÇÃO. AF_04/2022</t>
  </si>
  <si>
    <t>CURVA DE TRANSPOSIÇÃO EM BRONZE/LATÃO, DN 15 MM, SEM ANEL DE SOLDA, BOLSA X BOLSA, INSTALADO EM RAMAL E SUB-RAMAL DE GÁS MEDICINAL - FORNECIMENTO E INSTALAÇÃO. AF_04/2022</t>
  </si>
  <si>
    <t>JUNTA DE EXPANSÃO EM COBRE, DN 15 MM, PONTA X PONTA, INSTALADO EM RAMAL E SUB-RAMAL DE GÁS MEDICINAL - FORNECIMENTO E INSTALAÇÃO. AF_04/2022</t>
  </si>
  <si>
    <t>CONECTOR EM BRONZE/LATÃO, DN 15 MM X 1/2", SEM ANEL DE SOLDA, BOLSA X ROSCA F, INSTALADO EM RAMAL E SUB-RAMAL DE GÁS MEDICINAL - FORNECIMENTO E INSTALAÇÃO. AF_04/2022</t>
  </si>
  <si>
    <t>LUVA EM COBRE, DN 22 MM, SEM ANEL DE SOLDA, INSTALADO EM RAMAL E SUB-RAMAL DE GÁS MEDICINAL - FORNECIMENTO E INSTALAÇÃO. AF_04/2022</t>
  </si>
  <si>
    <t>LUVA PASSANTE EM COBRE, DN 22 MM, SEM ANEL DE SOLDA, INSTALADO EM RAMAL E SUB-RAMAL DE GÁS MEDICINAL - FORNECIMENTO E INSTALAÇÃO. AF_04/2022</t>
  </si>
  <si>
    <t>JUNTA DE EXPANSÃO EM COBRE, DN 22 MM, PONTA X PONTA, INSTALADO EM RAMAL E SUB-RAMAL DE GÁS MEDICINAL - FORNECIMENTO E INSTALAÇÃO. AF_04/2022</t>
  </si>
  <si>
    <t>CURVA DE TRANSPOSIÇÃO EM BRONZE/LATÃO, DN 22 MM, SEM ANEL DE SOLDA, BOLSA X BOLSA, INSTALADO EM RAMAL E SUB-RAMAL DE GÁS MEDICINAL - FORNECIMENTO E INSTALAÇÃO. AF_04/2022</t>
  </si>
  <si>
    <t>BUCHA DE REDUÇÃO EM COBRE, DN 22 MM X 15 MM, SEM ANEL DE SOLDA, PONTA X BOLSA, INSTALADO EM RAMAL E SUB-RAMAL DE GÁS MEDICINAL - FORNECIMENTO E INSTALAÇÃO. AF_04/2022</t>
  </si>
  <si>
    <t>CONECTOR EM BRONZE/LATÃO, DN 22 MM X 1/2", SEM ANEL DE SOLDA, BOLSA X ROSCA F, INSTALADO EM RAMAL E SUB-RAMAL DE GÁS MEDICINAL - FORNECIMENTO E INSTALAÇÃO. AF_04/2022</t>
  </si>
  <si>
    <t>CONECTOR EM BRONZE/LATÃO, DN 22 MM X 3/4", SEM ANEL DE SOLDA, BOLSA X ROSCA F, INSTALADO EM RAMAL E SUB-RAMAL DE GÁS MEDICINAL - FORNECIMENTO E INSTALAÇÃO. AF_04/2022</t>
  </si>
  <si>
    <t>LUVA EM COBRE, DN 28 MM, SEM ANEL DE SOLDA, INSTALADO EM RAMAL E SUB-RAMAL DE GÁS MEDICINAL - FORNECIMENTO E INSTALAÇÃO. AF_04/2022</t>
  </si>
  <si>
    <t>LUVA PASSANTE EM COBRE, DN 28 MM, SEM ANEL DE SOLDA, INSTALADO EM RAMAL E SUB-RAMAL DE GÁS MEDICINAL - FORNECIMENTO E INSTALAÇÃO. AF_04/2022</t>
  </si>
  <si>
    <t>CURVA DE TRANSPOSIÇÃO EM BRONZE/LATÃO, DN 28 MM, SEM ANEL DE SOLDA, BOLSA X BOLSA, INSTALADO EM RAMAL E SUB-RAMAL DE GÁS MEDICINAL - FORNECIMENTO E INSTALAÇÃO. AF_04/2022</t>
  </si>
  <si>
    <t>JUNTA DE EXPANSÃO EM COBRE, DN 28 MM, PONTA X PONTA, INSTALADO EM RAMAL E SUB-RAMAL DE GÁS MEDICINAL - FORNECIMENTO E INSTALAÇÃO. AF_04/2022</t>
  </si>
  <si>
    <t>CONECTOR EM BRONZE/LATÃO, DN 28 MM X 1/2", SEM ANEL DE SOLDA, BOLSA X ROSCA F, INSTALADO EM RAMAL E SUB-RAMAL DE GÁS MEDICINAL - FORNECIMENTO E INSTALAÇÃO. AF_04/2022</t>
  </si>
  <si>
    <t>BUCHA DE REDUÇÃO EM COBRE, DN 28 MM X 22 MM, SEM ANEL DE SOLDA, INSTALADO EM RAMAL E SUB-RAMAL DE GÁS MEDICINAL - FORNECIMENTO E INSTALAÇÃO. AF_04/2022</t>
  </si>
  <si>
    <t>TÊ EM COBRE, DN 15 MM, SEM ANEL DE SOLDA, INSTALADO EM RAMAL E SUB-RAMAL DE GÁS MEDICINAL - FORNECIMENTO E INSTALAÇÃO. AF_04/2022</t>
  </si>
  <si>
    <t>TÊ EM COBRE, DN 22 MM, SEM ANEL DE SOLDA, INSTALADO EM RAMAL E SUB-RAMAL DE GÁS MEDICINAL - FORNECIMENTO E INSTALAÇÃO. AF_04/2022</t>
  </si>
  <si>
    <t>TÊ EM COBRE, DN 28 MM, SEM ANEL DE SOLDA, INSTALADO EM RAMAL E SUB-RAMAL DE GÁS MEDICINAL - FORNECIMENTO E INSTALAÇÃO. AF_04/2022</t>
  </si>
  <si>
    <t>COTOVELO EM COBRE, DN 15 MM, 90 GRAUS, SEM ANEL DE SOLDA, INSTALADO EM RAMAL E SUB-RAMAL DE AQUECIMENTO SOLAR - FORNECIMENTO E INSTALAÇÃO. AF_04/2022</t>
  </si>
  <si>
    <t>CURVA EM COBRE, DN 15 MM, 45 GRAUS, SEM ANEL DE SOLDA, BOLSA X BOLSA, INSTALADO EM RAMAL E SUB-RAMAL DE AQUECIMENTO SOLAR - FORNECIMENTO E INSTALAÇÃO. AF_04/2022</t>
  </si>
  <si>
    <t>COTOVELO EM BRONZE/LATÃO, DN 15 MM X 1/2", 90 GRAUS, SEM ANEL DE SOLDA, BOLSA X ROSCA F, INSTALADO EM RAMAL E SUB-RAMAL DE AQUECIMENTO SOLAR - FORNECIMENTO E INSTALAÇÃO. AF_04/2022</t>
  </si>
  <si>
    <t>COTOVELO EM COBRE, DN 22 MM, 90 GRAUS, SEM ANEL DE SOLDA, INSTALADO EM RAMAL E SUB-RAMAL DE AQUECIMENTO SOLAR - FORNECIMENTO E INSTALAÇÃO. AF_04/2022</t>
  </si>
  <si>
    <t>CURVA EM COBRE, DN 22 MM, 45 GRAUS, SEM ANEL DE SOLDA, BOLSA X BOLSA, INSTALADO EM RAMAL E SUB-RAMAL DE AQUECIMENTO SOLAR - FORNECIMENTO E INSTALAÇÃO. AF_04/2022</t>
  </si>
  <si>
    <t>COTOVELO EM BRONZE/LATÃO, DN 22 MM X 1/2", 90 GRAUS, SEM ANEL DE SOLDA, BOLSA X ROSCA F, INSTALADO EM RAMAL E SUB-RAMAL DE AQUECIMENTO SOLAR - FORNECIMENTO E INSTALAÇÃO. AF_04/2022</t>
  </si>
  <si>
    <t>COTOVELO EM BRONZE/LATÃO, DN 22 MM X 3/4", 90 GRAUS, SEM ANEL DE SOLDA, BOLSA X ROSCA F, INSTALADO EM RAMAL E SUB-RAMAL DE AQUECIMENTO SOLAR - FORNECIMENTO E INSTALAÇÃO. AF_04/2022</t>
  </si>
  <si>
    <t>COTOVELO EM COBRE, DN 28 MM, 90 GRAUS, SEM ANEL DE SOLDA, INSTALADO EM RAMAL E SUB-RAMAL DE AQUECIMENTO SOLAR - FORNECIMENTO E INSTALAÇÃO. AF_04/2022</t>
  </si>
  <si>
    <t>CURVA EM COBRE, DN 28 MM, 45 GRAUS, SEM ANEL DE SOLDA, BOLSA X BOLSA, INSTALADO EM RAMAL E SUB-RAMAL DE AQUECIMENTO SOLAR - FORNECIMENTO E INSTALAÇÃO. AF_04/2022</t>
  </si>
  <si>
    <t>LUVA EM COBRE, DN 15 MM, SEM ANEL DE SOLDA, INSTALADO EM RAMAL E SUB-RAMAL DE AQUECIMENTO SOLAR - FORNECIMENTO E INSTALAÇÃO. AF_04/2022</t>
  </si>
  <si>
    <t>LUVA PASSANTE EM COBRE, DN 15 MM, SEM ANEL DE SOLDA, INSTALADO EM RAMAL E SUB-RAMAL DE AQUECIMENTO SOLAR - FORNECIMENTO E INSTALAÇÃO. AF_04/2022</t>
  </si>
  <si>
    <t>CURVA DE TRANSPOSIÇÃO EM BRONZE/LATÃO, DN 15 MM, SEM ANEL DE SOLDA, BOLSA X BOLSA, INSTALADO EM RAMAL E SUB-RAMAL DE AQUECIMENTO SOLAR - FORNECIMENTO E INSTALAÇÃO. AF_04/2022</t>
  </si>
  <si>
    <t>JUNTA DE EXPANSÃO EM COBRE, DN 15 MM, PONTA X PONTA, INSTALADO EM RAMAL E SUB-RAMAL DE AQUECIMENTO SOLAR - FORNECIMENTO E INSTALAÇÃO. AF_04/2022</t>
  </si>
  <si>
    <t>CONECTOR EM BRONZE/LATÃO, DN 15 MM X 1/2", SEM ANEL DE SOLDA, BOLSA X ROSCA F, INSTALADO EM RAMAL E SUB-RAMAL DE AQUECIMENTO SOLAR - FORNECIMENTO E INSTALAÇÃO. AF_04/2022</t>
  </si>
  <si>
    <t>LUVA EM COBRE, DN 22 MM, SEM ANEL DE SOLDA, INSTALADO EM RAMAL E SUB-RAMAL DE AQUECIMENTO SOLAR - FORNECIMENTO E INSTALAÇÃO. AF_04/2022</t>
  </si>
  <si>
    <t>LUVA PASSANTE EM COBRE, DN 22 MM, SEM ANEL DE SOLDA, INSTALADO EM RAMAL E SUB-RAMAL DE AQUECIMENTO SOLAR - FORNECIMENTO E INSTALAÇÃO. AF_04/2022</t>
  </si>
  <si>
    <t>JUNTA DE EXPANSÃO EM COBRE, DN 22 MM, PONTA X PONTA, INSTALADO EM RAMAL E SUB-RAMAL DE AQUECIMENTO SOLAR - FORNECIMENTO E INSTALAÇÃO. AF_04/2022</t>
  </si>
  <si>
    <t>CURVA DE TRANSPOSIÇÃO EM BRONZE/LATÃO, DN 22 MM, SEM ANEL DE SOLDA, BOLSA X BOLSA, INSTALADO EM RAMAL E SUB-RAMAL DE AQUECIMENTO SOLAR - FORNECIMENTO E INSTALAÇÃO. AF_04/2022</t>
  </si>
  <si>
    <t>BUCHA DE REDUÇÃO EM COBRE, DN 22 MM X 15 MM, SEM ANEL DE SOLDA, PONTA X BOLSA, INSTALADO EM RAMAL E SUB-RAMAL DE AQUECIMENTO SOLAR - FORNECIMENTO E INSTALAÇÃO. AF_04/2022</t>
  </si>
  <si>
    <t>CONECTOR EM BRONZE/LATÃO, DN 22 MM X 1/2", SEM ANEL DE SOLDA, BOLSA X ROSCA F, INSTALADO EM RAMAL E SUB-RAMAL DE AQUECIMENTO SOLAR - FORNECIMENTO E INSTALAÇÃO. AF_04/2022</t>
  </si>
  <si>
    <t>CONECTOR EM BRONZE/LATÃO, DN 22 MM X 3/4", SEM ANEL DE SOLDA, BOLSA X ROSCA F, INSTALADO EM RAMAL E SUB-RAMAL DE AQUECIMENTO SOLAR - FORNECIMENTO E INSTALAÇÃO. AF_04/2022</t>
  </si>
  <si>
    <t>LUVA EM COBRE, DN 28 MM, SEM ANEL DE SOLDA, INSTALADO EM RAMAL E SUB-RAMAL DE AQUECIMENTO SOLAR - FORNECIMENTO E INSTALAÇÃO. AF_04/2022</t>
  </si>
  <si>
    <t>LUVA PASSANTE EM COBRE, DN 28 MM, SEM ANEL DE SOLDA, INSTALADO EM RAMAL E SUB-RAMAL DE AQUECIMENTO SOLAR - FORNECIMENTO E INSTALAÇÃO. AF_04/2022</t>
  </si>
  <si>
    <t>CURVA DE TRANSPOSIÇÃO EM BRONZE/LATÃO, DN 28 MM, SEM ANEL DE SOLDA, BOLSA X BOLSA, INSTALADO EM RAMAL E SUB-RAMAL DE AQUECIMENTO SOLAR - FORNECIMENTO E INSTALAÇÃO. AF_04/2022</t>
  </si>
  <si>
    <t>JUNTA DE EXPANSÃO EM COBRE, DN 28 MM, PONTA X PONTA, INSTALADO EM RAMAL E SUB-RAMAL DE AQUECIMENTO SOLAR - FORNECIMENTO E INSTALAÇÃO. AF_04/2022</t>
  </si>
  <si>
    <t>CONECTOR EM BRONZE/LATÃO, DN 28 MM X 1/2", SEM ANEL DE SOLDA, BOLSA X ROSCA F, INSTALADO EM RAMAL E SUB-RAMAL DE AQUECIMENTO SOLAR - FORNECIMENTO E INSTALAÇÃO. AF_04/2022</t>
  </si>
  <si>
    <t>BUCHA DE REDUÇÃO EM COBRE, DN 28 MM X 22 MM, SEM ANEL DE SOLDA, INSTALADO EM RAMAL E SUB-RAMAL DE AQUECIMENTO SOLAR - FORNECIMENTO E INSTALAÇÃO. AF_04/2022</t>
  </si>
  <si>
    <t>TÊ EM COBRE, DN 15 MM, SEM ANEL DE SOLDA, INSTALADO EM RAMAL E SUB-RAMAL DE AQUECIMENTO SOLAR - FORNECIMENTO E INSTALAÇÃO. AF_04/2022</t>
  </si>
  <si>
    <t>TÊ EM COBRE, DN 22 MM, SEM ANEL DE SOLDA, INSTALADO EM RAMAL E SUB-RAMAL DE AQUECIMENTO SOLAR - FORNECIMENTO E INSTALAÇÃO. AF_04/2022</t>
  </si>
  <si>
    <t>TÊ EM COBRE, DN 28 MM, SEM ANEL DE SOLDA, INSTALADO EM RAMAL E SUB-RAMAL DE AQUECIMENTO SOLAR - FORNECIMENTO E INSTALAÇÃO. AF_04/2022</t>
  </si>
  <si>
    <t>BUCHA DE REDUÇÃO, CURTA, PVC, SOLDÁVEL, DN 25 X 20 MM, INSTALADO EM RAMAL OU SUB-RAMAL DE ÁGUA - FORNECIMENTO E INSTALAÇÃO. AF_06/2022</t>
  </si>
  <si>
    <t>BUCHA DE REDUÇÃO, CURTA, PVC, SOLDÁVEL, DN 32 X 25 MM, INSTALADO EM RAMAL OU SUB-RAMAL DE ÁGUA - FORNECIMENTO E INSTALAÇÃO. AF_06/2022</t>
  </si>
  <si>
    <t>BUCHA DE REDUÇÃO, LONGA, PVC, SOLDÁVEL, DN 32 X 20 MM, INSTALADO EM RAMAL OU SUB-RAMAL DE ÁGUA - FORNECIMENTO E INSTALAÇÃO. AF_06/2022</t>
  </si>
  <si>
    <t>JOELHO DE REDUÇÃO, 90 GRAUS, PVC, SOLDÁVEL, DN 25 MM X 20 MM, INSTALADO EM RAMAL OU SUB-RAMAL DE ÁGUA - FORNECIMENTO E INSTALAÇÃO. AF_06/2022</t>
  </si>
  <si>
    <t>JOELHO DE REDUÇÃO, 90 GRAUS, PVC, SOLDÁVEL, DN 32 MM X 25 MM, INSTALADO EM RAMAL OU SUB-RAMAL DE ÁGUA - FORNECIMENTO E INSTALAÇÃO. AF_06/2022</t>
  </si>
  <si>
    <t>BUCHA DE REDUÇÃO, CURTA, PVC, SOLDÁVEL, DN 25 X 20 MM, INSTALADO EM RAMAL DE DISTRIBUIÇÃO DE ÁGUA - FORNECIMENTO E INSTALAÇÃO. AF_06/2022</t>
  </si>
  <si>
    <t>BUCHA DE REDUÇÃO, CURTA, PVC, SOLDÁVEL, DN 32 X 25 MM, INSTALADO EM RAMAL DE DISTRIBUIÇÃO DE ÁGUA - FORNECIMENTO E INSTALAÇÃO. AF_06/2022</t>
  </si>
  <si>
    <t>BUCHA DE REDUÇÃO, LONGA, PVC, SOLDÁVEL, DN 32 X 20 MM, INSTALADO EM RAMAL DE DISTRIBUIÇÃO DE ÁGUA - FORNECIMENTO E INSTALAÇÃO. AF_06/2022</t>
  </si>
  <si>
    <t>JOELHO DE REDUÇÃO, 90 GRAUS, PVC, SOLDÁVEL, DN 25 MM X 20 MM, INSTALADO EM RAMAL DE DISTRIBUIÇÃO DE ÁGUA - FORNECIMENTO E INSTALAÇÃO. AF_06/2022</t>
  </si>
  <si>
    <t>JOELHO DE REDUÇÃO, 90 GRAUS, PVC, SOLDÁVEL, DN 32 MM X 25 MM, INSTALADO EM RAMAL DE DISTRIBUIÇÃO DE ÁGUA - FORNECIMENTO E INSTALAÇÃO. AF_06/2022</t>
  </si>
  <si>
    <t>BUCHA DE REDUÇÃO, CURTA, PVC, SOLDÁVEL, DN 32 X 25 MM, INSTALADO EM PRUMADA DE ÁGUA - FORNECIMENTO E INSTALAÇÃO. AF_06/2022</t>
  </si>
  <si>
    <t>BUCHA DE REDUÇÃO, CURTA, PVC, SOLDÁVEL, DN 50 X 40 MM, INSTALADO EM PRUMADA DE ÁGUA - FORNECIMENTO E INSTALAÇÃO. AF_06/2022</t>
  </si>
  <si>
    <t>BUCHA DE REDUÇÃO, CURTA, PVC, SOLDÁVEL, DN 60 X 50 MM, INSTALADO EM PRUMADA DE ÁGUA - FORNECIMENTO E INSTALAÇÃO. AF_06/2022</t>
  </si>
  <si>
    <t>BUCHA DE REDUÇÃO, LONGA, PVC, SOLDÁVEL, DN 32 X 20 MM, INSTALADO EM PRUMADA DE ÁGUA - FORNECIMENTO E INSTALAÇÃO. AF_06/2022</t>
  </si>
  <si>
    <t>BUCHA DE REDUÇÃO, LONGA, PVC, SOLDÁVEL, DN 40 X 25 MM, INSTALADO EM PRUMADA DE ÁGUA - FORNECIMENTO E INSTALAÇÃO. AF_06/2022</t>
  </si>
  <si>
    <t>BUCHA DE REDUÇÃO, LONGA, PVC, SOLDÁVEL, DN 50 X 25 MM, INSTALADO EM PRUMADA DE ÁGUA - FORNECIMENTO E INSTALAÇÃO. AF_06/2022</t>
  </si>
  <si>
    <t>BUCHA DE REDUÇÃO , LONGA, PVC, SOLDÁVEL, DN 50 X 32 MM, INSTALADO EM PRUMADA DE ÁGUA - FORNECIMENTO E INSTALAÇÃO. AF_06/2022</t>
  </si>
  <si>
    <t>BUCHA DE REDUÇÃO, LONGA, PVC, SOLDÁVEL, DN 60 X 25 MM, INSTALADO EM PRUMADA DE ÁGUA - FORNECIMENTO E INSTALAÇÃO. AF_06/2022</t>
  </si>
  <si>
    <t>BUCHA DE REDUÇÃO, LONGA, PVC, SOLDÁVEL, DN 60 X 32 MM, INSTALADO EM PRUMADA DE ÁGUA - FORNECIMENTO E INSTALAÇÃO. AF_06/2022</t>
  </si>
  <si>
    <t>BUCHA DE REDUÇÃO, LONGA, PVC, SOLDÁVEL, DN 60 X 50 MM, INSTALADO EM PRUMADA DE ÁGUA - FORNECIMENTO E INSTALAÇÃO. AF_06/2022</t>
  </si>
  <si>
    <t>BUCHA DE REDUÇÃO, LONGA, PVC, SOLDÁVEL, DN 75 X 50 MM, INSTALADO EM PRUMADA DE ÁGUA - FORNECIMENTO E INSTALAÇÃO. AF_06/2022</t>
  </si>
  <si>
    <t>JOELHO DE REDUÇÃO, 90 GRAUS, PVC, SOLDÁVEL, DN 32 MM X 25 MM, INSTALADO EM PRUMADA DE ÁGUA - FORNECIMENTO E INSTALAÇÃO. AF_06/2022</t>
  </si>
  <si>
    <t>TE DE REDUÇÃO, 90 GRAUS, PVC, SOLDÁVEL, DN 50 MM X 20 MM, INSTALADO EM PRUMADA DE ÁGUA - FORNECIMENTO E INSTALAÇÃO. AF_06/2022</t>
  </si>
  <si>
    <t>TE DE REDUÇÃO, 90 GRAUS, PVC, SOLDÁVEL, DN 50 MM X 32 MM, INSTALADO EM PRUMADA DE ÁGUA - FORNECIMENTO E INSTALAÇÃO. AF_06/2022</t>
  </si>
  <si>
    <t>JOELHO 90 GRAUS, PVC, SOLDÁVEL, DN 40MM, INSTALADO EM RAMAL DE DISTRIBUIÇÃO DE ÁGUA - FORNECIMENTO E INSTALAÇÃO. AF_06/2022</t>
  </si>
  <si>
    <t>JOELHO 45 GRAUS, PVC, SOLDÁVEL, DN 40MM, INSTALADO EM RAMAL DE DISTRIBUIÇÃO DE ÁGUA - FORNECIMENTO E INSTALAÇÃO. AF_06/2022</t>
  </si>
  <si>
    <t>CURVA 90 GRAUS, PVC, SOLDÁVEL, DN 40MM, INSTALADO EM RAMAL DE DISTRIBUIÇÃO DE ÁGUA - FORNECIMENTO E INSTALAÇÃO. AF_06/2022</t>
  </si>
  <si>
    <t>CURVA 45 GRAUS, PVC, SOLDÁVEL, DN 40MM, INSTALADO EM RAMAL DE DISTRIBUIÇÃO DE ÁGUA - FORNECIMENTO E INSTALAÇÃO. AF_06/2022</t>
  </si>
  <si>
    <t>JOELHO 90 GRAUS, PVC, SOLDÁVEL, DN 50MM, INSTALADO EM RAMAL DE DISTRIBUIÇÃO DE ÁGUA - FORNECIMENTO E INSTALAÇÃO. AF_06/2022</t>
  </si>
  <si>
    <t>JOELHO 45 GRAUS, PVC, SOLDÁVEL, DN 50MM, INSTALADO EM RAMAL DE DISTRIBUIÇÃO DE ÁGUA - FORNECIMENTO E INSTALAÇÃO. AF_06/2022</t>
  </si>
  <si>
    <t>CURVA 90 GRAUS, PVC, SOLDÁVEL, DN 50MM, INSTALADO EM RAMAL DE DISTRIBUIÇÃO DE ÁGUA - FORNECIMENTO E INSTALAÇÃO. AF_06/2022</t>
  </si>
  <si>
    <t>CURVA 45 GRAUS, PVC, SOLDÁVEL, DN 50MM, INSTALADO EM RAMAL DE DISTRIBUIÇÃO DE ÁGUA - FORNECIMENTO E INSTALAÇÃO. AF_06/2022</t>
  </si>
  <si>
    <t>LUVA, PVC, SOLDÁVEL, DN 40MM, INSTALADO EM RAMAL DE DISTRIBUIÇÃO DE ÁGUA - FORNECIMENTO E INSTALAÇÃO. AF_06/2022</t>
  </si>
  <si>
    <t>UNIÃO, PVC, SOLDÁVEL, DN 40MM, INSTALADO EM RAMAL DE DISTRIBUIÇÃO DE ÁGUA - FORNECIMENTO E INSTALAÇÃO. AF_06/2022</t>
  </si>
  <si>
    <t>LUVA COM ROSCA, PVC, SOLDÁVEL, DN 40MM X 1.1/4", INSTALADO EM RAMAL DE DISTRIBUIÇÃO DE ÁGUA - FORNECIMENTO E INSTALAÇÃO. AF_06/2022</t>
  </si>
  <si>
    <t>ADAPTADOR CURTO COM BOLSA E ROSCA PARA REGISTRO, PVC, SOLDÁVEL, DN 40MM X 1.1/4", INSTALADO EM RAMAL DE DISTRIBUIÇÃO DE ÁGUA - FORNECIMENTO E INSTALAÇÃO. AF_06/2022</t>
  </si>
  <si>
    <t>BUCHA DE REDUÇÃO, PVC, SOLDÁVEL, DN 40MM X 32MM, INSTALADO EM RAMAL DE DISTRIBUIÇÃO DE ÁGUA - FORNECIMENTO E INSTALAÇÃO. AF_06/2022</t>
  </si>
  <si>
    <t>ADAPTADOR CURTO COM BOLSA E ROSCA PARA REGISTRO, PVC, SOLDÁVEL, DN 40MM X 1.1/2", INSTALADO EM RAMAL DE DISTRIBUIÇÃO DE ÁGUA - FORNECIMENTO E INSTALAÇÃO. AF_06/2022</t>
  </si>
  <si>
    <t>LUVA, PVC, SOLDÁVEL, DN 50MM, INSTALADO EM RAMAL DE DISTRIBUIÇÃO DE ÁGUA - FORNECIMENTO E INSTALAÇÃO. AF_06/2022</t>
  </si>
  <si>
    <t>LUVA DE CORRER, PVC, SOLDÁVEL, DN 50MM, INSTALADO EM RAMAL DE DISTRIBUIÇÃO DE ÁGUA - FORNECIMENTO E INSTALAÇÃO. AF_06/2022</t>
  </si>
  <si>
    <t>UNIÃO, PVC, SOLDÁVEL, DN 50MM, INSTALADO EM RAMAL DE DISTRIBUIÇÃO DE ÁGUA - FORNECIMENTO E INSTALAÇÃO. AF_06/2022</t>
  </si>
  <si>
    <t>LUVA DE REDUÇÃO, PVC, SOLDÁVEL, DN 50MM X 25MM, INSTALADO EM RAMAL DE DISTRIBUIÇÃO DE ÁGUA   FORNECIMENTO E INSTALAÇÃO. AF_06/2022</t>
  </si>
  <si>
    <t>BUCHA DE REDUÇÃO, LONGA, PVC, SOLDÁVEL, DN 50 X 25 MM, INSTALADO EM RAMAL DE DISTRIBUIÇÃO DE ÁGUA - FORNECIMENTO E INSTALAÇÃO. AF_06/2022</t>
  </si>
  <si>
    <t>LUVA COM ROSCA, PVC, SOLDÁVEL, DN 50MM X 1.1/2", INSTALADO EM RAMAL DE DISTRIBUIÇÃO DE ÁGUA - FORNECIMENTO E INSTALAÇÃO. AF_06/2022</t>
  </si>
  <si>
    <t>ADAPTADOR CURTO COM BOLSA E ROSCA PARA REGISTRO, PVC, SOLDÁVEL, DN 50MM X 1.1/2", INSTALADO EM RAMAL DE DISTRIBUIÇÃO DE ÁGUA - FORNECIMENTO E INSTALAÇÃO. AF_06/2022</t>
  </si>
  <si>
    <t>ADAPTADOR CURTO COM BOLSA E ROSCA PARA REGISTRO, PVC, SOLDÁVEL, DN 50MM X 1.1/4", INSTALADO EM RAMAL DE DISTRIBUIÇÃO DE ÁGUA - FORNECIMENTO E INSTALAÇÃO. AF_06/2022</t>
  </si>
  <si>
    <t>BUCHA DE REDUÇÃO , LONGA, PVC, SOLDÁVEL, DN 50 X 32 MM, INSTALADO EM RAMAL DE DISTRIBUIÇÃO DE ÁGUA - FORNECIMENTO E INSTALAÇÃO. AF_06/2022</t>
  </si>
  <si>
    <t>TE, PVC, SOLDÁVEL, DN 50MM, INSTALADO EM RAMAL DE DISTRIBUIÇÃO DE ÁGUA - FORNECIMENTO E INSTALAÇÃO. AF_06/2022</t>
  </si>
  <si>
    <t>TÊ DE REDUÇÃO, PVC, SOLDÁVEL, DN 50MM X 40MM, INSTALADO EM RAMAL DE DISTRIBUIÇÃO DE ÁGUA - FORNECIMENTO E INSTALAÇÃO. AF_06/2022</t>
  </si>
  <si>
    <t>TÊ DE REDUÇÃO, PVC, SOLDÁVEL, DN 50MM X 25MM, INSTALADO EM RAMAL DE DISTRIBUIÇÃO DE ÁGUA - FORNECIMENTO E INSTALAÇÃO. AF_06/2022</t>
  </si>
  <si>
    <t>TE DE REDUÇÃO, 90 GRAUS, PVC, SOLDÁVEL, DN 50 MM X 20 MM, INSTALADO EM RAMAL DE DISTRIBUIÇÃO DE ÁGUA - FORNECIMENTO E INSTALAÇÃO. AF_06/2022</t>
  </si>
  <si>
    <t>TE DE REDUÇÃO, 90 GRAUS, PVC, SOLDÁVEL, DN 50 MM X 32 MM, INSTALADO EM RAMAL DE DISTRIBUIÇÃO DE ÁGUA - FORNECIMENTO E INSTALAÇÃO. AF_06/2022</t>
  </si>
  <si>
    <t>BUCHA DE REDUÇÃO, CURTA, PVC, SOLDÁVEL, DN 50 X 40 MM, INSTALADO EM RAMAL DE DISTRIBUIÇÃO DE ÁGUA - FORNECIMENTO E INSTALAÇÃO. AF_06/2022</t>
  </si>
  <si>
    <t>TE, PVC, SOLDÁVEL, DN 40MM, INSTALADO EM RAMAL DE DISTRIBUIÇÃO DE ÁGUA - FORNECIMENTO E INSTALAÇÃO. AF_06/2022</t>
  </si>
  <si>
    <t>TÊ DE REDUÇÃO, PVC, SOLDÁVEL, DN 40MM X 32MM, INSTALADO EM RAMAL DE DISTRIBUIÇÃO DE ÁGUA - FORNECIMENTO E INSTALAÇÃO. AF_06/2022</t>
  </si>
  <si>
    <t>BUCHA DE REDUÇÃO, LONGA, PVC, SOLDÁVEL, DN 40 X 25 MM, INSTALADO EM RAMAL DE DISTRIBUIÇÃO DE ÁGUA - FORNECIMENTO E INSTALAÇÃO. AF_06/2022</t>
  </si>
  <si>
    <t>TE DE REDUÇÃO, CPVC, SOLDÁVEL, DN 22 X 15 MM, INSTALADO EM RAMAL OU SUB-RAMAL DE ÁGUA - FORNECIMENTO E INSTALAÇÃO. AF_06/2022</t>
  </si>
  <si>
    <t>TE DE REDUÇÃO, CPVC, SOLDÁVEL, DN 28 X 22 MM, INSTALADO EM RAMAL OU SUB-RAMAL DE ÁGUA - FORNECIMENTO E INSTALAÇÃO. AF_06/2022</t>
  </si>
  <si>
    <t>TE DE REDUÇÃO, CPVC, SOLDÁVEL, DN 35 X 28 MM, INSTALADO EM RAMAL OU SUB-RAMAL DE ÁGUA - FORNECIMENTO E INSTALAÇÃO. AF_06/2022</t>
  </si>
  <si>
    <t>TE DE REDUÇÃO, CPVC, SOLDÁVEL, DN 28 X 22 MM, INSTALADO EM RAMAL DE DISTRIBUIÇÃO DE ÁGUA - FORNECIMENTO E INSTALAÇÃO. AF_06/2022</t>
  </si>
  <si>
    <t>TE DE REDUÇÃO, CPVC, SOLDÁVEL, DN 35 X 28 MM, INSTALADO EM RAMAL DE DISTRIBUIÇÃO DE ÁGUA - FORNECIMENTO E INSTALAÇÃO. AF_06/2022</t>
  </si>
  <si>
    <t>TE DE REDUÇÃO, CPVC, SOLDÁVEL, DN 42 X 35 MM, INSTALADO EM PRUMADA DE ÁGUA - FORNECIMENTO E INSTALAÇÃO. AF_06/2022</t>
  </si>
  <si>
    <t>TE, CPVC, SOLDÁVEL, DN  42MM, INSTALADO EM RAMAL DE DISTRIBUIÇÃO DE ÁGUA - FORNECIMENTO E INSTALAÇÃO. AF_06/2022</t>
  </si>
  <si>
    <t>JOELHO 90 GRAUS, CPVC, SOLDÁVEL, DN 42MM, INSTALADO EM RAMAL DE DISTRIBUIÇÃO DE ÁGUA - FORNECIMENTO E INSTALAÇÃO. AF_06/2022</t>
  </si>
  <si>
    <t>JOELHO 45 GRAUS, CPVC, SOLDÁVEL, DN 42MM, INSTALADO EM RAMAL DE DISTRIBUIÇÃO DE ÁGUA - FORNECIMENTO E INSTALAÇÃO. AF_06/2022</t>
  </si>
  <si>
    <t>LUVA, CPVC, SOLDÁVEL, DN 42MM, INSTALADO EM RAMAL DE DISTRIBUIÇÃO DE ÁGUA - FORNECIMENTO E INSTALAÇÃO. AF_06/2022</t>
  </si>
  <si>
    <t>LUVA DE CORRER, CPVC, SOLDÁVEL, DN 42MM, INSTALADO EM RAMAL DE DISTRIBUIÇÃO DE ÁGUA - FORNECIMENTO E INSTALAÇÃO. AF_06/2022</t>
  </si>
  <si>
    <t>UNIÃO, CPVC, SOLDÁVEL, DN 42MM, INSTALADO EM RAMAL DE DISTRIBUIÇÃO DE ÁGUA   FORNECIMENTO E INSTALAÇÃO. AF_06/2022</t>
  </si>
  <si>
    <t>LUVA DE TRANSIÇÃO, CPVC, SOLDÁVEL, DN42MM X 1.1/2", INSTALADO EM RAMAL DE DISTRIBUIÇÃO DE ÁGUA - FORNECIMENTO E INSTALAÇÃO. AF_06/2022</t>
  </si>
  <si>
    <t>CONECTOR, CPVC, SOLDÁVEL, DN 42MM X 1.1/2", INSTALADO EM RAMAL DE DISTRIBUIÇÃO DE ÁGUA - FORNECIMENTO E INSTALAÇÃO. AF_06/2022</t>
  </si>
  <si>
    <t>TE DE REDUÇÃO, CPVC, SOLDÁVEL, DN 42 X 35 MM, INSTALADO EM RAMAL DE DISTRIBUIÇÃO DE ÁGUA - FORNECIMENTO E INSTALAÇÃO. AF_06/2022</t>
  </si>
  <si>
    <t>LUVA DE CORRER, PVC, SOLDÁVEL, DN 40MM, INSTALADO EM RAMAL DE DISTRIBUIÇÃO DE ÁGUA - FORNECIMENTO E INSTALAÇÃO. AF_06/2022</t>
  </si>
  <si>
    <t>JOELHO 90 GRAUS, PVC, SERIE R, ÁGUA PLUVIAL, DN 150 MM, JUNTA ELÁSTICA, FORNECIDO E INSTALADO EM RAMAL DE ENCAMINHAMENTO. AF_06/2022</t>
  </si>
  <si>
    <t>JOELHO 45 GRAUS, PVC, SERIE R, ÁGUA PLUVIAL, DN 150 MM, JUNTA ELÁSTICA, FORNECIDO E INSTALADO EM RAMAL DE ENCAMINHAMENTO. AF_06/2022</t>
  </si>
  <si>
    <t>CURVA 87 GRAUS E 30 MINUTOS, PVC, SERIE R, ÁGUA PLUVIAL, DN 150 MM, JUNTA ELÁSTICA, FORNECIDO E INSTALADO EM RAMAL DE ENCAMINHAMENTO. AF_06/2022</t>
  </si>
  <si>
    <t>LUVA SIMPLES, PVC, SERIE R, ÁGUA PLUVIAL, DN 150 MM, JUNTA ELÁSTICA, FORNECIDO E INSTALADO EM RAMAL DE ENCAMINHAMENTO. AF_06/2022</t>
  </si>
  <si>
    <t>LUVA DE CORRER, PVC, SERIE R, ÁGUA PLUVIAL, DN 150 MM, JUNTA ELÁSTICA, FORNECIDO E INSTALADO EM RAMAL DE ENCAMINHAMENTO. AF_06/2022</t>
  </si>
  <si>
    <t>TÊ DE INSPEÇÃO, PVC, SERIE R, ÁGUA PLUVIAL, DN 150 MM, JUNTA ELÁSTICA, FORNECIDO E INSTALADO EM RAMAL DE ENCAMINHAMENTO. AF_06/2022</t>
  </si>
  <si>
    <t>REDUÇÃO EXCÊNTRICA, PVC, SERIE R, ÁGUA PLUVIAL, DN 150 X 100 MM, JUNTA ELÁSTICA, FORNECIDO E INSTALADO EM RAMAL DE ENCAMINHAMENTO. AF_06/2022</t>
  </si>
  <si>
    <t>JUNÇÃO SIMPLES, PVC, SERIE R, ÁGUA PLUVIAL, DN 150 X 100 MM, JUNTA ELÁSTICA, FORNECIDO E INSTALADO EM RAMAL DE ENCAMINHAMENTO. AF_06/2022</t>
  </si>
  <si>
    <t>TÊ, PVC, SERIE R, ÁGUA PLUVIAL, DN 150 X 100 MM, JUNTA ELÁSTICA, FORNECIDO E INSTALADO EM RAMAL DE ENCAMINHAMENTO. AF_06/2022</t>
  </si>
  <si>
    <t>JUNÇÃO SIMPLES, PVC, SERIE R, ÁGUA PLUVIAL, DN 150 X 150 MM, JUNTA ELÁSTICA, FORNECIDO E INSTALADO EM RAMAL DE ENCAMINHAMENTO. AF_06/2022</t>
  </si>
  <si>
    <t>TÊ, PVC, SERIE R, ÁGUA PLUVIAL, DN 150 X 150 MM, JUNTA ELÁSTICA, FORNECIDO E INSTALADO EM RAMAL DE ENCAMINHAMENTO. AF_06/2022</t>
  </si>
  <si>
    <t>CAP, PVC, SERIE R, ÁGUA PLUVIAL, DN 100 MM, JUNTA ELÁSTICA, FORNECIDO E INSTALADO EM RAMAL DE ENCAMINHAMENTO. AF_06/2022</t>
  </si>
  <si>
    <t>CAP, PVC, SERIE R, ÁGUA PLUVIAL, DN 150 MM, JUNTA ELÁSTICA, FORNECIDO E INSTALADO EM RAMAL DE ENCAMINHAMENTO. AF_06/2022</t>
  </si>
  <si>
    <t>BUCHA DE REDUÇÃO, PPR, DN 25 X 20 MM, INSTALADO EM RAMAL OU SUB-RAMAL DE ÁGUA - FORNECIMENTO E INSTALAÇÃO. AF_08/2022</t>
  </si>
  <si>
    <t>TÊ MISTURADOR, PPR, F M M, DN 25 X 25 MM, INSTALADO EM RAMAL OU SUB-RAMAL DE ÁGUA - FORNECIMENTO E INSTALAÇÃO. AF_08/2022</t>
  </si>
  <si>
    <t>JOELHO 45 GRAUS, PPR, F/ F, DN 90 MM, INSTALADO EM PRUMADA DE ÁGUA - FORNECIMENTO E INSTALAÇÃO. AF_08/2022</t>
  </si>
  <si>
    <t>CURVA 90 GRAUS, PPR, DN 20 MM, INSTALADO EM RAMAL OU SUB-RAMAL DE ÁGUA - FORNECIMENTO E INSTALAÇÃO. AF_08/2022</t>
  </si>
  <si>
    <t>CURVA 90 GRAUS, PPR, DN 25 MM, INSTALADO EM RAMAL OU SUB-RAMAL DE ÁGUA - FORNECIMENTO E INSTALAÇÃO. AF_08/2022</t>
  </si>
  <si>
    <t>JOELHO 45 GRAUS, PPR, DN 20 MM, INSTALADO EM RAMAL OU SUB-RAMAL DE ÁGUA - FORNECIMENTO E INSTALAÇÃO. AF_08/2022</t>
  </si>
  <si>
    <t>JOELHO 90 GRAUS, PPR, DN 20 MM, INSTALADO EM RAMAL OU SUB-RAMAL DE ÁGUA - FORNECIMENTO E INSTALAÇÃO. AF_08/2022</t>
  </si>
  <si>
    <t>LUVA, PPR, DN 20 MM, INSTALADO EM RAMAL OU SUB-RAMAL DE ÁGUA - FORNECIMENTO E INSTALAÇÃO. AF_08/2022</t>
  </si>
  <si>
    <t>TÊ MISTURADOR, PPR, F M M, DN 20 X 20 MM, INSTALADO EM RAMAL OU SUB-RAMAL DE ÁGUA - FORNECIMENTO E INSTALAÇÃO. AF_08/2022</t>
  </si>
  <si>
    <t>TÊ NORMAL, PPR, 90 GRAUS, DN 20 X 20 X 20 MM, INSTALADO EM RAMAL OU SUB-RAMAL DE ÁGUA - FORNECIMENTO E INSTALAÇÃO. AF_08/2022</t>
  </si>
  <si>
    <t>JOELHO 90 GRAUS, PVC, SOLDÁVEL, DN 20 MM, INSTALADO EM DRENO DE AR CONDICIONADO - FORNECIMENTO E INSTALAÇÃO. AF_08/2022</t>
  </si>
  <si>
    <t>JOELHO 45 GRAUS, PVC, SOLDÁVEL, DN 20 MM, INSTALADO EM DRENO DE AR CONDICIONADO - FORNECIMENTO E INSTALAÇÃO. AF_08/2022</t>
  </si>
  <si>
    <t>JOELHO 90 GRAUS, PVC, SOLDÁVEL, DN 32 MM, INSTALADO EM DRENO DE AR CONDICIONADO - FORNECIMENTO E INSTALAÇÃO. AF_08/2022</t>
  </si>
  <si>
    <t>JOELHO 45 GRAUS, PVC, SOLDÁVEL, DN 32 MM, INSTALADO EM DRENO DE AR CONDICIONADO - FORNECIMENTO E INSTALAÇÃO. AF_08/2022</t>
  </si>
  <si>
    <t>LUVA, PVC, SOLDÁVEL, DN 20 MM, INSTALADO EM DRENO DE AR CONDICIONADO - FORNECIMENTO E INSTALAÇÃO. AF_08/2022</t>
  </si>
  <si>
    <t>LUVA, PVC, SOLDÁVEL, DN 32 MM, INSTALADO EM DRENO DE AR CONDICIONADO - FORNECIMENTO E INSTALAÇÃO. AF_08/2022</t>
  </si>
  <si>
    <t>TE, PVC, SOLDÁVEL, DN 20 MM, INSTALADO EM DRENO DE AR CONDICIONADO - FORNECIMENTO E INSTALAÇÃO. AF_08/2022</t>
  </si>
  <si>
    <t>TE, PVC, SOLDÁVEL, DN 32 MM, INSTALADO EM DRENO DE AR CONDICIONADO - FORNECIMENTO E INSTALAÇÃO. AF_08/2022</t>
  </si>
  <si>
    <t>BUCHA DE REDUÇÃO LONGA, PVC, SÉRIE NORMAL, ESGOTO PREDIAL, DN 50 X 40 MM, JUNTA SOLDÁVEL E ELÁSTICA, FORNECIDO E INSTALADO EM RAMAL DE DESCARGA OU RAMAL DE ESGOTO SANITÁRIO. AF_08/2022</t>
  </si>
  <si>
    <t>JUNÇÃO DE REDUÇÃO INVERTIDA, PVC, SÉRIE NORMAL, ESGOTO PREDIAL, DN 75 X 50 MM, JUNTA ELÁSTICA, FORNECIDO E INSTALADO EM RAMAL DE DESCARGA OU RAMAL DE ESGOTO SANITÁRIO. AF_08/2022</t>
  </si>
  <si>
    <t>TE, PVC, SÉRIE NORMAL, ESGOTO PREDIAL, DN 100 X 50 MM, JUNTA ELÁSTICA, FORNECIDO E INSTALADO EM RAMAL DE DESCARGA OU RAMAL DE ESGOTO SANITÁRIO. AF_08/2022</t>
  </si>
  <si>
    <t>JUNÇÃO DE REDUÇÃO INVERTIDA, PVC, SÉRIE NORMAL, ESGOTO PREDIAL, DN 100 X 50 MM, JUNTA ELÁSTICA, FORNECIDO E INSTALADO EM RAMAL DE DESCARGA OU RAMAL DE ESGOTO SANITÁRIO. AF_08/2022</t>
  </si>
  <si>
    <t>TE, PVC, SÉRIE NORMAL, ESGOTO PREDIAL, DN 100 X 75 MM, JUNTA ELÁSTICA, FORNECIDO E INSTALADO EM RAMAL DE DESCARGA OU RAMAL DE ESGOTO SANITÁRIO. AF_08/2022</t>
  </si>
  <si>
    <t>JUNÇÃO DE REDUCAO INVERTIDA, PVC, SÉRIE NORMAL, ESGOTO PREDIAL, DN 100 X 75 MM, JUNTA ELÁSTICA, FORNECIDO E INSTALADO EM RAMAL DE DESCARGA OU RAMAL DE ESGOTO SANITÁRIO. AF_08/2022</t>
  </si>
  <si>
    <t>TERMINAL DE VENTILAÇÃO, PVC, SÉRIE NORMAL, ESGOTO PREDIAL, DN 50 MM, JUNTA SOLDÁVEL, FORNECIDO E INSTALADO EM PRUMADA DE ESGOTO SANITÁRIO OU VENTILAÇÃO. AF_08/2022</t>
  </si>
  <si>
    <t>JUNÇÃO DE REDUÇÃO INVERTIDA, PVC, SÉRIE NORMAL, ESGOTO PREDIAL, DN 75 X 50 MM, JUNTA ELÁSTICA, FORNECIDO E INSTALADO EM PRUMADA DE ESGOTO SANITÁRIO OU VENTILAÇÃO. AF_08/2022</t>
  </si>
  <si>
    <t>TERMINAL DE VENTILAÇÃO, PVC, SÉRIE NORMAL, ESGOTO PREDIAL, DN 75 MM, JUNTA SOLDÁVEL, FORNECIDO E INSTALADO EM PRUMADA DE ESGOTO SANITÁRIO OU VENTILAÇÃO. AF_08/2022</t>
  </si>
  <si>
    <t>TE, PVC, SÉRIE NORMAL, ESGOTO PREDIAL, DN 100 X 50 MM, JUNTA ELÁSTICA, FORNECIDO E INSTALADO EM PRUMADA DE ESGOTO SANITÁRIO OU VENTILAÇÃO. AF_08/2022</t>
  </si>
  <si>
    <t>JUNÇÃO DE REDUÇÃO INVERTIDA, PVC, SÉRIE NORMAL, ESGOTO PREDIAL, DN 100 X 50 MM, JUNTA ELÁSTICA, FORNECIDO E INSTALADO EM PRUMADA DE ESGOTO SANITÁRIO OU VENTILAÇÃO. AF_08/2022</t>
  </si>
  <si>
    <t>TE, PVC, SÉRIE NORMAL, ESGOTO PREDIAL, DN 100 X 75 MM, JUNTA ELÁSTICA, FORNECIDO E INSTALADO EM PRUMADA DE ESGOTO SANITÁRIO OU VENTILAÇÃO. AF_08/2022</t>
  </si>
  <si>
    <t>JUNÇÃO DE REDUCAO INVERTIDA, PVC, SÉRIE NORMAL, ESGOTO PREDIAL, DN 100 X 75 MM, JUNTA ELÁSTICA, FORNECIDO E INSTALADO EM PRUMADA DE ESGOTO SANITÁRIO OU VENTILAÇÃO. AF_08/2022</t>
  </si>
  <si>
    <t>TERMINAL DE VENTILAÇÃO, PVC, SÉRIE NORMAL, ESGOTO PREDIAL, DN 100 MM, JUNTA SOLDÁVEL, FORNECIDO E INSTALADO EM PRUMADA DE ESGOTO SANITÁRIO OU VENTILAÇÃO. AF_08/2022</t>
  </si>
  <si>
    <t>CAP, PVC, SÉRIE NORMAL, ESGOTO PREDIAL, DN 100 MM, JUNTA ELÁSTICA, FORNECIDO E INSTALADO EM SUBCOLETOR AÉREO DE ESGOTO SANITÁRIO. AF_08/2022</t>
  </si>
  <si>
    <t>LUVA DE REDUÇÃO, PARA INSTALAÇÕES EM PEX ÁGUA, DN 20 X 16 MM, COM ANEL DESLIZANTE - FORNECIMENTO E INSTALAÇÃO. AF_02/2023</t>
  </si>
  <si>
    <t>LUVA DE REDUÇÃO, PARA INSTALAÇÕES EM PEX ÁGUA, DN 25 X 16 MM, COM ANEL DESLIZANTE - FORNECIMENTO E INSTALAÇÃO. AF_02/2023</t>
  </si>
  <si>
    <t>LUVA DE REDUÇÃO, PARA INSTALAÇÕES EM PEX ÁGUA, DN 25 X 20 MM, COM ANEL DESLIZANTE - FORNECIMENTO E INSTALAÇÃO. AF_02/2023</t>
  </si>
  <si>
    <t>LUVA DE REDUÇÃO, PARA INSTALAÇÕES EM PEX ÁGUA, DN 32 X 25 MM, COM ANEL DESLIZANTE - FORNECIMENTO E INSTALAÇÃO. AF_02/2023</t>
  </si>
  <si>
    <t>LUVA , PARA INSTALAÇÕES EM PEX ÁGUA, DN 16 MM, COM ANEL DESLIZANTE - FORNECIMENTO E INSTALAÇÃO. AF_02/2023</t>
  </si>
  <si>
    <t>LUVA , PARA INSTALAÇÕES EM PEX ÁGUA, DN 20 MM, COM ANEL DESLIZANTE - FORNECIMENTO E INSTALAÇÃO. AF_02/2023</t>
  </si>
  <si>
    <t>LUVA , PARA INSTALAÇÕES EM PEX ÁGUA, DN 25 MM, COM ANEL DESLIZANTE - FORNECIMENTO E INSTALAÇÃO. AF_02/2023</t>
  </si>
  <si>
    <t>LUVA , PARA INSTALAÇÕES EM PEX ÁGUA, DN 32 MM, COM ANEL DESLIZANTE - FORNECIMENTO E INSTALAÇÃO. AF_02/2023</t>
  </si>
  <si>
    <t>BUCHA DE REDUÇÃO, PPR, DN 50 X 32 MM, INSTALADO EM RESERVAÇÃO PREDIAL DE ÁGUA - FORNECIMENTO E INSTALAÇÃO. AF_04/2024</t>
  </si>
  <si>
    <t>CURVA PPR 90 GRAUS, DN 20 MM, INSTALADO EM RESERVAÇÃO PREDIAL DE ÁGUA - FORNECIMENTO E INSTALAÇÃO. AF_04/2024</t>
  </si>
  <si>
    <t>CURVA PPR 90 GRAUS, DN 25 MM, INSTALADO EM RESERVAÇÃO PREDIAL DE ÁGUA - FORNECIMENTO E INSTALAÇÃO. AF_04/2024</t>
  </si>
  <si>
    <t>JOELHO PPR 45 GRAUS, SOLDÁVEL, DN 20 MM, INSTALADO EM RESERVAÇÃO PREDIAL DE ÁGUA - FORNECIMENTO E INSTALAÇÃO. AF_04/2024</t>
  </si>
  <si>
    <t>JOELHO PPR 45 GRAUS, SOLDÁVEL, DN 25 MM, INSTALADO EM RESERVAÇÃO PREDIAL DE ÁGUA - FORNECIMENTO E INSTALAÇÃO. AF_04/2024</t>
  </si>
  <si>
    <t>JOELHO PPR 45 GRAUS, SOLDÁVEL, DN 40 MM, INSTALADO EM RESERVAÇÃO PREDIAL DE ÁGUA - FORNECIMENTO E INSTALAÇÃO. AF_04/2024</t>
  </si>
  <si>
    <t>JOELHO PPR 45 GRAUS, SOLDÁVEL, DN 50 MM, INSTALADO EM RESERVAÇÃO PREDIAL DE ÁGUA - FORNECIMENTO E INSTALAÇÃO. AF_04/2024</t>
  </si>
  <si>
    <t>CURVA PVC 45 GRAUS, SOLDÁVEL, DN 25 MM, INSTALADO EM RESERVAÇÃO PREDIAL DE ÁGUA - FORNECIMENTO E INSTALAÇÃO. AF_04/2024</t>
  </si>
  <si>
    <t>CURVA PVC 45 GRAUS, SOLDÁVEL, DN 32 MM, INSTALADO EM RESERVAÇÃO PREDIAL DE ÁGUA - FORNECIMENTO E INSTALAÇÃO. AF_04/2024</t>
  </si>
  <si>
    <t>CURVA PVC 45 GRAUS, SOLDÁVEL, DN 40 MM, INSTALADO EM RESERVAÇÃO PREDIAL DE ÁGUA - FORNECIMENTO E INSTALAÇÃO. AF_04/2024</t>
  </si>
  <si>
    <t>CURVA PVC 45 GRAUS, SOLDÁVEL, DN 50 MM, INSTALADO EM RESERVAÇÃO PREDIAL DE ÁGUA - FORNECIMENTO E INSTALAÇÃO. AF_04/2024</t>
  </si>
  <si>
    <t>CURVA PVC 45 GRAUS, SOLDÁVEL, DN 60 MM, INSTALADO EM RESERVAÇÃO PREDIAL DE ÁGUA - FORNECIMENTO E INSTALAÇÃO. AF_04/2024</t>
  </si>
  <si>
    <t>CURVA PVC 45 GRAUS, SOLDÁVEL, DN 75 MM, INSTALADO EM RESERVAÇÃO PREDIAL DE ÁGUA - FORNECIMENTO E INSTALAÇÃO. AF_04/2024</t>
  </si>
  <si>
    <t>CURVA PVC 45 GRAUS, SOLDÁVEL, DN 85 MM, INSTALADO EM RESERVAÇÃO PREDIAL DE ÁGUA - FORNECIMENTO E INSTALAÇÃO. AF_04/2024</t>
  </si>
  <si>
    <t>JOELHO PPR 45 GRAUS, SOLDÁVEL, DN 75 MM, INSTALADO EM RESERVAÇÃO PREDIAL DE ÁGUA - FORNECIMENTO E INSTALAÇÃO. AF_04/2024</t>
  </si>
  <si>
    <t>JOELHO PPR 45 GRAUS, SOLDÁVEL, DN 90 MM, INSTALADO EM RESERVAÇÃO PREDIAL DE ÁGUA - FORNECIMENTO E INSTALAÇÃO. AF_04/2024</t>
  </si>
  <si>
    <t>JOELHO PPR, 45 GRAUS, SOLDÁVEL, DN 32 MM, INSTALADO EM RESERVAÇÃO PREDIAL DE ÁGUA - FORNECIMENTO E INSTALAÇÃO. AF_04/2024</t>
  </si>
  <si>
    <t>TÊ, PPR, DN 20 MM, INSTALADO EM RESERVAÇÃO PREDIAL DE ÁGUA - FORNECIMENTO E INSTALAÇÃO. AF_04/2024</t>
  </si>
  <si>
    <t>TÊ, PPR, DN 25 MM, INSTALADO EM RESERVAÇÃO PREDIAL DE ÁGUA - FORNECIMENTO E INSTALAÇÃO. AF_04/2024</t>
  </si>
  <si>
    <t>JOELHO CPVC, SOLDÁVEL, 45 GRAUS, DN 42 MM, INSTALADO EM RESERVAÇÃO PREDIAL DE ÁGUA - FORNECIMENTO E INSTALAÇÃO. AF_04/2024</t>
  </si>
  <si>
    <t>UNIÃO FLANGE, PPR, COM PARAFUSOS, DN 40 MM, INSTALADO EM RESERVAÇÃO PREDIAL DE ÁGUA - FORNECIMENTO E INSTALAÇÃO. AF_04/2024</t>
  </si>
  <si>
    <t>BUCHA DE REDUÇÃO, EM FERRO GALVANIZADO, CONEXÃO ROSQUEADA, DN 80 MM X 65 MM (3" X 2 1/2"), INSTALADO EM RESERVAÇÃO PREDIAL DE ÁGUA - FORNECIMENTO E INSTALAÇÃO. AF_04/2024</t>
  </si>
  <si>
    <t>JOELHO PVC, SOLDÁVEL, 45 GRAUS, DN 25 MM, INSTALADO EM RESERVAÇÃO PREDIAL DE ÁGUA - FORNECIMENTO E INSTALAÇÃO. AF_04/2024</t>
  </si>
  <si>
    <t>BUCHA DE REDUÇÃO, EM FERRO GALVANIZADO, CONEXÃO ROSQUEADA, DN 80 MM X 50 MM (3" X 2"), INSTALADO EM RESERVAÇÃO PREDIAL DE ÁGUA - FORNECIMENTO E INSTALAÇÃO. AF_04/2024</t>
  </si>
  <si>
    <t>LUVA DE REDUÇÃO, EM FERRO GALVANIZADO, CONEXÃO ROSQUEADA, DN 65 MM X 50 MM (2 1/2" X 2"), INSTALADO EM RESERVAÇÃO PREDIAL DE ÁGUA - FORNECIMENTO E INSTALAÇÃO. AF_04/2024</t>
  </si>
  <si>
    <t>LUVA DE REDUÇÃO, EM FERRO GALVANIZADO, CONEXÃO ROSQUEADA, DN 80 MM X 65 MM (3" X 2 1/2"), INSTALADO EM RESERVAÇÃO PREDIAL DE ÁGUA - FORNECIMENTO E INSTALAÇÃO. AF_04/2024</t>
  </si>
  <si>
    <t>LUVA DE REDUÇÃO, EM FERRO GALVANIZADO, CONEXÃO ROSQUEADA, DN 80 MM X 50 MM (3" X 2"), INSTALADO EM RESERVAÇÃO PREDIAL DE ÁGUA - FORNECIMENTO E INSTALAÇÃO. AF_04/2024</t>
  </si>
  <si>
    <t>NIPLE DE REDUÇÃO, EM FERRO GALVANIZADO, CONEXÃO ROSQUEADA, DN 80 MM X 65 MM (3" X 2 1/2"), INSTALADO EM RESERVAÇÃO PREDIAL DE ÁGUA - FORNECIMENTO E INSTALAÇÃO. AF_04/2024</t>
  </si>
  <si>
    <t>NIPLE DE REDUÇÃO, EM FERRO GALVANIZADO, CONEXÃO ROSQUEADA, DN 80 MM X 50 MM (3" X 2"), INSTALADO EM RESERVAÇÃO PREDIAL DE ÁGUA - FORNECIMENTO E INSTALAÇÃO. AF_04/2024</t>
  </si>
  <si>
    <t>COTOVELO DE REDUÇÃO, 90 GRAUS, EM FERRO GALVANIZADO, CONEXÃO ROSQUEADA, DN 65 MM X 50 MM (2 1/2" X 2"), INSTALADO EM RESERVAÇÃO PREDIAL DE ÁGUA - FORNECIMENTO E INSTALAÇÃO. AF_04/2024</t>
  </si>
  <si>
    <t>JOELHO PVC, SOLDÁVEL, 45 GRAUS, DN 32 MM, INSTALADO EM RESERVAÇÃO PREDIAL DE ÁGUA - FORNECIMENTO E INSTALAÇÃO. AF_04/2024</t>
  </si>
  <si>
    <t>JOELHO PVC, SOLDÁVEL, 45 GRAUS, DN 40 MM, INSTALADO EM RESERVAÇÃO PREDIAL DE ÁGUA - FORNECIMENTO E INSTALAÇÃO. AF_04/2024</t>
  </si>
  <si>
    <t>JOELHO PVC, SOLDÁVEL, 45 GRAUS, DN 50 MM, INSTALADO EM RESERVAÇÃO PREDIAL DE ÁGUA - FORNECIMENTO E INSTALAÇÃO. AF_04/2024</t>
  </si>
  <si>
    <t>JOELHO PVC, SOLDÁVEL, 45 GRAUS, DN 60 MM, INSTALADO EM RESERVAÇÃO PREDIAL DE ÁGUA - FORNECIMENTO E INSTALAÇÃO. AF_04/2024</t>
  </si>
  <si>
    <t>JOELHO PVC, SOLDÁVEL, 45 GRAUS, DN 75 MM, INSTALADO EM RESERVAÇÃO PREDIAL DE ÁGUA - FORNECIMENTO E INSTALAÇÃO. AF_04/2024</t>
  </si>
  <si>
    <t>JOELHO PVC, SOLDÁVEL, 45 GRAUS, DN 85 MM, INSTALADO EM RESERVAÇÃO PREDIAL DE ÁGUA - FORNECIMENTO E INSTALAÇÃO. AF_04/2024</t>
  </si>
  <si>
    <t>TE DE REDUÇÃO, PVC, SOLDÁVEL, 90 GRAUS, DN 50 MM X 25 MM, INSTALADO EM RESERVAÇÃO PREDIAL DE ÁGUA - FORNECIMENTO E INSTALAÇÃO. AF_04/2024</t>
  </si>
  <si>
    <t>TE DE REDUÇÃO, PVC, SOLDÁVEL, 90 GRAUS, DN 50 MM X 32 MM, INSTALADO EM RESERVAÇÃO PREDIAL DE ÁGUA - FORNECIMENTO E INSTALAÇÃO. AF_04/2024</t>
  </si>
  <si>
    <t>COTOVELO, 90 GRAUS, EM FERRO GALVANIZADO, MACHO/FÊMEA, CONEXÃO ROSQUEADA, DN 65 MM (2 1/2"), INSTALADO EM RESERVAÇÃO PREDIAL DE ÁGUA - FORNECIMENTO E INSTALAÇÃO. AF_04/2024</t>
  </si>
  <si>
    <t>COTOVELO 90 GRAUS, EM FERRO GALVANIZADO, MACHO/FÊMEA, CONEXÃO ROSQUEADA, DN 50 MM (2"), INSTALADO EM RESERVAÇÃO PREDIAL DE ÁGUA - FORNECIMENTO E INSTALAÇÃO. AF_04/2024</t>
  </si>
  <si>
    <t>COTOVELO 90 GRAUS, EM FERRO GALVANIZADO, MACHO/FÊMEA, CONEXÃO ROSQUEADA, DN 80 MM (3"), INSTALADO EM RESERVAÇÃO PREDIAL DE ÁGUA - FORNECIMENTO E INSTALAÇÃO. AF_04/2024</t>
  </si>
  <si>
    <t>CURVA 45 GRAUS, EM FERRO GALVANIZADO, FÊMEA, CONEXÃO ROSQUEADA, DN 65 MM (2 1/2"), INSTALADO EM RESERVAÇÃO PREDIAL DE ÁGUA - FORNECIMENTO E INSTALAÇÃO. AF_04/2024</t>
  </si>
  <si>
    <t>CURVA 45 GRAUS, EM FERRO GALVANIZADO, FÊMEA, CONEXÃO ROSQUEADA, DN 50 MM (2"), INSTALADO EM RESERVAÇÃO PREDIAL DE ÁGUA - FORNECIMENTO E INSTALAÇÃO. AF_04/2024</t>
  </si>
  <si>
    <t>CURVA 45 GRAUS, EM FERRO GALVANIZADO, FÊMEA, CONEXÃO ROSQUEADA, DN 80 MM (3"), INSTALADO EM RESERVAÇÃO PREDIAL DE ÁGUA - FORNECIMENTO E INSTALAÇÃO. AF_04/2024</t>
  </si>
  <si>
    <t>CURVA 45 GRAUS, EM FERRO GALVANIZADO, MACHO/FÊMEA, CONEXÃO ROSQUEADA, DN 65 MM (2 1/2"), INSTALADO EM RESERVAÇÃO PREDIAL DE ÁGUA - FORNECIMENTO E INSTALAÇÃO. AF_04/2024</t>
  </si>
  <si>
    <t>CURVA 45 GRAUS, EM FERRO GALVANIZADO, MACHO/FÊMEA, CONEXÃO ROSQUEADA, DN 50 MM (2"), INSTALADO EM RESERVAÇÃO PREDIAL DE ÁGUA - FORNECIMENTO E INSTALAÇÃO. AF_04/2024</t>
  </si>
  <si>
    <t>CURVA 45 GRAUS, EM FERRO GALVANIZADO, MACHO/FÊMEA, CONEXÃO ROSQUEADA, DN 80 MM (3"), INSTALADO EM RESERVAÇÃO PREDIAL DE ÁGUA - FORNECIMENTO E INSTALAÇÃO. AF_04/2024</t>
  </si>
  <si>
    <t>CURVA 90 GRAUS, EM FERRO GALVANIZADO, FÊMEA, CONEXÃO ROSQUEADA, DN 65 MM (2 1/2"), INSTALADO EM RESERVAÇÃO PREDIAL DE ÁGUA - FORNECIMENTO E INSTALAÇÃO. AF_04/2024</t>
  </si>
  <si>
    <t>CURVA 90 GRAUS, EM FERRO GALVANIZADO, FÊMEA, CONEXÃO ROSQUEADA, DN 50 MM (2"), INSTALADO EM RESERVAÇÃO PREDIAL DE ÁGUA - FORNECIMENTO E INSTALAÇÃO. AF_04/2024</t>
  </si>
  <si>
    <t>CURVA 90 GRAUS, EM FERRO GALVANIZADO, FÊMEA, CONEXÃO ROSQUEADA, DN 80 (3"), INSTALADO EM RESERVAÇÃO PREDIAL DE ÁGUA - FORNECIMENTO E INSTALAÇÃO. AF_04/2024</t>
  </si>
  <si>
    <t>CURVA 90 GRAUS, EM FERRO GALVANIZADO, MACHO/FÊMEA, CONEXÃO ROSQUEADA, DN 65 MM (2 1/2"), INSTALADO EM RESERVAÇÃO PREDIAL DE ÁGUA - FORNECIMENTO E INSTALAÇÃO. AF_04/2024</t>
  </si>
  <si>
    <t>CURVA 90 GRAUS, EM FERRO GALVANIZADO, MACHO/FÊMEA, CONEXÃO ROSQUEADA, DN 50 MM (2"), INSTALADO EM RESERVAÇÃO PREDIAL DE ÁGUA - FORNECIMENTO E INSTALAÇÃO. AF_04/2024</t>
  </si>
  <si>
    <t>CURVA 90 GRAUS, EM FERRO GALVANIZADO, MACHO/FÊMEA, CONEXÃO ROSQUEADA, DN 80 MM (3"), INSTALADO EM RESERVAÇÃO PREDIAL DE ÁGUA - FORNECIMENTO E INSTALAÇÃO. AF_04/2024</t>
  </si>
  <si>
    <t>CURVA 90 GRAUS, EM FERRO GALVANIZADO, CONEXÃO ROSQUEADA, DN 65 MM (2 1/2"), INSTALADO EM RESERVAÇÃO PREDIAL DE ÁGUA - FORNECIMENTO E INSTALAÇÃO. AF_04/2024</t>
  </si>
  <si>
    <t>CURVA 90 GRAUS, EM FERRO GALVANIZADO, CONEXÃO ROSQUEADA, DN 50 MM (2"), INSTALADO EM RESERVAÇÃO PREDIAL DE ÁGUA - FORNECIMENTO E INSTALAÇÃO. AF_04/2024</t>
  </si>
  <si>
    <t>CURVA 90 GRAUS, EM FERRO GALVANIZADO, CONEXÃO ROSQUEADA, DN 80 MM (3"), INSTALADO EM RESERVAÇÃO PREDIAL DE ÁGUA - FORNECIMENTO E INSTALAÇÃO. AF_04/2024</t>
  </si>
  <si>
    <t>TE DE REDUÇÃO, EM FERRO GALVANIZADO, CONEXÃO ROSQUEADA, DN 80 MM X 65 MM (3" X 2 1/2"), INSTALADO EM RESERVAÇÃO PREDIAL DE ÁGUA - FORNECIMENTO E INSTALAÇÃO. AF_04/2024</t>
  </si>
  <si>
    <t>TE DE REDUÇÃO, EM FERRO GALVANIZADO, CONEXÃO ROSQUEADA, DN 80 MM X 50 MM (3" X 2"), INSTALADO EM RESERVAÇÃO PREDIAL DE ÁGUA - FORNECIMENTO E INSTALAÇÃO. AF_04/2024</t>
  </si>
  <si>
    <t>BUCHA DE REDUÇÃO EM COBRE, PONTA X BOLSA, 66 X 54 MM, INSTALADO EM RESERVAÇÃO PREDIAL DE ÁGUA - FORNECIMENTO E INSTALAÇÃO. AF_04/2024</t>
  </si>
  <si>
    <t>BUCHA DE REDUÇÃO CPVC, SOLDÁVEL, DN 54 X 28 MM, INSTALADO EM RESERVAÇÃO PREDIAL DE ÁGUA - FORNECIMENTO E INSTALAÇÃO. AF_04/2024</t>
  </si>
  <si>
    <t>BUCHA DE REDUÇÃO CPVC, SOLDÁVEL, DN 28 X 22 MM, INSTALADO EM RESERVAÇÃO PREDIAL DE ÁGUA - FORNECIMENTO E INSTALAÇÃO. AF_04/2024</t>
  </si>
  <si>
    <t>BUCHA DE REDUÇÃO CPVC, SOLDÁVEL, DN 35 X 28 MM, INSTALADO EM RESERVAÇÃO PREDIAL DE ÁGUA - FORNECIMENTO E INSTALAÇÃO. AF_04/2024</t>
  </si>
  <si>
    <t>BUCHA DE REDUÇÃO CPVC, SOLDÁVEL, DN 42 X 22 MM, INSTALADO EM RESERVAÇÃO PREDIAL DE ÁGUA - FORNECIMENTO E INSTALAÇÃO. AF_04/2024</t>
  </si>
  <si>
    <t>BUCHA DE REDUÇÃO CPVC, SOLDÁVEL, DN 54 X 35 MM, INSTALADO EM RESERVAÇÃO PREDIAL DE ÁGUA - FORNECIMENTO E INSTALAÇÃO. AF_04/2024</t>
  </si>
  <si>
    <t>JOELHO CPVC, SOLDÁVEL, 45 GRAUS, DN 22 MM, INSTALADO EM RESERVAÇÃO PREDIAL DE ÁGUA - FORNECIMENTO E INSTALAÇÃO. AF_04/2024</t>
  </si>
  <si>
    <t>JOELHO CPVC, SOLDÁVEL, 45 GRAUS, DN 28 MM, INSTALADO EM RESERVAÇÃO PREDIAL DE ÁGUA - FORNECIMENTO E INSTALAÇÃO. AF_04/2024</t>
  </si>
  <si>
    <t>JOELHO CPVC, SOLDÁVEL, 45 GRAUS, DN 35 MM, INSTALADO EM RESERVAÇÃO PREDIAL DE ÁGUA - FORNECIMENTO E INSTALAÇÃO. AF_04/2024</t>
  </si>
  <si>
    <t>JOELHO CPVC, SOLDÁVEL, 45 GRAUS, DN 54 MM, INSTALADO EM RESERVAÇÃO PREDIAL DE ÁGUA - FORNECIMENTO E INSTALAÇÃO. AF_04/2024</t>
  </si>
  <si>
    <t>JOELHO CPVC, SOLDÁVEL, 45 GRAUS, DN 73 MM, INSTALADO EM RESERVAÇÃO PREDIAL DE ÁGUA - FORNECIMENTO E INSTALAÇÃO. AF_04/2024</t>
  </si>
  <si>
    <t>JOELHO CPVC, SOLDÁVEL, 45 GRAUS, DN 89 MM, INSTALADO EM RESERVAÇÃO PREDIAL DE ÁGUA - FORNECIMENTO E INSTALAÇÃO. AF_04/2024</t>
  </si>
  <si>
    <t>TE DE REDUÇÃO, CPVC, DN 28 X 22 MM, INSTALADO EM RESERVAÇÃO PREDIAL DE ÁGUA - FORNECIMENTO E INSTALAÇÃO. AF_04/2024</t>
  </si>
  <si>
    <t>TE DE REDUÇÃO, CPVC, DN 35 X 28 MM, INSTALADO EM RESERVAÇÃO PREDIAL DE ÁGUA - FORNECIMENTO E INSTALAÇÃO. AF_04/2024</t>
  </si>
  <si>
    <t>TE DE REDUÇÃO, CPVC, DN 42 X 35 MM, INSTALADO EM RESERVAÇÃO PREDIAL DE ÁGUA - FORNECIMENTO E INSTALAÇÃO. AF_04/2024</t>
  </si>
  <si>
    <t>BUCHA DE REDUÇÃO PVC, SOLDÁVEL, LONGA, DN 50 X 32 MM, INSTALADO EM RESERVAÇÃO PREDIAL DE ÁGUA - FORNECIMENTO E INSTALAÇÃO. AF_04/2024</t>
  </si>
  <si>
    <t>BUCHA DE REDUÇÃO, PPR, DN 50 X 25 MM, INSTALADO EM RESERVAÇÃO PREDIAL DE ÁGUA - FORNECIMENTO E INSTALAÇÃO. AF_04/2024</t>
  </si>
  <si>
    <t>BUCHA DE REDUÇÃO, PPR, DN 25 X 20 MM, INSTALADO EM RESERVAÇÃO PREDIAL DE ÁGUA - FORNECIMENTO E INSTALAÇÃO. AF_04/2024</t>
  </si>
  <si>
    <t>BUCHA DE REDUÇÃO, PPR, DN 32 X 25 MM, INSTALADO EM RESERVAÇÃO PREDIAL DE ÁGUA - FORNECIMENTO E INSTALAÇÃO. AF_04/2024</t>
  </si>
  <si>
    <t>BUCHA DE REDUÇÃO, PPR, DN 40 X 25 MM, INSTALADO EM RESERVAÇÃO PREDIAL DE ÁGUA - FORNECIMENTO E INSTALAÇÃO. AF_04/2024</t>
  </si>
  <si>
    <t>BUCHA DE REDUÇÃO PVC, SOLDÁVEL, LONGA, DN 40 X 25 MM, INSTALADO EM RESERVAÇÃO PREDIAL DE ÁGUA - FORNECIMENTO E INSTALAÇÃO. AF_04/2024</t>
  </si>
  <si>
    <t>BUCHA DE REDUÇÃO PVC, SOLDÁVEL, LONGA, DN 50 X 25 MM, INSTALADO EM RESERVAÇÃO PREDIAL DE ÁGUA - FORNECIMENTO E INSTALAÇÃO. AF_04/2024</t>
  </si>
  <si>
    <t>CAIXA ENTERRADA HIDRÁULICA RETANGULAR, EM CONCRETO PRÉ-MOLDADO, DIMENSÕES INTERNAS: 0,3X0,3X0,3 M. AF_12/2020</t>
  </si>
  <si>
    <t>CAIXA ENTERRADA HIDRÁULICA RETANGULAR, EM CONCRETO PRÉ-MOLDADO, DIMENSÕES INTERNAS: 0,4X0,4X0,4 M. AF_12/2020</t>
  </si>
  <si>
    <t>CAIXA ENTERRADA HIDRÁULICA RETANGULAR, EM CONCRETO PRÉ-MOLDADO, DIMENSÕES INTERNAS: 0,6X0,6X0,5 M. AF_12/2020</t>
  </si>
  <si>
    <t>CAIXA ENTERRADA HIDRÁULICA RETANGULAR, EM CONCRETO PRÉ-MOLDADO, DIMENSÕES INTERNAS: 0,8X0,8X0,5 M. AF_12/2020</t>
  </si>
  <si>
    <t>CAIXA ENTERRADA HIDRÁULICA RETANGULAR EM ALVENARIA COM TIJOLOS CERÂMICOS MACIÇOS, DIMENSÕES INTERNAS: 0,3X0,3X0,3 M PARA REDE DE ESGOTO. AF_12/2020</t>
  </si>
  <si>
    <t>CAIXA ENTERRADA HIDRÁULICA RETANGULAR EM ALVENARIA COM TIJOLOS CERÂMICOS MACIÇOS, DIMENSÕES INTERNAS: 0,4X0,4X0,4 M PARA REDE DE ESGOTO. AF_12/2020</t>
  </si>
  <si>
    <t>CAIXA ENTERRADA HIDRÁULICA RETANGULAR EM ALVENARIA COM TIJOLOS CERÂMICOS MACIÇOS, DIMENSÕES INTERNAS: 0,6X0,6X0,6 M PARA REDE DE ESGOTO. AF_12/2020</t>
  </si>
  <si>
    <t>CAIXA ENTERRADA HIDRÁULICA RETANGULAR EM ALVENARIA COM TIJOLOS CERÂMICOS MACIÇOS, DIMENSÕES INTERNAS: 0,8X0,8X0,6 M PARA REDE DE ESGOTO. AF_12/2020</t>
  </si>
  <si>
    <t>CAIXA ENTERRADA HIDRÁULICA RETANGULAR EM ALVENARIA COM TIJOLOS CERÂMICOS MACIÇOS, DIMENSÕES INTERNAS: 1X1X0,6 M PARA REDE DE ESGOTO. AF_12/2020</t>
  </si>
  <si>
    <t>CAIXA ENTERRADA HIDRÁULICA RETANGULAR, EM ALVENARIA COM BLOCOS DE CONCRETO, DIMENSÕES INTERNAS: 0,4X0,4X0,4 M PARA REDE DE ESGOTO. AF_12/2020</t>
  </si>
  <si>
    <t>CAIXA ENTERRADA HIDRÁULICA RETANGULAR, EM ALVENARIA COM BLOCOS DE CONCRETO, DIMENSÕES INTERNAS: 0,6X0,6X0,6 M PARA REDE DE ESGOTO. AF_12/2020</t>
  </si>
  <si>
    <t>CAIXA ENTERRADA HIDRÁULICA RETANGULAR, EM ALVENARIA COM BLOCOS DE CONCRETO, DIMENSÕES INTERNAS: 0,8X0,8X0,6 M PARA REDE DE ESGOTO. AF_12/2020</t>
  </si>
  <si>
    <t>CAIXA ENTERRADA HIDRÁULICA RETANGULAR, EM ALVENARIA COM BLOCOS DE CONCRETO, DIMENSÕES INTERNAS: 1X1X0,6 M PARA REDE DE ESGOTO. AF_12/2020</t>
  </si>
  <si>
    <t>CAIXA DE GORDURA SIMPLES, CIRCULAR, EM CONCRETO PRÉ-MOLDADO, DIÂMETRO INTERNO = 0,4 M, ALTURA INTERNA = 0,4 M. AF_12/2020</t>
  </si>
  <si>
    <t>CAIXA DE GORDURA SIMPLES (CAPACIDADE: 36L), RETANGULAR, EM ALVENARIA COM TIJOLOS CERÂMICOS MACIÇOS, DIMENSÕES INTERNAS = 0,2X0,4 M, ALTURA INTERNA = 0,8 M. AF_12/2020</t>
  </si>
  <si>
    <t>CAIXA DE GORDURA DUPLA (CAPACIDADE: 126 L), RETANGULAR, EM ALVENARIA COM TIJOLOS CERÂMICOS MACIÇOS, DIMENSÕES INTERNAS = 0,4X0,7 M, ALTURA INTERNA = 0,8 M. AF_12/2020</t>
  </si>
  <si>
    <t>CAIXA DE GORDURA ESPECIAL (CAPACIDADE: 312 L - PARA ATÉ 146 PESSOAS SERVIDAS NO PICO), RETANGULAR, EM ALVENARIA COM TIJOLOS CERÂMICOS MACIÇOS, DIMENSÕES INTERNAS = 0,4X1,2 M, ALTURA INTERNA = 1 M. AF_12/2020</t>
  </si>
  <si>
    <t>CAIXA DE GORDURA SIMPLES (CAPACIDADE: 36 L), RETANGULAR, EM ALVENARIA COM BLOCOS DE CONCRETO, DIMENSÕES INTERNAS = 0,2X0,4 M, ALTURA INTERNA = 0,8 M. AF_12/2020</t>
  </si>
  <si>
    <t>CAIXA DE GORDURA DUPLA (CAPACIDADE: 126 L), RETANGULAR, EM ALVENARIA COM BLOCOS DE CONCRETO, DIMENSÕES INTERNAS = 0,4X0,7 M, ALTURA INTERNA = 0,8 M. AF_12/2020</t>
  </si>
  <si>
    <t>CAIXA ENTERRADA HIDRÁULICA RETANGULAR EM ALVENARIA COM TIJOLOS CERÂMICOS MACIÇOS, DIMENSÕES INTERNAS: 0,3X0,3X0,3 M PARA REDE DE DRENAGEM. AF_12/2020</t>
  </si>
  <si>
    <t>CAIXA ENTERRADA HIDRÁULICA RETANGULAR EM ALVENARIA COM TIJOLOS CERÂMICOS MACIÇOS, DIMENSÕES INTERNAS: 0,4X0,4X0,4 M PARA REDE DE DRENAGEM. AF_12/2020</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</si>
  <si>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</si>
  <si>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DRENAGEM. AF_12/2020</t>
  </si>
  <si>
    <t>CAIXA ENTERRADA HIDRÁULICA RETANGULAR EM ALVENARIA COM TIJOLOS CERÂMICOS MACIÇOS, DIMENSÕES INTERNAS: 1X1X0,6 M PARA REDE DE DRENAGEM. AF_12/2020</t>
  </si>
  <si>
    <t>CAIXA ENTERRADA HIDRÁULICA RETANGULAR, EM ALVENARIA COM BLOCOS DE CONCRETO, DIMENSÕES INTERNAS: 0,4X0,4X0,4 M PARA REDE DE DRENAGEM. AF_12/2020</t>
  </si>
  <si>
    <t>CAIXA ENTERRADA HIDRÁULICA RETANGULAR, EM ALVENARIA COM BLOCOS DE CONCRETO, DIMENSÕES INTERNAS: 0,6X0,6X0,6 M PARA REDE DE DRENAGEM. AF_12/2020</t>
  </si>
  <si>
    <t>CAIXA ENTERRADA HIDRÁULICA RETANGULAR, EM ALVENARIA COM BLOCOS DE CONCRETO, DIMENSÕES INTERNAS: 0,8X0,8X0,6 M PARA REDE DE DRENAGEM. AF_12/2020</t>
  </si>
  <si>
    <t>CAIXA ENTERRADA HIDRÁULICA RETANGULAR, EM ALVENARIA COM BLOCOS DE CONCRETO, DIMENSÕES INTERNAS: 1X1X0,6 M PARA REDE DE DRENAGEM. AF_12/2020</t>
  </si>
  <si>
    <t>FURO EM CAIXA D'ÁGUA COM ESPESSURA DE 2 ATÉ 5 MM E DIÂMETRO DE 15 MM. AF_06/2021</t>
  </si>
  <si>
    <t>FURO EM CAIXA D'ÁGUA COM ESPESSURA DE 6 ATÉ 8 MM E DIÂMETRO DE 15 MM. AF_06/2021</t>
  </si>
  <si>
    <t>FURO EM CAIXA D'ÁGUA COM ESPESSURA DE 2 ATÉ 5 MM E DIÂMETRO DE 20 MM. AF_06/2021</t>
  </si>
  <si>
    <t>FURO EM CAIXA D'ÁGUA COM ESPESSURA DE 6 ATÉ 8 MM E DIÂMETRO DE 20 MM. AF_06/2021</t>
  </si>
  <si>
    <t>FURO EM CAIXA D'ÁGUA COM ESPESSURA DE 2 ATÉ 5 MM E DIÂMETRO DE 25 MM. AF_06/2021</t>
  </si>
  <si>
    <t>FURO EM CAIXA D'ÁGUA COM ESPESSURA DE 6 ATÉ 8 MM E DIÂMETRO DE 25 MM. AF_06/2021</t>
  </si>
  <si>
    <t>FURO EM CAIXA D'ÁGUA COM ESPESSURA DE 2 ATÉ 5 MM E DIÂMETRO DE 32 MM. AF_06/2021</t>
  </si>
  <si>
    <t>FURO EM CAIXA D'ÁGUA COM ESPESSURA DE 6 ATÉ 8 MM E DIÂMETRO DE 32 MM. AF_06/2021</t>
  </si>
  <si>
    <t>FURO EM CAIXA D'ÁGUA COM ESPESSURA DE 2 ATÉ 5 MM E DIÂMETRO DE 40 MM. AF_06/2021</t>
  </si>
  <si>
    <t>FURO EM CAIXA D'ÁGUA COM ESPESSURA DE 6 ATÉ 8 MM E DIÂMETRO DE 40 MM. AF_06/2021</t>
  </si>
  <si>
    <t>FURO EM CAIXA D'ÁGUA COM ESPESSURA DE 2 ATÉ 5 MM E DIÂMETRO DE 50 MM. AF_06/2021</t>
  </si>
  <si>
    <t>FURO EM CAIXA D'ÁGUA COM ESPESSURA DE 6 ATÉ 8 MM E DIÂMETRO DE 50 MM. AF_06/2021</t>
  </si>
  <si>
    <t>FURO EM CAIXA D'ÁGUA COM ESPESSURA DE 2 ATÉ 5 MM E DIÂMETRO DE 60 MM. AF_06/2021</t>
  </si>
  <si>
    <t>FURO EM CAIXA D'ÁGUA COM ESPESSURA DE 6 ATÉ 8 MM E DIÂMETRO DE 60 MM. AF_06/2021</t>
  </si>
  <si>
    <t>FURO EM CAIXA D'ÁGUA COM ESPESSURA DE 2 ATÉ 5 MM E DIÂMETRO DE 75 MM. AF_06/2021</t>
  </si>
  <si>
    <t>FURO EM CAIXA D'ÁGUA COM ESPESSURA DE 6 ATÉ 8 MM E DIÂMETRO DE 75 MM. AF_06/2021</t>
  </si>
  <si>
    <t>FURO EM CAIXA D'ÁGUA COM ESPESSURA DE 2 ATÉ 5 MM E DIÂMETRO DE 100 MM. AF_06/2021</t>
  </si>
  <si>
    <t>FURO EM CAIXA D'ÁGUA COM ESPESSURA DE 6 ATÉ 8 MM E DIÂMETRO DE 100 MM. AF_06/2021</t>
  </si>
  <si>
    <t>CAIXA D´ÁGUA EM POLIETILENO, 500 LITROS - FORNECIMENTO E INSTALAÇÃO. AF_06/2021</t>
  </si>
  <si>
    <t>CAIXA D´ÁGUA EM POLIETILENO, 750 LITROS - FORNECIMENTO E INSTALAÇÃO. AF_06/2021</t>
  </si>
  <si>
    <t>CAIXA D´ÁGUA EM POLIETILENO, 1000 LITROS - FORNECIMENTO E INSTALAÇÃO. AF_06/2021</t>
  </si>
  <si>
    <t>CAIXA D´ÁGUA EM POLIETILENO, 1500 LITROS - FORNECIMENTO E INSTALAÇÃO. AF_06/2021</t>
  </si>
  <si>
    <t>CAIXA D´ÁGUA EM POLIETILENO, 2000 LITROS - FORNECIMENTO E INSTALAÇÃO. AF_06/2021</t>
  </si>
  <si>
    <t>CAIXA D´ÁGUA EM POLIETILENO, 3000 LITROS - FORNECIMENTO E INSTALAÇÃO. AF_06/2021</t>
  </si>
  <si>
    <t>CAIXA D´ÁGUA EM POLIÉSTER REFORÇADO COM FIBRA DE VIDRO, 500 LITROS - FORNECIMENTO E INSTALAÇÃO. AF_06/2021</t>
  </si>
  <si>
    <t>CAIXA D´ÁGUA EM POLIÉSTER REFORÇADO COM FIBRA DE VIDRO, 750 LITROS - FORNECIMENTO E INSTALAÇÃO. AF_06/2021</t>
  </si>
  <si>
    <t>CAIXA D´ÁGUA EM POLIÉSTER REFORÇADO COM FIBRA DE VIDRO, 1000 LITROS - FORNECIMENTO E INSTALAÇÃO. AF_06/2021</t>
  </si>
  <si>
    <t>CAIXA D´ÁGUA EM POLIÉSTER REFORÇADO COM FIBRA DE VIDRO, 1500 LITROS - FORNECIMENTO E INSTALAÇÃO. AF_06/2021</t>
  </si>
  <si>
    <t>CAIXA D´ÁGUA EM POLIÉSTER REFORÇADO COM FIBRA DE VIDRO, 2000 LITROS - FORNECIMENTO E INSTALAÇÃO. AF_06/2021</t>
  </si>
  <si>
    <t>CAIXA D´ÁGUA EM POLIÉSTER REFORÇADO COM FIBRA DE VIDRO, 3000 LITROS - FORNECIMENTO E INSTALAÇÃO. AF_06/2021</t>
  </si>
  <si>
    <t>CAIXA D´ÁGUA EM POLIÉSTER REFORÇADO COM FIBRA DE VIDRO, 5000 LITROS - FORNECIMENTO E INSTALAÇÃO. AF_06/2021</t>
  </si>
  <si>
    <t>CAIXA D´ÁGUA EM POLIÉSTER REFORÇADO COM FIBRA DE VIDRO, 7000 LITROS - FORNECIMENTO E INSTALAÇÃO. AF_06/2021</t>
  </si>
  <si>
    <t>CAIXA D´ÁGUA EM POLIÉSTER REFORÇADO COM FIBRA DE VIDRO, 10000 LITROS - FORNECIMENTO E INSTALAÇÃO. AF_06/2021</t>
  </si>
  <si>
    <t>CAIXA D´ÁGUA EM POLIÉSTER REFORÇADO COM FIBRA DE VIDRO, 15000 LITROS - FORNECIMENTO E INSTALAÇÃO. AF_06/2021</t>
  </si>
  <si>
    <t>CAIXA D´ÁGUA EM POLIÉSTER REFORÇADO COM FIBRA DE VIDRO, 20000 LITROS - FORNECIMENTO E INSTALAÇÃO. AF_06/2021</t>
  </si>
  <si>
    <t>CAIXA D´ÁGUA EM POLIETILENO, 500 LITROS (INCLUSOS TUBOS, CONEXÕES E TORNEIRA DE BÓIA) - FORNECIMENTO E INSTALAÇÃO. AF_06/2021</t>
  </si>
  <si>
    <t>CAIXA D´ÁGUA EM POLIETILENO, 1000 LITROS (INCLUSOS TUBOS, CONEXÕES E TORNEIRA DE BÓIA) - FORNECIMENTO E INSTALAÇÃO. AF_06/2021</t>
  </si>
  <si>
    <t>CAIXA SIFONADA, PVC, DN 100 X 100 X 50 MM, FORNECIDA E INSTALADA EM RAMAIS DE ENCAMINHAMENTO DE ÁGUA PLUVIAL. AF_06/2022</t>
  </si>
  <si>
    <t>CAIXA SIFONADA, PVC, DN 150 X 185 X 75 MM, FORNECIDA E INSTALADA EM RAMAIS DE ENCAMINHAMENTO DE ÁGUA PLUVIAL. AF_06/2022</t>
  </si>
  <si>
    <t>RALO SIFONADO, PVC, DN 100 X 40 MM, JUNTA SOLDÁVEL, FORNECIDO E INSTALADO EM RAMAIS DE ENCAMINHAMENTO DE ÁGUA PLUVIAL. AF_06/2022</t>
  </si>
  <si>
    <t>CAIXA SIFONADA, PVC, DN 100 X 100 X 50 MM, JUNTA ELÁSTICA, FORNECIDA E INSTALADA EM RAMAL DE DESCARGA OU EM RAMAL DE ESGOTO SANITÁRIO. AF_08/2022</t>
  </si>
  <si>
    <t>CAIXA SIFONADA, PVC, DN 150 X 185 X 75 MM, JUNTA ELÁSTICA, FORNECIDA E INSTALADA EM RAMAL DE DESCARGA OU EM RAMAL DE ESGOTO SANITÁRIO. AF_08/2022</t>
  </si>
  <si>
    <t>RALO SIFONADO, PVC, DN 100 X 40 MM, JUNTA SOLDÁVEL, FORNECIDO E INSTALADO EM RAMAL DE DESCARGA OU EM RAMAL DE ESGOTO SANITÁRIO. AF_08/2022</t>
  </si>
  <si>
    <t>RALO SECO, PVC, DN 100 X 40 MM, JUNTA SOLDÁVEL, FORNECIDO E INSTALADO EM RAMAL DE DESCARGA OU EM RAMAL DE ESGOTO SANITÁRIO. AF_08/2022</t>
  </si>
  <si>
    <t>RALO SECO CÔNICO, PVC, DN 100 X 40 MM, JUNTA SOLDÁVEL, FORNECIDO E INSTALADO EM RAMAL DE DESCARGA OU EM RAMAL DE ESGOTO SANITÁRIO. AF_08/2022</t>
  </si>
  <si>
    <t>RALO SIFONADO REDONDO, PVC, DN 100 X 40 MM, JUNTA SOLDÁVEL, FORNECIDO E INSTALADO EM RAMAL DE DESCARGA OU EM RAMAL DE ESGOTO SANITÁRIO. AF_08/2022</t>
  </si>
  <si>
    <t>CAIXA SIFONADA, COM GRELHA QUADRADA, PVC, DN 150 X 150 X 50 MM, JUNTA SOLDÁVEL, FORNECIDA E INSTALADA EM RAMAL DE DESCARGA OU EM RAMAL DE ESGOTO SANITÁRIO. AF_08/2022</t>
  </si>
  <si>
    <t>CAIXA SIFONADA, COM GRELHA REDONDA, PVC, DN 150 X 150 X 50 MM, JUNTA SOLDÁVEL, FORNECIDA E INSTALADA EM RAMAL DE DESCARGA OU EM RAMAL DE ESGOTO SANITÁRIO. AF_08/2022</t>
  </si>
  <si>
    <t>TANQUE DE LOUÇA BRANCA COM COLUNA, 30L OU EQUIVALENTE - FORNECIMENTO E INSTALAÇÃO. AF_01/2020</t>
  </si>
  <si>
    <t>TANQUE DE LOUÇA BRANCA SUSPENSO, 18L OU EQUIVALENTE - FORNECIMENTO E INSTALAÇÃO. AF_01/2020</t>
  </si>
  <si>
    <t>TANQUE DE MÁRMORE SINTÉTICO COM COLUNA, 22L OU EQUIVALENTE   FORNECIMENTO E INSTALAÇÃO. AF_01/2020</t>
  </si>
  <si>
    <t>TANQUE DE MÁRMORE SINTÉTICO SUSPENSO, 22L OU EQUIVALENTE - FORNECIMENTO E INSTALAÇÃO. AF_01/2020</t>
  </si>
  <si>
    <t>VÁLVULA EM METAL CROMADO 1.1/2" X 1.1/2" PARA TANQUE OU LAVATÓRIO, COM OU SEM LADRÃO - FORNECIMENTO E INSTALAÇÃO. AF_01/2020</t>
  </si>
  <si>
    <t>VÁLVULA EM METAL CROMADO TIPO AMERICANA 3.1/2" X 1.1/2" PARA PIA - FORNECIMENTO E INSTALAÇÃO. AF_01/2020</t>
  </si>
  <si>
    <t>VÁLVULA EM PLÁSTICO 1" PARA PIA, TANQUE OU LAVATÓRIO, COM OU SEM LADRÃO - FORNECIMENTO E INSTALAÇÃO. AF_01/2020</t>
  </si>
  <si>
    <t>VÁLVULA EM PLÁSTICO CROMADO TIPO AMERICANA 3.1/2" X 1.1/2" SEM ADAPTADOR PARA PIA - FORNECIMENTO E INSTALAÇÃO. AF_01/2020</t>
  </si>
  <si>
    <t>SIFÃO DO TIPO GARRAFA EM METAL CROMADO 1 X 1.1/2" - FORNECIMENTO E INSTALAÇÃO. AF_01/2020</t>
  </si>
  <si>
    <t>SIFÃO DO TIPO GARRAFA/COPO EM PVC 1.1/4  X 1.1/2" - FORNECIMENTO E INSTALAÇÃO. AF_01/2020</t>
  </si>
  <si>
    <t>SIFÃO DO TIPO FLEXÍVEL EM PVC 1  X 1.1/2  - FORNECIMENTO E INSTALAÇÃO. AF_01/2020</t>
  </si>
  <si>
    <t>ENGATE FLEXÍVEL EM PLÁSTICO BRANCO, 1/2" X 30CM - FORNECIMENTO E INSTALAÇÃO. AF_01/2020</t>
  </si>
  <si>
    <t>ENGATE FLEXÍVEL EM PLÁSTICO BRANCO, 1/2" X 40CM - FORNECIMENTO E INSTALAÇÃO. AF_01/2020</t>
  </si>
  <si>
    <t>ENGATE FLEXÍVEL EM INOX, 1/2  X 30CM - FORNECIMENTO E INSTALAÇÃO. AF_01/2020</t>
  </si>
  <si>
    <t>ENGATE FLEXÍVEL EM INOX, 1/2  X 40CM - FORNECIMENTO E INSTALAÇÃO. AF_01/2020</t>
  </si>
  <si>
    <t>VASO SANITÁRIO SIFONADO COM CAIXA ACOPLADA LOUÇA BRANCA - FORNECIMENTO E INSTALAÇÃO. AF_01/2020</t>
  </si>
  <si>
    <t>BANCADA DE GRANITO CINZA POLIDO, DE 1,50 X 0,60 M, PARA PIA DE COZINHA - FORNECIMENTO E INSTALAÇÃO. AF_01/2020</t>
  </si>
  <si>
    <t>BANCADA DE MÁRMORE BRANCO POLIDO, DE 1,50 X 0,60 M, PARA PIA DE COZINHA - FORNECIMENTO E INSTALAÇÃO. AF_01/2020</t>
  </si>
  <si>
    <t>BANCADA DE MÁRMORE SINTÉTICO, DE 120 X 60CM, COM CUBA INTEGRADA - FORNECIMENTO E INSTALAÇÃO. AF_01/2020</t>
  </si>
  <si>
    <t>BANCADA DE GRANITO CINZA POLIDO, DE 0,50 X 0,60 M, PARA LAVATÓRIO - FORNECIMENTO E INSTALAÇÃO. AF_01/2020</t>
  </si>
  <si>
    <t>BANCADA DE MÁRMORE BRANCO POLIDO, DE 0,50 X 0,60 M, PARA LAVATÓRIO - FORNECIMENTO E INSTALAÇÃO. AF_01/2020</t>
  </si>
  <si>
    <t>CUBA DE EMBUTIR RETANGULAR DE AÇO INOXIDÁVEL, 46 X 30 X 12 CM - FORNECIMENTO E INSTALAÇÃO. AF_01/2020</t>
  </si>
  <si>
    <t>CUBA DE EMBUTIR OVAL EM LOUÇA BRANCA, 35 X 50CM OU EQUIVALENTE - FORNECIMENTO E INSTALAÇÃO. AF_01/2020</t>
  </si>
  <si>
    <t>LAVATÓRIO LOUÇA BRANCA COM COLUNA, *44 X 35,5* CM, PADRÃO POPULAR - FORNECIMENTO E INSTALAÇÃO. AF_01/2020</t>
  </si>
  <si>
    <t>LAVATÓRIO LOUÇA BRANCA COM COLUNA, 45 X 55CM OU EQUIVALENTE, PADRÃO MÉDIO - FORNECIMENTO E INSTALAÇÃO. AF_01/2020</t>
  </si>
  <si>
    <t>LAVATÓRIO LOUÇA BRANCA SUSPENSO, 29,5 X 39CM OU EQUIVALENTE, PADRÃO POPULAR - FORNECIMENTO E INSTALAÇÃO. AF_01/2020</t>
  </si>
  <si>
    <t>APARELHO MISTURADOR DE MESA PARA LAVATÓRIO, PADRÃO MÉDIO - FORNECIMENTO E INSTALAÇÃO. AF_01/2020</t>
  </si>
  <si>
    <t>TORNEIRA CROMADA DE MESA, 1/2" OU 3/4", PARA LAVATÓRIO, PADRÃO POPULAR - FORNECIMENTO E INSTALAÇÃO. AF_01/2020</t>
  </si>
  <si>
    <t>APARELHO MISTURADOR DE MESA PARA PIA DE COZINHA, PADRÃO MÉDIO - FORNECIMENTO E INSTALAÇÃO. AF_01/2020</t>
  </si>
  <si>
    <t>TORNEIRA CROMADA TUBO MÓVEL, DE MESA, 1/2" OU 3/4", PARA PIA DE COZINHA, PADRÃO ALTO - FORNECIMENTO E INSTALAÇÃO. AF_01/2020</t>
  </si>
  <si>
    <t>TORNEIRA CROMADA TUBO MÓVEL, DE PAREDE, 1/2" OU 3/4", PARA PIA DE COZINHA, PADRÃO MÉDIO - FORNECIMENTO E INSTALAÇÃO. AF_01/2020</t>
  </si>
  <si>
    <t>TORNEIRA CROMADA LONGA, DE PAREDE, 1/2" OU 3/4", PARA PIA DE COZINHA, PADRÃO POPULAR - FORNECIMENTO E INSTALAÇÃO. AF_01/2020</t>
  </si>
  <si>
    <t>TORNEIRA CROMADA 1/2" OU 3/4" PARA TANQUE, PADRÃO POPULAR - FORNECIMENTO E INSTALAÇÃO. AF_01/2020</t>
  </si>
  <si>
    <t>TORNEIRA CROMADA 1/2" OU 3/4" PARA TANQUE, PADRÃO MÉDIO - FORNECIMENTO E INSTALAÇÃO. AF_01/2020</t>
  </si>
  <si>
    <t>TORNEIRA CROMADA DE MESA, 1/2" OU 3/4", PARA LAVATÓRIO, PADRÃO MÉDIO - FORNECIMENTO E INSTALAÇÃO. AF_01/2020</t>
  </si>
  <si>
    <t>TORNEIRA PLÁSTICA 3/4" PARA TANQUE - FORNECIMENTO E INSTALAÇÃO. AF_01/2020</t>
  </si>
  <si>
    <t>TANQUE DE LOUÇA BRANCA COM COLUNA, 30L OU EQUIVALENTE, INCLUSO SIFÃO FLEXÍVEL EM PVC, VÁLVULA METÁLICA E TORNEIRA DE METAL CROMADO PADRÃO MÉDIO - FORNECIMENTO E INSTALAÇÃO. AF_01/2020</t>
  </si>
  <si>
    <t>TANQUE DE LOUÇA BRANCA COM COLUNA, 30L OU EQUIVALENTE, INCLUSO SIFÃO FLEXÍVEL EM PVC, VÁLVULA PLÁSTICA E TORNEIRA DE METAL CROMADO PADRÃO POPULAR - FORNECIMENTO E INSTALAÇÃO. AF_01/2020</t>
  </si>
  <si>
    <t>TANQUE DE LOUÇA BRANCA COM COLUNA, 30L OU EQUIVALENTE, INCLUSO SIFÃO FLEXÍVEL EM PVC, VÁLVULA PLÁSTICA E TORNEIRA DE PLÁSTICO - FORNECIMENTO E INSTALAÇÃO. AF_01/2020</t>
  </si>
  <si>
    <t>TANQUE DE LOUÇA BRANCA SUSPENSO, 18L OU EQUIVALENTE, INCLUSO SIFÃO TIPO GARRAFA EM METAL CROMADO, VÁLVULA METÁLICA E TORNEIRA DE METAL CROMADO PADRÃO MÉDIO - FORNECIMENTO E INSTALAÇÃO. AF_01/2020</t>
  </si>
  <si>
    <t>TANQUE DE LOUÇA BRANCA SUSPENSO, 18L OU EQUIVALENTE, INCLUSO SIFÃO TIPO GARRAFA EM PVC, VÁLVULA PLÁSTICA E TORNEIRA DE METAL CROMADO PADRÃO POPULAR - FORNECIMENTO E INSTALAÇÃO. AF_01/2020</t>
  </si>
  <si>
    <t>TANQUE DE LOUÇA BRANCA SUSPENSO, 18L OU EQUIVALENTE, INCLUSO SIFÃO TIPO GARRAFA EM PVC, VÁLVULA PLÁSTICA E TORNEIRA DE PLÁSTICO - FORNECIMENTO E INSTALAÇÃO. AF_01/2020</t>
  </si>
  <si>
    <t>TANQUE DE MÁRMORE SINTÉTICO COM COLUNA, 22L OU EQUIVALENTE, INCLUSO SIFÃO FLEXÍVEL EM PVC, VÁLVULA PLÁSTICA E TORNEIRA DE METAL CROMADO PADRÃO POPULAR - FORNECIMENTO E INSTALAÇÃO. AF_01/2020</t>
  </si>
  <si>
    <t>TANQUE DE MÁRMORE SINTÉTICO COM COLUNA, 22L OU EQUIVALENTE, INCLUSO SIFÃO FLEXÍVEL EM PVC, VÁLVULA PLÁSTICA E TORNEIRA DE PLÁSTICO - FORNECIMENTO E INSTALAÇÃO. AF_01/2020</t>
  </si>
  <si>
    <t>TANQUE DE MÁRMORE SINTÉTICO SUSPENSO, 22L OU EQUIVALENTE, INCLUSO SIFÃO TIPO GARRAFA EM PVC, VÁLVULA PLÁSTICA E TORNEIRA DE METAL CROMADO PADRÃO POPULAR - FORNEC. E INSTALAÇÃO. AF_01/2020</t>
  </si>
  <si>
    <t>TANQUE DE MÁRMORE SINTÉTICO SUSPENSO, 22L OU EQUIVALENTE, INCLUSO SIFÃO TIPO GARRAFA EM PVC, VÁLVULA PLÁSTICA E TORNEIRA DE PLÁSTICO - FORNECIMENTO E INSTALAÇÃO. AF_01/2020</t>
  </si>
  <si>
    <t>TANQUE DE MÁRMORE SINTÉTICO SUSPENSO, 22L OU EQUIVALENTE, INCLUSO SIFÃO FLEXÍVEL EM PVC, VÁLVULA PLÁSTICA E TORNEIRA DE METAL CROMADO PADRÃO POPULAR - FORNECIMENTO E INSTALAÇÃO. AF_01/2020</t>
  </si>
  <si>
    <t>TANQUE DE MÁRMORE SINTÉTICO SUSPENSO, 22L OU EQUIVALENTE, INCLUSO SIFÃO FLEXÍVEL EM PVC, VÁLVULA PLÁSTICA E TORNEIRA DE PLÁSTICO - FORNECIMENTO E INSTALAÇÃO. AF_01/2020</t>
  </si>
  <si>
    <t>VASO SANITÁRIO SIFONADO COM CAIXA ACOPLADA LOUÇA BRANCA, INCLUSO ENGATE FLEXÍVEL EM PLÁSTICO BRANCO, 1/2  X 40CM - FORNECIMENTO E INSTALAÇÃO. AF_01/2020</t>
  </si>
  <si>
    <t>VASO SANITÁRIO SIFONADO COM CAIXA ACOPLADA LOUÇA BRANCA - PADRÃO MÉDIO, INCLUSO ENGATE FLEXÍVEL EM METAL CROMADO, 1/2  X 40CM - FORNECIMENTO E INSTALAÇÃO. AF_01/2020</t>
  </si>
  <si>
    <t>BANCADA DE MÁRMORE SINTÉTICO 120 X 60CM, COM CUBA INTEGRADA, INCLUSO SIFÃO TIPO GARRAFA EM PVC, VÁLVULA EM PLÁSTICO CROMADO TIPO AMERICANA E TORNEIRA CROMADA LONGA, DE PAREDE, PADRÃO POPULAR - FORNECIMENTO E INSTALAÇÃO. AF_01/2020</t>
  </si>
  <si>
    <t>BANCADA DE MÁRMORE SINTÉTICO 120 X 60CM, COM CUBA INTEGRADA, INCLUSO SIFÃO TIPO FLEXÍVEL EM PVC, VÁLVULA EM PLÁSTICO CROMADO TIPO AMERICANA E TORNEIRA CROMADA LONGA, DE PAREDE, PADRÃO POPULAR - FORNECIMENTO E INSTALAÇÃO. AF_01/2020</t>
  </si>
  <si>
    <t>CUBA DE EMBUTIR DE AÇO INOXIDÁVEL MÉDIA, INCLUSO VÁLVULA TIPO AMERICANA EM METAL CROMADO E SIFÃO FLEXÍVEL EM PVC - FORNECIMENTO E INSTALAÇÃO. AF_01/2020</t>
  </si>
  <si>
    <t>CUBA DE EMBUTIR DE AÇO INOXIDÁVEL MÉDIA, INCLUSO VÁLVULA TIPO AMERICANA E SIFÃO TIPO GARRAFA EM METAL CROMADO - FORNECIMENTO E INSTALAÇÃO. AF_01/2020</t>
  </si>
  <si>
    <t>CUBA DE EMBUTIR OVAL EM LOUÇA BRANCA, 35 X 50CM OU EQUIVALENTE, INCLUSO VÁLVULA EM METAL CROMADO E SIFÃO FLEXÍVEL EM PVC - FORNECIMENTO E INSTALAÇÃO. AF_01/2020</t>
  </si>
  <si>
    <t>CUBA DE EMBUTIR OVAL EM LOUÇA BRANCA, 35 X 50CM OU EQUIVALENTE, INCLUSO VÁLVULA E SIFÃO TIPO GARRAFA EM METAL CROMADO - FORNECIMENTO E INSTALAÇÃO. AF_01/2020</t>
  </si>
  <si>
    <t>LAVATÓRIO LOUÇA BRANCA COM COLUNA, *44 X 35,5* CM, PADRÃO POPULAR, INCLUSO SIFÃO FLEXÍVEL EM PVC, VÁLVULA E ENGATE FLEXÍVEL 30CM EM PLÁSTICO E COM TORNEIRA CROMADA PADRÃO POPULAR - FORNECIMENTO E INSTALAÇÃO. AF_01/2020</t>
  </si>
  <si>
    <t>LAVATÓRIO LOUÇA BRANCA COM COLUNA, 45 X 55CM OU EQUIVALENTE, PADRÃO MÉDIO, INCLUSO SIFÃO TIPO GARRAFA, VÁLVULA E ENGATE FLEXÍVEL DE 40CM EM METAL CROMADO, COM APARELHO MISTURADOR PADRÃO MÉDIO - FORNECIMENTO E INSTALAÇÃO. AF_01/2020</t>
  </si>
  <si>
    <t>LAVATÓRIO LOUÇA BRANCA COM COLUNA, 45 X 55CM OU EQUIVALENTE, PADRÃO MÉDIO, INCLUSO SIFÃO TIPO GARRAFA, VÁLVULA E ENGATE FLEXÍVEL DE 40CM EM METAL CROMADO, COM TORNEIRA CROMADA DE MESA, PADRÃO MÉDIO - FORNECIMENTO E INSTALAÇÃO. AF_01/2020</t>
  </si>
  <si>
    <t>LAVATÓRIO LOUÇA BRANCA SUSPENSO, 29,5 X 39CM OU EQUIVALENTE, PADRÃO POPULAR, INCLUSO SIFÃO TIPO GARRAFA EM PVC, VÁLVULA E ENGATE FLEXÍVEL 30CM EM PLÁSTICO E TORNEIRA CROMADA DE MESA, PADRÃO POPULAR - FORNECIMENTO E INSTALAÇÃO. AF_01/2020</t>
  </si>
  <si>
    <t>LAVATÓRIO LOUÇA BRANCA SUSPENSO, 29,5 X 39CM OU EQUIVALENTE, PADRÃO POPULAR, INCLUSO SIFÃO FLEXÍVEL EM PVC, VÁLVULA E ENGATE FLEXÍVEL 30CM EM PLÁSTICO E TORNEIRA CROMADA DE MESA, PADRÃO POPULAR - FORNECIMENTO E INSTALAÇÃO. AF_01/2020</t>
  </si>
  <si>
    <t>BANCADA MÁRMORE BRANCO, 50 X 60 CM, INCLUSO CUBA DE EMBUTIR OVAL EM LOUÇA BRANCA 35 X 50 CM, VÁLVULA, SIFÃO TIPO GARRAFA E ENGATE FLEXÍVEL 40 CM EM METAL CROMADO E APARELHO MISTURADOR DE MESA, PADRÃO MÉDIO - FORNEC. E INSTALAÇÃO. AF_01/2020</t>
  </si>
  <si>
    <t>BANCADA GRANITO CINZA,  50 X 60 CM, INCL. CUBA DE EMBUTIR OVAL LOUÇA BRANCA 35 X 50 CM, VÁLVULA METAL CROMADO, SIFÃO FLEXÍVEL PVC, ENGATE 30 CM FLEXÍVEL PLÁSTICO E TORNEIRA CROMADA DE MESA, PADRÃO POPULAR - FORNEC. E INSTALAÇÃO. AF_01/2020</t>
  </si>
  <si>
    <t>BANCADA GRANITO CINZA  150 X 60 CM, COM CUBA DE EMBUTIR DE AÇO, VÁLVULA AMERICANA EM METAL, SIFÃO FLEXÍVEL EM PVC, ENGATE FLEXÍVEL 30 CM, TORNEIRA CROMADA LONGA, DE PAREDE, 1/2" OU 3/4", P/ COZINHA, PADRÃO POPULAR - FORNEC. E INSTALAÇÃO. AF_01/2020</t>
  </si>
  <si>
    <t>BANCADA MÁRMORE BRANCO 150 X 60 CM, COM CUBA DE EMBUTIR DE AÇO, VÁLVULA AMERICANA E SIFÃO TIPO GARRAFA EM METAL , ENGATE FLEXÍVEL 30 CM, TORNEIRA CROMADA, DE MESA, 1/2" OU 3/4", PARA PIA COZINHA, PADRÃO ALTO - FORNEC. E INSTALAÇÃO. AF_01/2020</t>
  </si>
  <si>
    <t>VASO SANITARIO SIFONADO CONVENCIONAL COM  LOUÇA BRANCA - FORNECIMENTO E INSTALAÇÃO. AF_01/2020</t>
  </si>
  <si>
    <t>VASO SANITARIO SIFONADO CONVENCIONAL COM LOUÇA BRANCA, INCLUSO CONJUNTO DE LIGAÇÃO PARA BACIA SANITÁRIA AJUSTÁVEL - FORNECIMENTO E INSTALAÇÃO. AF_01/2020</t>
  </si>
  <si>
    <t>VASO SANITARIO SIFONADO CONVENCIONAL PARA PCD SEM FURO FRONTAL COM  LOUÇA BRANCA SEM ASSENTO -  FORNECIMENTO E INSTALAÇÃO. AF_01/2020</t>
  </si>
  <si>
    <t>VASO SANITARIO SIFONADO CONVENCIONAL PARA PCD SEM FURO FRONTAL COM LOUÇA BRANCA SEM ASSENTO, INCLUSO CONJUNTO DE LIGAÇÃO PARA BACIA SANITÁRIA AJUSTÁVEL - FORNECIMENTO E INSTALAÇÃO. AF_01/2020</t>
  </si>
  <si>
    <t>PORTA TOALHA ROSTO EM METAL CROMADO, TIPO ARGOLA, INCLUSO FIXAÇÃO. AF_01/2020</t>
  </si>
  <si>
    <t>PORTA TOALHA BANHO EM METAL CROMADO, TIPO BARRA, INCLUSO FIXAÇÃO. AF_01/2020</t>
  </si>
  <si>
    <t>PAPELEIRA DE PAREDE EM METAL CROMADO SEM TAMPA, INCLUSO FIXAÇÃO. AF_01/2020</t>
  </si>
  <si>
    <t>SABONETEIRA DE PAREDE EM METAL CROMADO, INCLUSO FIXAÇÃO. AF_01/2020</t>
  </si>
  <si>
    <t>KIT DE ACESSORIOS PARA BANHEIRO EM METAL CROMADO, 5 PECAS, INCLUSO FIXAÇÃO. AF_01/2020</t>
  </si>
  <si>
    <t>SABONETEIRA PLASTICA TIPO DISPENSER PARA SABONETE LIQUIDO COM RESERVATORIO 800 A 1500 ML, INCLUSO FIXAÇÃO. AF_01/2020</t>
  </si>
  <si>
    <t>VASO SANITÁRIO INFANTIL LOUÇA BRANCA - FORNECIMENTO E INSTALACAO. AF_01/2020</t>
  </si>
  <si>
    <t>ASSENTO SANITÁRIO CONVENCIONAL - FORNECIMENTO E INSTALACAO. AF_01/2020</t>
  </si>
  <si>
    <t>ASSENTO SANITÁRIO INFANTIL - FORNECIMENTO E INSTALACAO. AF_01/2020</t>
  </si>
  <si>
    <t>CUBA DE EMBUTIR RETANGULAR DE AÇO INOXIDÁVEL, 56 X 33 X 12 CM - FORNECIMENTO E INSTALAÇÃO. AF_01/2020</t>
  </si>
  <si>
    <t>TORNEIRA CROMADA DE MESA PARA LAVATORIO, TIPO MONOCOMANDO. AF_01/2020</t>
  </si>
  <si>
    <t>TORNEIRA CROMADA DE MESA PARA LAVATÓRIO COM SENSOR DE PRESENCA. AF_01/2020</t>
  </si>
  <si>
    <t>MANOPLA E CANOPLA CROMADA - FORNECIMENTO E INSTALAÇÃO. AF_01/2020</t>
  </si>
  <si>
    <t>ACABAMENTO MONOCOMANDO PARA CHUVEIRO - FORNECIMENTO E INSTALAÇÃO. AF_01/2020</t>
  </si>
  <si>
    <t>MICTÓRIO SIFONADO LOUÇA BRANCA - PADRÃO MÉDIO - FORNECIMENTO E INSTALAÇÃO. AF_01/2020</t>
  </si>
  <si>
    <t>MICTÓRIO SIFONADO LOUÇA BRANCA PARA ENTRADA DE ÁGUA EMBUTIDA - PADRÃO ALTO - FORNECIMENTO E INSTALAÇÃO. AF_01/2020</t>
  </si>
  <si>
    <t>CHUVEIRO ELÉTRICO COMUM CORPO PLÁSTICO, TIPO DUCHA - FORNECIMENTO E INSTALAÇÃO. AF_01/2020</t>
  </si>
  <si>
    <t>SUPORTE MÃO FRANCESA EM AÇO, ABAS IGUAIS 30 CM, CAPACIDADE MINIMA 60 KG, BRANCO - FORNECIMENTO E INSTALAÇÃO. AF_01/2020</t>
  </si>
  <si>
    <t>SUPORTE MÃO FRANCESA EM ACO, ABAS IGUAIS 40 CM, CAPACIDADE MINIMA 70 KG, BRANCO - FORNECIMENTO E INSTALAÇÃO. AF_01/2020</t>
  </si>
  <si>
    <t>BARRA DE APOIO EM "L", EM ACO INOX POLIDO 70 X 70 CM, FIXADA NA PAREDE - FORNECIMENTO E INSTALACAO. AF_01/2020</t>
  </si>
  <si>
    <t>BARRA DE APOIO EM "L", EM ACO INOX POLIDO 80 X 80 CM, FIXADA NA PAREDE - FORNECIMENTO E INSTALACAO. AF_01/2020</t>
  </si>
  <si>
    <t>BARRA DE APOIO LATERAL ARTICULADA, COM TRAVA, EM ACO INOX POLIDO, FIXADA NA PAREDE - FORNECIMENTO E INSTALAÇÃO. AF_01/2020</t>
  </si>
  <si>
    <t>BARRA DE APOIO RETA, EM ACO INOX POLIDO, COMPRIMENTO 60CM,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</si>
  <si>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</si>
  <si>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</si>
  <si>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BARRA DE APOIO RETA, EM ACO INOX POLIDO, COMPRIMENTO 90 CM,  FIXADA NA PAREDE - FORNECIMENTO E INSTALAÇÃO. AF_01/2020</t>
  </si>
  <si>
    <t>BARRA DE APOIO RETA, EM ALUMINIO, COMPRIMENTO 60 CM,  FIXADA NA PAREDE - FORNECIMENTO E INSTALAÇÃO. AF_01/2020</t>
  </si>
  <si>
    <t>BARRA DE APOIO RETA, EM ALUMINIO, COMPRIMENTO 70 CM,  FIXADA NA PAREDE - FORNECIMENTO E INSTALAÇÃO. AF_01/2020</t>
  </si>
  <si>
    <t>BARRA DE APOIO RETA, EM ALUMINIO, COMPRIMENTO 80 CM,  FIXADA NA PAREDE - FORNECIMENTO E INSTALAÇÃO. AF_01/2020</t>
  </si>
  <si>
    <t>BARRA DE APOIO RETA, EM ALUMINIO, COMPRIMENTO 90 CM,  FIXADA NA PAREDE - FORNECIMENTO E INSTALAÇÃO. AF_01/2020</t>
  </si>
  <si>
    <t>PUXADOR PARA PCD, FIXADO NA PORTA - FORNECIMENTO E INSTALAÇÃO. AF_01/2020</t>
  </si>
  <si>
    <t>BANCO ARTICULADO, EM ACO INOX, PARA PCD, FIXADO NA PAREDE - FORNECIMENTO E INSTALAÇÃO. AF_01/2020</t>
  </si>
  <si>
    <t>VASO SANITÁRIO SIFONADO COM CAIXA ACOPLADA, LOUÇA BRANCA - PADRÃO ALTO - FORNECIMENTO E INSTALAÇÃO. AF_01/2020</t>
  </si>
  <si>
    <t>TANQUE SÉPTICO RETANGULAR, EM ALVENARIA COM TIJOLOS CERÂMICOS MACIÇOS, DIMENSÕES INTERNAS: 1,0 X 2,0 X H=1,4 M, VOLUME ÚTIL: 2000 L (PARA 5 CONTRIBUINTES). AF_12/2020</t>
  </si>
  <si>
    <t>TANQUE SÉPTICO RETANGULAR, EM ALVENARIA COM TIJOLOS CERÂMICOS MACIÇOS, DIMENSÕES INTERNAS: 1,2 X 2,4 X H=1,6 M, VOLUME ÚTIL: 3456 L (PARA 13 CONTRIBUINTES). AF_12/2020</t>
  </si>
  <si>
    <t>TANQUE SÉPTICO RETANGULAR, EM ALVENARIA COM TIJOLOS CERÂMICOS MACIÇOS, DIMENSÕES INTERNAS: 1,4 X 3,2 X H=1,8 M, VOLUME ÚTIL: 6272 L (PARA 32 CONTRIBUINTES). AF_12/2020</t>
  </si>
  <si>
    <t>TANQUE SÉPTICO RETANGULAR, EM ALVENARIA COM TIJOLOS CERÂMICOS MACIÇOS, DIMENSÕES INTERNAS: 1,6 X 4,4 X H=1,8 M, VOLUME ÚTIL: 9856 L (PARA 68 CONTRIBUINTES). AF_12/2020</t>
  </si>
  <si>
    <t>TANQUE SÉPTICO RETANGULAR, EM ALVENARIA COM TIJOLOS CERÂMICOS MACIÇOS, DIMENSÕES INTERNAS: 1,6 X 4,8 X H=2,0 M, VOLUME ÚTIL: 12288 L (PARA 86 CONTRIBUINTES). AF_12/2020</t>
  </si>
  <si>
    <t>TANQUE SÉPTICO RETANGULAR, EM ALVENARIA COM TIJOLOS CERÂMICOS MACIÇOS, DIMENSÕES INTERNAS: 1,6 X 4,6 X H=2,4 M, VOLUME ÚTIL: 14720 L (PARA 105 CONTRIBUINTES). AF_12/2020</t>
  </si>
  <si>
    <t>FILTRO ANAERÓBIO RETANGULAR, EM ALVENARIA COM TIJOLOS CERÂMICOS MACIÇOS, DIMENSÕES INTERNAS: 0,8 X 1,2 X H=1,67 M, VOLUME ÚTIL: 1152 L (PARA 5 CONTRIBUINTES). AF_12/2020</t>
  </si>
  <si>
    <t>FILTRO ANAERÓBIO RETANGULAR, EM ALVENARIA COM TIJOLOS CERÂMICOS MACIÇOS, DIMENSÕES INTERNAS: 1,2 X 1,8 X H=1,67 M, VOLUME ÚTIL: 2592 L (PARA 13 CONTRIBUINTES). AF_12/2020</t>
  </si>
  <si>
    <t>FILTRO ANAERÓBIO RETANGULAR, EM ALVENARIA COM TIJOLOS CERÂMICOS MACIÇOS, DIMENSÕES INTERNAS: 1,4 X 3,0 X H=1,67 M, VOLUME ÚTIL: 5040 L (PARA 32 CONTRIBUINTES). AF_12/2020</t>
  </si>
  <si>
    <t>FILTRO ANAERÓBIO RETANGULAR, EM ALVENARIA COM TIJOLOS CERÂMICOS MACIÇOS, DIMENSÕES INTERNAS: 1,4 X 4,2 X H=1,67 M, VOLUME ÚTIL: 7056 L (PARA 67 CONTRIBUINTES). AF_12/2020</t>
  </si>
  <si>
    <t>FILTRO ANAERÓBIO RETANGULAR, EM ALVENARIA COM TIJOLOS CERÂMICOS MACIÇOS, DIMENSÕES INTERNAS: 1,6 X 4,6 X H=1,67 M, VOLUME ÚTIL: 8832 L (PARA 84 CONTRIBUINTES). AF_12/2020</t>
  </si>
  <si>
    <t>FILTRO ANAERÓBIO RETANGULAR, EM ALVENARIA COM TIJOLOS CERÂMICOS MACIÇOS, DIMENSÕES INTERNAS: 1,6 X 5,6 X H=1,67 M, VOLUME ÚTIL: 10752 L (PARA 103 CONTRIBUINTES). AF_12/2020</t>
  </si>
  <si>
    <t>SUMIDOURO RETANGULAR, EM ALVENARIA COM TIJOLOS CERÂMICOS MACIÇOS, DIMENSÕES INTERNAS: 0,8 X 1,4 X H=3,0 M, ÁREA DE INFILTRAÇÃO: 13,2 M² (PARA 5 CONTRIBUINTES). AF_12/2020</t>
  </si>
  <si>
    <t>SUMIDOURO RETANGULAR, EM ALVENARIA COM TIJOLOS CERÂMICOS MACIÇOS, DIMENSÕES INTERNAS: 1,0 X 3,0 X H=3,0 M, ÁREA DE INFILTRAÇÃO: 25 M² (PARA 10 CONTRIBUINTES). AF_12/2020</t>
  </si>
  <si>
    <t>SUMIDOURO RETANGULAR, EM ALVENARIA COM TIJOLOS CERÂMICOS MACIÇOS, DIMENSÕES INTERNAS: 1,6 X 3,4 X H=3,0 M, ÁREA DE INFILTRAÇÃO: 32,9 M² (PARA 13 CONTRIBUINTES). AF_12/2020</t>
  </si>
  <si>
    <t>SUMIDOURO RETANGULAR, EM ALVENARIA COM TIJOLOS CERÂMICOS MACIÇOS, DIMENSÕES INTERNAS: 1,6 X 5,8 X H=3,0 M, ÁREA DE INFILTRAÇÃO: 50 M² (PARA 20 CONTRIBUINTES). AF_12/2020</t>
  </si>
  <si>
    <t>TANQUE SÉPTICO RETANGULAR, EM ALVENARIA COM BLOCOS DE CONCRETO, DIMENSÕES INTERNAS: 1,0 X 2,0 X H=1,4 M, VOLUME ÚTIL: 2000 L (PARA 5 CONTRIBUINTES). AF_12/2020</t>
  </si>
  <si>
    <t>TANQUE SÉPTICO RETANGULAR, EM ALVENARIA COM BLOCOS DE CONCRETO, DIMENSÕES INTERNAS: 1,2 X 2,4 X H=1,6 M, VOLUME ÚTIL: 3456 L (PARA 13 CONTRIBUINTES). AF_12/2020</t>
  </si>
  <si>
    <t>TANQUE SÉPTICO RETANGULAR, EM ALVENARIA COM BLOCOS DE CONCRETO, DIMENSÕES INTERNAS: 1,4 X 3,2 X H=1,8 M, VOLUME ÚTIL: 6272 L (PARA 32 CONTRIBUINTES). AF_12/2020</t>
  </si>
  <si>
    <t>TANQUE SÉPTICO RETANGULAR, EM ALVENARIA COM BLOCOS DE CONCRETO, DIMENSÕES INTERNAS: 1,6 X 4,4 X H=1,8 M, VOLUME ÚTIL: 9856 L (PARA 68 CONTRIBUINTES). AF_12/2020</t>
  </si>
  <si>
    <t>TANQUE SÉPTICO RETANGULAR, EM ALVENARIA COM BLOCOS DE CONCRETO, DIMENSÕES INTERNAS: 1,6 X 4,8 X H=2,0 M, VOLUME ÚTIL: 12288 L (PARA 86 CONTRIBUINTES). AF_12/2020</t>
  </si>
  <si>
    <t>TANQUE SÉPTICO RETANGULAR, EM ALVENARIA COM BLOCOS DE CONCRETO, DIMENSÕES INTERNAS: 1,6 X 4,6 X H=2,4 M, VOLUME ÚTIL: 14720 L (PARA 105 CONTRIBUINTES). AF_12/2020</t>
  </si>
  <si>
    <t>FILTRO ANAERÓBIO RETANGULAR, EM ALVENARIA COM BLOCOS DE CONCRETO, DIMENSÕES INTERNAS: 0,8 X 1,2 X H=1,67 M, VOLUME ÚTIL: 1152 L (PARA 5 CONTRIBUINTES). AF_12/2020</t>
  </si>
  <si>
    <t>FILTRO ANAERÓBIO RETANGULAR, EM ALVENARIA COM BLOCOS DE CONCRETO, DIMENSÕES INTERNAS: 1,2 X 1,8 X H=1,67 M, VOLUME ÚTIL: 2592 L (PARA 13 CONTRIBUINTES). AF_12/2020</t>
  </si>
  <si>
    <t>FILTRO ANAERÓBIO RETANGULAR, EM ALVENARIA COM BLOCOS DE CONCRETO, DIMENSÕES INTERNAS: 1,4 X 3,0 X H=1,67 M, VOLUME ÚTIL: 5040 L (PARA 32 CONTRIBUINTES). AF_12/2020</t>
  </si>
  <si>
    <t>FILTRO ANAERÓBIO RETANGULAR, EM ALVENARIA COM BLOCOS DE CONCRETO, DIMENSÕES INTERNAS: 1,4 X 4,2 X H=1,67 M, VOLUME ÚTIL: 7056 L (PARA 67 CONTRIBUINTES). AF_12/2020</t>
  </si>
  <si>
    <t>FILTRO ANAERÓBIO RETANGULAR, EM ALVENARIA COM BLOCOS DE CONCRETO, DIMENSÕES INTERNAS: 1,6 X 4,6 X H=1,67 M, VOLUME ÚTIL: 8832 L (PARA 84 CONTRIBUINTES). AF_12/2020</t>
  </si>
  <si>
    <t>FILTRO ANAERÓBIO RETANGULAR, EM ALVENARIA COM BLOCOS DE CONCRETO, DIMENSÕES INTERNAS: 1,6 X 5,6 X H=1,67 M, VOLUME ÚTIL: 10752 L (PARA 103 CONTRIBUINTES). AF_12/2020</t>
  </si>
  <si>
    <t>SUMIDOURO RETANGULAR, EM ALVENARIA COM BLOCOS DE CONCRETO, DIMENSÕES INTERNAS: 0,8 X 1,4 X H=3,0 M, ÁREA DE INFILTRAÇÃO: 13,2 M² (PARA 5 CONTRIBUINTES). AF_12/2020</t>
  </si>
  <si>
    <t>SUMIDOURO RETANGULAR, EM ALVENARIA COM BLOCOS DE CONCRETO, DIMENSÕES INTERNAS: 1,0 X 3,0 X H=3,0 M, ÁREA DE INFILTRAÇÃO: 25 M² (PARA 10 CONTRIBUINTES). AF_12/2020</t>
  </si>
  <si>
    <t>SUMIDOURO RETANGULAR, EM ALVENARIA COM BLOCOS DE CONCRETO, DIMENSÕES INTERNAS: 1,6 X 3,4 X H=3,0 M, ÁREA DE INFILTRAÇÃO: 32,9 M² (PARA 13 CONTRIBUINTES). . AF_12/2020</t>
  </si>
  <si>
    <t>SUMIDOURO RETANGULAR, EM ALVENARIA COM BLOCOS DE CONCRETO, DIMENSÕES INTERNAS: 1,6 X 5,8 X H=3,0 M, ÁREA DE INFILTRAÇÃO: 50 M² (PARA 20 CONTRIBUINTES). . AF_12/2020</t>
  </si>
  <si>
    <t>CAIXA DE GORDURA ESPECIAL (CAPACIDADE: 312 L - PARA ATÉ 146 PESSOAS SERVIDAS NO PICO), RETANGULAR, EM ALVENARIA COM BLOCOS DE CONCRETO, DIMENSÕES INTERNAS = 0,4X1,2 M, ALTURA INTERNA = 1 M. AF_12/2020</t>
  </si>
  <si>
    <t>CAIXA DE GORDURA PEQUENA (CAPACIDADE: 19 L), CIRCULAR, EM PVC, DIÂMETRO INTERNO= 0,3 M. AF_12/2020</t>
  </si>
  <si>
    <t>CAIXA DE INSPEÇÃO PARA ATERRAMENTO, CIRCULAR, EM POLIETILENO, DIÂMETRO INTERNO = 0,3 M. AF_12/2020</t>
  </si>
  <si>
    <t>TIL (TUBO DE INSPEÇÃO E LIMPEZA) CONDOMINIAL PARA ESGOTO, EM PVC, DN 100 X 100 MM. AF_12/2020</t>
  </si>
  <si>
    <t>TAMPA CIRCULAR PARA ESGOTO E DRENAGEM, EM FERRO FUNDIDO, DIÂMETRO INTERNO = 0,6 M. AF_12/2020</t>
  </si>
  <si>
    <t>TAMPA CIRCULAR PARA ESGOTO E DRENAGEM, EM CONCRETO PRÉ-MOLDADO, DIÂMETRO INTERNO = 0,60 M E ALTURA = 0,10 M. AF_12/2020</t>
  </si>
  <si>
    <t>REGISTRO DE PRESSÃO BRUTO, LATÃO, ROSCÁVEL, 1/2" - FORNECIMENTO E INSTALAÇÃO. AF_08/2021</t>
  </si>
  <si>
    <t>REGISTRO DE PRESSÃO BRUTO, LATÃO,  ROSCÁVEL, 3/4'' - FORNECIMENTO E INSTALAÇÃO. AF_08/2021</t>
  </si>
  <si>
    <t>REGISTRO DE GAVETA BRUTO, LATÃO, ROSCÁVEL, 1/2" - FORNECIMENTO E INSTALAÇÃO. AF_08/2021</t>
  </si>
  <si>
    <t>REGISTRO DE GAVETA BRUTO, LATÃO, ROSCÁVEL, 3/4" - FORNECIMENTO E INSTALAÇÃO. AF_08/2021</t>
  </si>
  <si>
    <t>MISTURADOR MONOCOMANDO PARA CHUVEIRO, BASE BRUTA E ACABAMENTO CROMADO - FORNECIMENTO E INSTALAÇÃO. AF_08/2021</t>
  </si>
  <si>
    <t>REGISTRO DE PRESSÃO BRUTO, LATÃO, ROSCÁVEL, 1/2", COM ACABAMENTO E CANOPLA CROMADOS - FORNECIMENTO E INSTALAÇÃO. AF_08/2021</t>
  </si>
  <si>
    <t>REGISTRO DE PRESSÃO BRUTO, LATÃO, ROSCÁVEL, 3/4", COM ACABAMENTO E CANOPLA CROMADOS - FORNECIMENTO E INSTALAÇÃO. AF_08/2021</t>
  </si>
  <si>
    <t>REGISTRO DE GAVETA BRUTO, LATÃO, ROSCÁVEL, 1/2", COM ACABAMENTO E CANOPLA CROMADOS - FORNECIMENTO E INSTALAÇÃO. AF_08/2021</t>
  </si>
  <si>
    <t>REGISTRO DE GAVETA BRUTO, LATÃO, ROSCÁVEL, 3/4", COM ACABAMENTO E CANOPLA CROMADOS - FORNECIMENTO E INSTALAÇÃO. AF_08/2021</t>
  </si>
  <si>
    <t>REGISTRO DE ESFERA, PVC, ROSCÁVEL, COM VOLANTE, 3/4" - FORNECIMENTO E INSTALAÇÃO. AF_08/2021</t>
  </si>
  <si>
    <t>REGISTRO DE ESFERA, PVC, SOLDÁVEL, COM VOLANTE, DN  25 MM - FORNECIMENTO E INSTALAÇÃO. AF_08/2021</t>
  </si>
  <si>
    <t>REGISTRO DE ESFERA, PVC, SOLDÁVEL, COM VOLANTE, DN  32 MM - FORNECIMENTO E INSTALAÇÃO. AF_08/2021</t>
  </si>
  <si>
    <t>REGISTRO DE ESFERA, PVC, SOLDÁVEL, COM VOLANTE, DN  40 MM - FORNECIMENTO E INSTALAÇÃO. AF_08/2021</t>
  </si>
  <si>
    <t>REGISTRO DE ESFERA, PVC, SOLDÁVEL, COM VOLANTE, DN  50 MM - FORNECIMENTO E INSTALAÇÃO. AF_08/2021</t>
  </si>
  <si>
    <t>REGISTRO DE ESFERA, PVC, SOLDÁVEL, COM VOLANTE, DN  60 MM - FORNECIMENTO E INSTALAÇÃO. AF_08/2021</t>
  </si>
  <si>
    <t>REGISTRO DE GAVETA BRUTO, LATÃO, ROSCÁVEL, 1" - FORNECIMENTO E INSTALAÇÃO. AF_08/2021</t>
  </si>
  <si>
    <t>REGISTRO DE GAVETA BRUTO, LATÃO, ROSCÁVEL, 1 1/4" - FORNECIMENTO E INSTALAÇÃO. AF_08/2021</t>
  </si>
  <si>
    <t>REGISTRO DE GAVETA BRUTO, LATÃO, ROSCÁVEL, 1 1/2" - FORNECIMENTO E INSTALAÇÃO. AF_08/2021</t>
  </si>
  <si>
    <t>REGISTRO DE GAVETA BRUTO, LATÃO, ROSCÁVEL, 2" - FORNECIMENTO E INSTALAÇÃO. AF_08/2021</t>
  </si>
  <si>
    <t>REGISTRO DE GAVETA BRUTO, LATÃO, ROSCÁVEL, 2 1/2" - FORNECIMENTO E INSTALAÇÃO. AF_08/2021</t>
  </si>
  <si>
    <t>REGISTRO DE GAVETA BRUTO, LATÃO, ROSCÁVEL, 3" - FORNECIMENTO E INSTALAÇÃO. AF_08/2021</t>
  </si>
  <si>
    <t>REGISTRO DE GAVETA BRUTO, LATÃO, ROSCÁVEL, 4" - FORNECIMENTO E INSTALAÇÃO. AF_08/2021</t>
  </si>
  <si>
    <t>REGISTRO DE GAVETA BRUTO, LATÃO, ROSCÁVEL, 1", COM ACABAMENTO E CANOPLA CROMADOS - FORNECIMENTO E INSTALAÇÃO. AF_08/2021</t>
  </si>
  <si>
    <t>REGISTRO DE GAVETA BRUTO, LATÃO, ROSCÁVEL, 1 1/4", COM ACABAMENTO E CANOPLA CROMADOS - FORNECIMENTO E INSTALAÇÃO. AF_08/2021</t>
  </si>
  <si>
    <t>REGISTRO DE GAVETA BRUTO, LATÃO, ROSCÁVEL, 1 1/2", COM ACABAMENTO E CANOPLA CROMADOS - FORNECIMENTO E INSTALAÇÃO. AF_08/2021</t>
  </si>
  <si>
    <t>TORNEIRA DE BOIA PARA CAIXA D'ÁGUA, ROSCÁVEL, 1/2" - FORNECIMENTO E INSTALAÇÃO. AF_08/2021</t>
  </si>
  <si>
    <t>TORNEIRA DE BOIA PARA CAIXA D'ÁGUA, ROSCÁVEL, 3/4" - FORNECIMENTO E INSTALAÇÃO. AF_08/2021</t>
  </si>
  <si>
    <t>TORNEIRA DE BOIA PARA CAIXA D'ÁGUA, ROSCÁVEL, 1" - FORNECIMENTO E INSTALAÇÃO. AF_08/2021</t>
  </si>
  <si>
    <t>TORNEIRA DE BOIA PARA CAIXA D'ÁGUA, ROSCÁVEL, 1 1/4" - FORNECIMENTO E INSTALAÇÃO. AF_08/2021</t>
  </si>
  <si>
    <t>TORNEIRA DE BOIA PARA CAIXA D'ÁGUA, ROSCÁVEL, 1 1/2" - FORNECIMENTO E INSTALAÇÃO. AF_08/2021</t>
  </si>
  <si>
    <t>TORNEIRA DE BOIA PARA CAIXA D'ÁGUA, ROSCÁVEL, 2" - FORNECIMENTO E INSTALAÇÃO. AF_08/2021</t>
  </si>
  <si>
    <t>VÁLVULA DE ESFERA BRUTA, BRONZE, ROSCÁVEL, 1/2" - FORNECIMENTO E INSTALAÇÃO. AF_08/2021</t>
  </si>
  <si>
    <t>VÁLVULA DE ESFERA BRUTA, BRONZE, ROSCÁVEL, 3/4'' - FORNECIMENTO E INSTALAÇÃO. AF_08/2021</t>
  </si>
  <si>
    <t>VÁLVULA DE ESFERA BRUTA, BRONZE, ROSCÁVEL, 1'' - FORNECIMENTO E INSTALAÇÃO. AF_08/2021</t>
  </si>
  <si>
    <t>VÁLVULA DE ESFERA BRUTA, BRONZE, ROSCÁVEL, 1 1/4'' - FORNECIMENTO E INSTALAÇÃO. AF_08/2021</t>
  </si>
  <si>
    <t>VÁLVULA DE ESFERA BRUTA, BRONZE, ROSCÁVEL, 1 1/2'' - FORNECIMENTO E INSTALAÇÃO. AF_08/2021</t>
  </si>
  <si>
    <t>VÁLVULA DE ESFERA BRUTA, BRONZE, ROSCÁVEL, 2'' - FORNECIMENTO E INSTALAÇÃO. AF_08/2021</t>
  </si>
  <si>
    <t>VÁLVULA DE RETENÇÃO HORIZONTAL, DE BRONZE, ROSCÁVEL, 3/4" - FORNECIMENTO E INSTALAÇÃO. AF_08/2021</t>
  </si>
  <si>
    <t>VÁLVULA DE RETENÇÃO HORIZONTAL, DE BRONZE, ROSCÁVEL, 1" - FORNECIMENTO E INSTALAÇÃO. AF_08/2021</t>
  </si>
  <si>
    <t>VÁLVULA DE RETENÇÃO HORIZONTAL, DE BRONZE, ROSCÁVEL, 1 1/4" - FORNECIMENTO E INSTALAÇÃO. AF_08/2021</t>
  </si>
  <si>
    <t>VÁLVULA DE RETENÇÃO HORIZONTAL, DE BRONZE, ROSCÁVEL, 1 1/2"  - FORNECIMENTO E INSTALAÇÃO. AF_08/2021</t>
  </si>
  <si>
    <t>VÁLVULA DE RETENÇÃO HORIZONTAL, DE BRONZE, ROSCÁVEL, 2"  - FORNECIMENTO E INSTALAÇÃO. AF_08/2021</t>
  </si>
  <si>
    <t>VÁLVULA DE RETENÇÃO HORIZONTAL, DE BRONZE, ROSCÁVEL, 2 1/2" - FORNECIMENTO E INSTALAÇÃO. AF_08/2021</t>
  </si>
  <si>
    <t>VÁLVULA DE RETENÇÃO HORIZONTAL, DE BRONZE, ROSCÁVEL, 3" - FORNECIMENTO E INSTALAÇÃO. AF_08/2021</t>
  </si>
  <si>
    <t>VÁLVULA DE RETENÇÃO HORIZONTAL, DE BRONZE, ROSCÁVEL, 4" - FORNECIMENTO E INSTALAÇÃO. AF_08/2021</t>
  </si>
  <si>
    <t>VÁLVULA DE RETENÇÃO VERTICAL, DE BRONZE, ROSCÁVEL, 1/2" - FORNECIMENTO E INSTALAÇÃO. AF_08/2021</t>
  </si>
  <si>
    <t>VÁLVULA DE RETENÇÃO VERTICAL, DE BRONZE, ROSCÁVEL, 3/4" - FORNECIMENTO E INSTALAÇÃO. AF_08/2021</t>
  </si>
  <si>
    <t>VÁLVULA DE RETENÇÃO VERTICAL, DE BRONZE, ROSCÁVEL, 1" - FORNECIMENTO E INSTALAÇÃO. AF_08/2021</t>
  </si>
  <si>
    <t>VÁLVULA DE RETENÇÃO VERTICAL, DE BRONZE, ROSCÁVEL, 1 1/4" - FORNECIMENTO E INSTALAÇÃO. AF_08/2021</t>
  </si>
  <si>
    <t>VÁLVULA DE RETENÇÃO VERTICAL, DE BRONZE, ROSCÁVEL, 1 1/2" - FORNECIMENTO E INSTALAÇÃO. AF_08/2021</t>
  </si>
  <si>
    <t>VÁLVULA DE RETENÇÃO VERTICAL, DE BRONZE, ROSCÁVEL, 2" - FORNECIMENTO E INSTALAÇÃO. AF_08/2021</t>
  </si>
  <si>
    <t>VÁLVULA DE RETENÇÃO VERTICAL, DE BRONZE, ROSCÁVEL, 3" - FORNECIMENTO E INSTALAÇÃO. AF_08/2021</t>
  </si>
  <si>
    <t>VÁLVULA DE RETENÇÃO VERTICAL, DE BRONZE, ROSCÁVEL, 4" - FORNECIMENTO E INSTALAÇÃO. AF_08/2021</t>
  </si>
  <si>
    <t>VÁLVULA DE DESCARGA METÁLICA, BASE 1 1/2", ACABAMENTO METALICO CROMADO - FORNECIMENTO E INSTALAÇÃO. AF_08/2021</t>
  </si>
  <si>
    <t>VÁLVULA DE RETENÇÃO HORIZONTAL, DE BRONZE, ROSCÁVEL, 1/2" - FORNECIMENTO E INSTALAÇÃO. AF_08/2021</t>
  </si>
  <si>
    <t>VÁLVULA DE RETENÇÃO VERTICAL, DE BRONZE, ROSCÁVEL, 2 1/2" - FORNECIMENTO E INSTALAÇÃO. AF_08/2021</t>
  </si>
  <si>
    <t>VÁLVULA DE RETENÇÃO, DE BRONZE, PÉ COM CRIVOS, ROSCÁVEL, 3/4" - FORNECIMENTO E INSTALAÇÃO. AF_08/2021</t>
  </si>
  <si>
    <t>VÁLVULA DE RETENÇÃO, DE BRONZE, PÉ COM CRIVOS, ROSCÁVEL, 1" - FORNECIMENTO E INSTALAÇÃO. AF_08/2021</t>
  </si>
  <si>
    <t>VÁLVULA DE RETENÇÃO, DE BRONZE, PÉ COM CRIVOS, ROSCÁVEL, 1 1/4" - FORNECIMENTO E INSTALAÇÃO. AF_08/2021</t>
  </si>
  <si>
    <t>VÁLVULA DE RETENÇÃO, DE BRONZE, PÉ COM CRIVOS, ROSCÁVEL, 1 1/2" - FORNECIMENTO E INSTALAÇÃO. AF_08/2021</t>
  </si>
  <si>
    <t>VÁLVULA DE RETENÇÃO, DE BRONZE, PÉ COM CRIVOS, ROSCÁVEL, 2" - FORNECIMENTO E INSTALAÇÃO. AF_08/2021</t>
  </si>
  <si>
    <t>VÁLVULA DE RETENÇÃO, DE BRONZE, PÉ COM CRIVOS, ROSCÁVEL, 2 1/2" - FORNECIMENTO E INSTALAÇÃO. AF_08/2021</t>
  </si>
  <si>
    <t>VÁLVULA DE RETENÇÃO, DE BRONZE, PÉ COM CRIVOS, ROSCÁVEL, 3" - FORNECIMENTO E INSTALAÇÃO. AF_08/2021</t>
  </si>
  <si>
    <t>VÁLVULA DE RETENÇÃO, DE BRONZE, PÉ COM CRIVOS, ROSCÁVEL, 4" - FORNECIMENTO E INSTALAÇÃO. AF_08/2021</t>
  </si>
  <si>
    <t>VÁLVULA DE DESCARGA METÁLICA, BASE 1 1/4", ACABAMENTO METALICO CROMADO - FORNECIMENTO E INSTALAÇÃO. AF_08/2021</t>
  </si>
  <si>
    <t>REGISTRO OU VÁLVULA GLOBO ANGULAR EM LATÃO, PARA HIDRANTES EM INSTALAÇÃO PREDIAL DE INCÊNDIO, 45 GRAUS, 2 1/2" - FORNECIMENTO E INSTALAÇÃO. AF_08/2021</t>
  </si>
  <si>
    <t>REGISTRO OU REGULADOR DE GÁS DE COZINHA - FORNECIMENTO E INSTALAÇÃO. AF_08/2021</t>
  </si>
  <si>
    <t>REGISTRO DE ESFERA, PVC, ROSCÁVEL, COM VOLANTE, 1/2" - FORNECIMENTO E INSTALAÇÃO. AF_08/2021</t>
  </si>
  <si>
    <t>REGISTRO DE ESFERA, PVC, ROSCÁVEL, COM VOLANTE, 1" - FORNECIMENTO E INSTALAÇÃO. AF_08/2021</t>
  </si>
  <si>
    <t>REGISTRO DE ESFERA, PVC, ROSCÁVEL, COM VOLANTE, 1 1/4" - FORNECIMENTO E INSTALAÇÃO. AF_08/2021</t>
  </si>
  <si>
    <t>REGISTRO DE ESFERA, PVC, ROSCÁVEL, COM VOLANTE, 1 1/2" - FORNECIMENTO E INSTALAÇÃO. AF_08/2021</t>
  </si>
  <si>
    <t>REGISTRO DE ESFERA, PVC, ROSCÁVEL, COM VOLANTE, 2" - FORNECIMENTO E INSTALAÇÃO. AF_08/2021</t>
  </si>
  <si>
    <t>REGISTRO DE ESFERA, PVC, ROSCÁVEL, COM BORBOLETA, 1/2" - FORNECIMENTO E INSTALAÇÃO. AF_08/2021</t>
  </si>
  <si>
    <t>REGISTRO DE ESFERA, PVC, ROSCÁVEL, COM BORBOLETA, 3/4" - FORNECIMENTO E INSTALAÇÃO. AF_08/2021</t>
  </si>
  <si>
    <t>REGISTRO DE ESFERA, PVC, ROSCÁVEL, COM CABEÇA QUADRADA, 1/2" - FORNECIMENTO E INSTALAÇÃO. AF_08/2021</t>
  </si>
  <si>
    <t>REGISTRO DE ESFERA, PVC, ROSCÁVEL, COM CABEÇA QUADRADA, 3/4" - FORNECIMENTO E INSTALAÇÃO. AF_08/2021</t>
  </si>
  <si>
    <t>REGISTRO DE PRESSÃO, PVC, ROSCÁVEL, VOLANTE SIMPLES, 1/2" - FORNECIMENTO E INSTALAÇÃO. AF_08/2021</t>
  </si>
  <si>
    <t>REGISTRO DE PRESSÃO, PVC, ROSCÁVEL, VOLANTE SIMPLES, 3/4" - FORNECIMENTO E INSTALAÇÃO. AF_08/2021</t>
  </si>
  <si>
    <t>REGISTRO DE ESFERA, PVC, SOLDÁVEL, COM VOLANTE, DN  20 MM - FORNECIMENTO E INSTALAÇÃO. AF_08/2021</t>
  </si>
  <si>
    <t>REGISTRO DE PRESSÃO, PVC, SOLDÁVEL, VOLANTE SIMPLES, DN  20 MM - FORNECIMENTO E INSTALAÇÃO. AF_08/2021</t>
  </si>
  <si>
    <t>REGISTRO DE PRESSÃO, PVC, SOLDÁVEL, VOLANTE SIMPLES, DN  25 MM - FORNECIMENTO E INSTALAÇÃO. AF_08/2021</t>
  </si>
  <si>
    <t>SUBSTITUIÇÃO DE REGISTRO OU VÁLVULA, ROSCÁVEL, DN  20 MM. AF_08/2021</t>
  </si>
  <si>
    <t>SUBSTITUIÇÃO DE REGISTRO OU VÁLVULA, ROSCÁVEL, DN  25 MM. AF_08/2021</t>
  </si>
  <si>
    <t>SUBSTITUIÇÃO DE REGISTRO OU VÁLVULA, ROSCÁVEL, DN  32 MM. AF_08/2021</t>
  </si>
  <si>
    <t>KIT CAVALETE PARA MEDIÇÃO DE ÁGUA - ENTRADA PRINCIPAL, EM PVC 20 MM (1/2") - FORNECIMENTO E INSTALAÇÃO (EXCLUSIVE HIDRÔMETRO). AF_03/2024</t>
  </si>
  <si>
    <t>KIT CAVALETE PARA MEDIÇÃO DE ÁGUA - ENTRADA PRINCIPAL, EM PVC 25 MM (3/4") - FORNECIMENTO E INSTALAÇÃO (EXCLUSIVE HIDRÔMETRO). AF_03/2024</t>
  </si>
  <si>
    <t>KIT CAVALETE PARA MEDIÇÃO DE ÁGUA - ENTRADA PRINCIPAL, EM AÇO GALVANIZADO DN 25 MM (1") - FORNECIMENTO E INSTALAÇÃO (EXCLUSIVE HIDRÔMETRO). AF_03/2024</t>
  </si>
  <si>
    <t>KIT CAVALETE PARA MEDIÇÃO DE ÁGUA - ENTRADA PRINCIPAL, EM AÇO GALVANIZADO DN 32 MM (1 1/4") - FORNECIMENTO E INSTALAÇÃO (EXCLUSIVE HIDRÔMETRO). AF_03/2024</t>
  </si>
  <si>
    <t>KIT CAVALETE PARA MEDIÇÃO DE ÁGUA - ENTRADA PRINCIPAL, EM AÇO GALVANIZADO DN 40 MM (1 1/2") - FORNECIMENTO E INSTALAÇÃO (EXCLUSIVE HIDRÔMETRO). AF_03/2024</t>
  </si>
  <si>
    <t>KIT CAVALETE PARA MEDIÇÃO DE ÁGUA - ENTRADA PRINCIPAL, EM AÇO GALVANIZADO DN 50 MM (2") - FORNECIMENTO E INSTALAÇÃO (EXCLUSIVE HIDRÔMETRO). AF_03/2024</t>
  </si>
  <si>
    <t>KIT CAVALETE PARA MEDIÇÃO DE ÁGUA - ENTRADA INDIVIDUALIZADA, EM PVC 25 MM (3/4"), PARA 2 MEDIDORES - FORNECIMENTO E INSTALAÇÃO (EXCLUSIVE HIDRÔMETRO). AF_03/2024</t>
  </si>
  <si>
    <t>KIT CAVALETE PARA MEDIÇÃO DE ÁGUA - ENTRADA INDIVIDUALIZADA, EM PVC 25 MM (3/4"), PARA 3 MEDIDORES - FORNECIMENTO E INSTALAÇÃO (EXCLUSIVE HIDRÔMETRO). AF_03/2024</t>
  </si>
  <si>
    <t>KIT CAVALETE PARA MEDIÇÃO DE ÁGUA - ENTRADA INDIVIDUALIZADA, EM PVC 25 MM (3/4"), PARA 4 MEDIDORES - FORNECIMENTO E INSTALAÇÃO (EXCLUSIVE HIDRÔMETRO). AF_03/2024</t>
  </si>
  <si>
    <t>KIT CAVALETE PARA MEDIÇÃO DE ÁGUA - ENTRADA INDIVIDUALIZADA, EM PVC 32 MM (1"), PARA 1 MEDIDOR - FORNECIMENTO E INSTALAÇÃO (EXCLUSIVE HIDRÔMETRO). AF_03/2024</t>
  </si>
  <si>
    <t>KIT CAVALETE PARA MEDIÇÃO DE ÁGUA - ENTRADA INDIVIDUALIZADA, EM PVC 32 MM (1"), PARA 2 MEDIDORES - FORNECIMENTO E INSTALAÇÃO (EXCLUSIVE HIDRÔMETRO). AF_03/2024</t>
  </si>
  <si>
    <t>KIT CAVALETE PARA MEDIÇÃO DE ÁGUA - ENTRADA INDIVIDUALIZADA, EM PVC 32 MM (1"), PARA 3 MEDIDORES - FORNECIMENTO E INSTALAÇÃO (EXCLUSIVE HIDRÔMETRO). AF_03/2024</t>
  </si>
  <si>
    <t>KIT CAVALETE PARA MEDIÇÃO DE ÁGUA - ENTRADA INDIVIDUALIZADA, EM PVC 32 MM (1"), PARA 4 MEDIDORES - FORNECIMENTO E INSTALAÇÃO (EXCLUSIVE HIDRÔMETRO). AF_03/2024</t>
  </si>
  <si>
    <t>KIT CAVALETE PARA MEDIÇÃO DE ÁGUA - ENTRADA INDIVIDUALIZADA, EM CPVC DN 28 MM (1"), PARA 1 MEDIDOR - FORNECIMENTO E INSTALAÇÃO (EXCLUSIVE HIDRÔMETRO). AF_03/2024</t>
  </si>
  <si>
    <t>KIT CAVALETE PARA MEDIÇÃO DE ÁGUA - ENTRADA INDIVIDUALIZADA, EM CPVC DN 28 MM (1"), PARA 2 MEDIDORES - FORNECIMENTO E INSTALAÇÃO (EXCLUSIVE HIDRÔMETRO). AF_03/2024</t>
  </si>
  <si>
    <t>KIT CAVALETE PARA MEDIÇÃO DE ÁGUA - ENTRADA INDIVIDUALIZADA, EM CPVC DN 28 MM (1"), PARA 3 MEDIDORES - FORNECIMENTO E INSTALAÇÃO (EXCLUSIVE HIDRÔMETRO). AF_03/2024</t>
  </si>
  <si>
    <t>KIT CAVALETE PARA MEDIÇÃO DE ÁGUA - ENTRADA INDIVIDUALIZADA, EM CPVC DN 28 MM (1"), PARA 4 MEDIDORES - FORNECIMENTO E INSTALAÇÃO (EXCLUSIVE HIDRÔMETRO). AF_03/2024</t>
  </si>
  <si>
    <t>KIT CAVALETE PARA MEDIÇÃO DE ÁGUA - ENTRADA INDIVIDUALIZADA, EM CPVC DN 35 MM (1 1/4"), PARA 1 MEDIDOR - FORNECIMENTO E INSTALAÇÃO (EXCLUSIVE HIDRÔMETRO). AF_03/2024</t>
  </si>
  <si>
    <t>KIT CAVALETE PARA MEDIÇÃO DE ÁGUA - ENTRADA INDIVIDUALIZADA, EM CPVC DN 35 MM (1 1/4"), PARA 2 MEDIDORES - FORNECIMENTO E INSTALAÇÃO (EXCLUSIVE HIDRÔMETRO). AF_03/2024</t>
  </si>
  <si>
    <t>KIT CAVALETE PARA MEDIÇÃO DE ÁGUA - ENTRADA INDIVIDUALIZADA, EM CPVC DN 35 MM (1 1/4"), PARA 3 MEDIDORES - FORNECIMENTO E INSTALAÇÃO (EXCLUSIVE HIDRÔMETRO). AF_03/2024</t>
  </si>
  <si>
    <t>KIT CAVALETE PARA MEDIÇÃO DE ÁGUA - ENTRADA INDIVIDUALIZADA, EM CPVC DN 35 MM (1 1/4"), PARA 4 MEDIDORES - FORNECIMENTO E INSTALAÇÃO (EXCLUSIVE HIDRÔMETRO). AF_03/2024</t>
  </si>
  <si>
    <t>KIT CAVALETE PARA MEDIÇÃO DE ÁGUA - ENTRADA INDIVIDUALIZADA, EM PPR PN20 DN 25 MM (3/4") PARA 1 MEDIDOR - FORNECIMENTO E INSTALAÇÃO (EXCLUSIVE HIDRÔMETRO). AF_03/2024</t>
  </si>
  <si>
    <t>KIT CAVALETE PARA MEDIÇÃO DE ÁGUA - ENTRADA INDIVIDUALIZADA, EM PPR PN20 DN 25 MM (3/4") PARA 2 MEDIDORES - FORNECIMENTO E INSTALAÇÃO (EXCLUSIVE HIDRÔMETRO). AF_03/2024</t>
  </si>
  <si>
    <t>KIT CAVALETE PARA MEDIÇÃO DE ÁGUA - ENTRADA INDIVIDUALIZADA, EM PPR PN20 DN 25 MM (3/4") PARA 3 MEDIDORES - FORNECIMENTO E INSTALAÇÃO (EXCLUSIVE HIDRÔMETRO). AF_03/2024</t>
  </si>
  <si>
    <t>KIT CAVALETE PARA MEDIÇÃO DE ÁGUA - ENTRADA INDIVIDUALIZADA, EM PPR PN20 DN 25 MM (3/4") PARA 4 MEDIDORES - FORNECIMENTO E INSTALAÇÃO (EXCLUSIVE HIDRÔMETRO). AF_03/2024</t>
  </si>
  <si>
    <t>KIT CAVALETE PARA MEDIÇÃO DE ÁGUA - ENTRADA INDIVIDUALIZADA, EM PPR PN20 DN 32 MM (1") PARA 1 MEDIDOR - FORNECIMENTO E INSTALAÇÃO (EXCLUSIVE HIDRÔMETRO). AF_03/2024</t>
  </si>
  <si>
    <t>KIT CAVALETE PARA MEDIÇÃO DE ÁGUA - ENTRADA INDIVIDUALIZADA, EM PPR PN20 DN 32 MM (1") PARA 2 MEDIDORES - FORNECIMENTO E INSTALAÇÃO (EXCLUSIVE HIDRÔMETRO). AF_03/2024</t>
  </si>
  <si>
    <t>KIT CAVALETE PARA MEDIÇÃO DE ÁGUA - ENTRADA INDIVIDUALIZADA, EM PPR PN20 DN 32 MM (1") PARA 3 MEDIDORES - FORNECIMENTO E INSTALAÇÃO (EXCLUSIVE HIDRÔMETRO). AF_03/2024</t>
  </si>
  <si>
    <t>KIT CAVALETE PARA MEDIÇÃO DE ÁGUA - ENTRADA INDIVIDUALIZADA, EM PPR PN20 DN 32 MM (1") PARA 4 MEDIDORES - FORNECIMENTO E INSTALAÇÃO (EXCLUSIVE HIDRÔMETRO). AF_03/2024</t>
  </si>
  <si>
    <t>KIT CAVALETE PARA MEDIÇÃO DE ÁGUA - ENTRADA INDIVIDUALIZADA, EM PPR PN25 DN 25 MM (3/4") PARA 1 MEDIDOR - FORNECIMENTO E INSTALAÇÃO (EXCLUSIVE HIDRÔMETRO). AF_03/2024</t>
  </si>
  <si>
    <t>KIT CAVALETE PARA MEDIÇÃO DE ÁGUA - ENTRADA INDIVIDUALIZADA, EM PPR PN25 DN 25 MM (3/4") PARA 2 MEDIDORES - FORNECIMENTO E INSTALAÇÃO (EXCLUSIVE HIDRÔMETRO). AF_03/2024</t>
  </si>
  <si>
    <t>KIT CAVALETE PARA MEDIÇÃO DE ÁGUA - ENTRADA INDIVIDUALIZADA, EM PPR PN25 DN 25 MM (3/4") PARA 3 MEDIDORES - FORNECIMENTO E INSTALAÇÃO (EXCLUSIVE HIDRÔMETRO). AF_03/2024</t>
  </si>
  <si>
    <t>KIT CAVALETE PARA MEDIÇÃO DE ÁGUA - ENTRADA INDIVIDUALIZADA, EM PPR PN25 DN 25 MM (3/4") PARA 4 MEDIDORES - FORNECIMENTO E INSTALAÇÃO (EXCLUSIVE HIDRÔMETRO). AF_03/2024</t>
  </si>
  <si>
    <t>KIT CAVALETE PARA MEDIÇÃO DE ÁGUA - ENTRADA INDIVIDUALIZADA, EM PPR PN25 DN 32 MM (1") PARA 1 MEDIDOR - FORNECIMENTO E INSTALAÇÃO (EXCLUSIVE HIDRÔMETRO). AF_03/2024</t>
  </si>
  <si>
    <t>KIT CAVALETE PARA MEDIÇÃO DE ÁGUA - ENTRADA INDIVIDUALIZADA, EM PPR PN25 DN 32 MM (1") PARA 2 MEDIDORES - FORNECIMENTO E INSTALAÇÃO (EXCLUSIVE HIDRÔMETRO). AF_03/2024</t>
  </si>
  <si>
    <t>KIT CAVALETE PARA MEDIÇÃO DE ÁGUA - ENTRADA INDIVIDUALIZADA, EM PPR PN25 DN 32 MM (1") PARA 3 MEDIDORES - FORNECIMENTO E INSTALAÇÃO (EXCLUSIVE HIDRÔMETRO). AF_03/2024</t>
  </si>
  <si>
    <t>KIT CAVALETE PARA MEDIÇÃO DE ÁGUA - ENTRADA INDIVIDUALIZADA, EM PPR PN25 DN 32 MM (1") PARA 4 MEDIDORES - FORNECIMENTO E INSTALAÇÃO (EXCLUSIVE HIDRÔMETRO). AF_03/2024</t>
  </si>
  <si>
    <t>HIDRÔMETRO DN 1/2", 1,5 M3/H - FORNECIMENTO E INSTALAÇÃO. AF_03/2024</t>
  </si>
  <si>
    <t>HIDRÔMETRO DN 1/2", 3,0 M3/H - FORNECIMENTO E INSTALAÇÃO. AF_03/2024</t>
  </si>
  <si>
    <t>HIDRÔMETRO DN 3/4", 5,0 M3/H - FORNECIMENTO E INSTALAÇÃO. AF_03/2024</t>
  </si>
  <si>
    <t>CAIXA EM CONCRETO PRÉ-MOLDADO PARA ABRIGO DE HIDRÔMETRO COM DN 20 MM - FORNECIMENTO E INSTALAÇÃO. AF_03/2024</t>
  </si>
  <si>
    <t>KIT CAVALETE PARA MEDIÇÃO DE ÁGUA - ENTRADA INDIVIDUALIZADA, EM PVC 25 MM (3/4"), PARA 1 MEDIDOR - FORNECIMENTO E INSTALAÇÃO (EXCLUSIVE HIDRÔMETRO). AF_03/2024</t>
  </si>
  <si>
    <t>HIDRÔMETRO DN 2" , 30 M³/H - FORNECIMENTO E INSTALAÇÃO. AF_03/2024</t>
  </si>
  <si>
    <t>HIDRÔMETRO DN 1", 7 M³/H - FORNECIMENTO E INSTALAÇÃO. AF_03/2024</t>
  </si>
  <si>
    <t>HIDRÔMETRO DN 1", 10 M³/H - FORNECIMENTO E INSTALAÇÃO. AF_03/2024</t>
  </si>
  <si>
    <t>HIDRÔMETRO DN 1 1/2", 20 M³/H - FORNECIMENTO E INSTALAÇÃO. AF_03/2024</t>
  </si>
  <si>
    <t>FURO MANUAL EM ALVENARIA, PARA INSTALAÇÕES HIDRÁULICAS, DIÂMETROS MENORES OU IGUAIS A 40 MM. AF_09/2023</t>
  </si>
  <si>
    <t>FURO MANUAL EM ALVENARIA, PARA INSTALAÇÕES HIDRÁULICAS, DIÂMETROS MAIORES QUE 40 MM E MENORES OU IGUAIS A 75 MM. AF_09/2023</t>
  </si>
  <si>
    <t>FURO MANUAL EM ALVENARIA, PARA INSTALAÇÕES HIDRÁULICAS, DIÂMETROS MAIORES QUE 75 MM E MENORES OU IGUAIS A 100 MM. AF_09/2023</t>
  </si>
  <si>
    <t>FURO MECANIZADO EM CONCRETO, COM MARTELO DEMOLIDOR, PARA INSTALAÇÕES HIDRÁULICAS, DIÂMETROS MENORES OU IGUAIS A 40 MM. AF_09/2023</t>
  </si>
  <si>
    <t>FURO MECANIZADO EM CONCRETO, COM MARTELO DEMOLIDOR, PARA INSTALAÇÕES HIDRÁULICAS, DIÂMETROS MAIORES QUE 40 MM E MENORES OU IGUAIS A 75 MM. AF_09/2023</t>
  </si>
  <si>
    <t>FURO MECANIZADO EM CONCRETO, COM MARTELO DEMOLIDOR, PARA INSTALAÇÕES HIDRÁULICAS, DIÂMETROS MAIORES QUE 75 MM E MENORES OU IGUAIS A 150 MM. AF_09/2023</t>
  </si>
  <si>
    <t>RASGO LINEAR MANUAL EM ALVENARIA, PARA RAMAIS/ DISTRIBUIÇÃO DE INSTALAÇÕES HIDRÁULICAS, DIÂMETROS MENORES OU IGUAIS A 40 MM. AF_09/2023</t>
  </si>
  <si>
    <t>RASGO LINEAR MECANIZADO EM CONTRAPISO, PARA RAMAIS/ DISTRIBUIÇÃO DE INSTALAÇÕES HIDRÁULICAS, DIÂMETROS MENORES OU IGUAIS A 40 MM. AF_09/2023_PS</t>
  </si>
  <si>
    <t>RASGO LINEAR MECANIZADO EM CONTRAPISO, PARA RAMAIS/ DISTRIBUIÇÃO DE INSTALAÇÕES HIDRÁULICAS, DIÂMETROS MAIORES QUE 40 MM E MENORES OU IGUAIS A 75 MM. AF_09/2023_PS</t>
  </si>
  <si>
    <t>RASGO LINEAR MECANIZADO EM CONTRAPISO, PARA RAMAIS/ DISTRIBUIÇÃO DE INSTALAÇÕES HIDRÁULICAS, DIÂMETROS MAIORES QUE 75 MM E MENORES OU IGUAIS A 100 MM. AF_09/2023_PS</t>
  </si>
  <si>
    <t>RASGO LINEAR MANUAL EM ALVENARIA, PARA ELETRODUTOS, DIÂMETROS MENORES OU IGUAIS A 40 MM. AF_09/2023</t>
  </si>
  <si>
    <t>PASSANTE TIPO PEÇA EM POLIESTIRENO (ISOPOR), FIXADO EM LAJE, PARA ABERTURA PARA PASSAGEM DE 1 TUBO DE ATÉ 50 MM DE DIÂMETRO. AF_09/2023</t>
  </si>
  <si>
    <t>PASSANTE TIPO PEÇA EM POLIESTIRENO (ISOPOR), FIXADO EM LAJE, PARA PASSAGEM DE NO MÁXIMO 5 TUBOS DE 50 MM DE DIÂMETRO. AF_09/2023</t>
  </si>
  <si>
    <t>PASSANTE TIPO TUBO COM DIÂMETRO DE 40 MM, FIXADO EM LAJE, PARA PASSAGEM DE TUBULAÇÕES COM NO MÁXIMO 32 MM DE DIÂMETRO. AF_09/2023</t>
  </si>
  <si>
    <t>PASSANTE TIPO TUBO COM DIÂMETRO DE 75 MM, FIXADO EM LAJE, PARA PASSAGEM DE TUBULAÇÕES COM NO MÁXIMO 50 MM DE DIÂMETRO. AF_09/2023</t>
  </si>
  <si>
    <t>PASSANTE TIPO TUBO COM DIÂMETRO DE 100 MM, FIXADO EM LAJE, PARA PASSAGEM DE TUBULAÇÕES COM NO MÁXIMO 75 MM DE DIÂMETRO. AF_09/2023</t>
  </si>
  <si>
    <t>QUEBRA EM ALVENARIA PARA INSTALAÇÃO DE CAIXA DE TOMADA (4X4 OU 4X2). AF_09/2023</t>
  </si>
  <si>
    <t>QUEBRA EM ALVENARIA PARA INSTALAÇÃO DE QUADRO DISTRIBUIÇÃO PEQUENO (19X25 CM). AF_09/2023</t>
  </si>
  <si>
    <t>QUEBRA EM ALVENARIA PARA INSTALAÇÃO DE QUADRO DISTRIBUIÇÃO GRANDE (76X40 CM). AF_09/2023</t>
  </si>
  <si>
    <t>QUEBRA EM ALVENARIA PARA INSTALAÇÃO DE ABRIGO PARA MANGUEIRAS (90X60 CM). AF_09/2023</t>
  </si>
  <si>
    <t>SUPORTE PARA 2 TUBOS HORIZONTAIS, ESPAÇADO A CADA 56 CM, EM PERFILADO COM COMPRIMENTO DE 25 CM FIXADO EM LAJE, POR METRO DE TUBULAÇÃO FIXADA. AF_09/2023</t>
  </si>
  <si>
    <t>SUPORTE PARA 4 TUBOS HORIZONTAIS, ESPAÇADO A CADA 56 CM, EM PERFILADO COM COMPRIMENTO DE 42 CM FIXADO EM LAJE, POR METRO DE TUBULAÇÃO FIXADA. AF_09/2023</t>
  </si>
  <si>
    <t>SUPORTE PARA 2 TUBOS VERTICAIS, ESPAÇADO A CADA 150 CM, EM PERFILADO COM COMPRIMENTO DE 25 CM FIXADO EM PAREDE, POR METRO DE TUBULAÇÃO FIXADA. AF_09/2023</t>
  </si>
  <si>
    <t>SUPORTE PARA 4 TUBOS VERTICAIS, ESPAÇADO A CADA 150 CM, EM PERFILADO COM COMPRIMENTO DE 42 CM FIXADO EM PAREDE, POR METRO DE TUBULAÇÃO FIXADA. AF_09/2023</t>
  </si>
  <si>
    <t>CHUMBAMENTO LINEAR EM ALVENARIA PARA RAMAIS/DISTRIBUIÇÃO DE INSTALAÇÕES HIDRÁULICAS COM DIÂMETROS MENORES OU IGUAIS A 40 MM. AF_09/2023</t>
  </si>
  <si>
    <t>CHUMBAMENTO LINEAR EM ALVENARIA PARA RAMAIS/DISTRIBUIÇÃO DE INSTALAÇÕES HIDRÁULICAS COM DIÂMETROS MAIORES QUE 40 MM E MENORES OU IGUAIS A 75 MM. AF_09/2023</t>
  </si>
  <si>
    <t>CHUMBAMENTO LINEAR EM CONTRAPISO PARA RAMAIS/DISTRIBUIÇÃO DE INSTALAÇÕES HIDRÁULICAS COM DIÂMETROS MENORES OU IGUAIS A 40 MM. AF_09/2023</t>
  </si>
  <si>
    <t>CHUMBAMENTO LINEAR EM CONTRAPISO PARA RAMAIS/DISTRIBUIÇÃO DE INSTALAÇÕES HIDRÁULICAS COM DIÂMETROS MAIORES QUE 40 MM E MENORES OU IGUAIS A 75 MM. AF_09/2023</t>
  </si>
  <si>
    <t>CHUMBAMENTO LINEAR EM CONTRAPISO PARA RAMAIS/DISTRIBUIÇÃO DE INSTALAÇÕES HIDRÁULICAS COM DIÂMETROS MAIORES QUE 75 MM E MENORES OU IGUAIS A 100 MM. AF_09/2023</t>
  </si>
  <si>
    <t>FIXAÇÃO DE TUBOS HORIZONTAIS DE PEX OU MULTICAMADAS, DIÂMETROS IGUAIS OU INFERIORES A 40 MM, COM ABRAÇADEIRA PLÁSTICA FIXADA EM LAJE. AF_09/2023_PE</t>
  </si>
  <si>
    <t>FIXAÇÃO DE TUBOS HORIZONTAIS DE PPR DIÂMETROS MENORES OU IGUAIS A 40 MM COM ABRAÇADEIRA METÁLICA RÍGIDA TIPO U PERFIL 1 1/4", FIXADA EM PERFILADO EM LAJE. AF_09/2023_PS</t>
  </si>
  <si>
    <t>FIXAÇÃO DE TUBOS HORIZONTAIS DE PVC ÁGUA, PVC ESGOTO, PVC ÁGUA PLUVIAL, CPVC, PPR, COBRE OU AÇO, DIÂMETROS MENORES OU IGUAIS A 40 MM, COM ABRAÇADEIRA METÁLICA RÍGIDA TIPO U PERFIL 1 1/4", FIXADA EM PERFILADO EM LAJE. AF_09/2023_PS</t>
  </si>
  <si>
    <t>FIXAÇÃO DE TUBOS HORIZONTAIS DE PVC ÁGUA, PVC ESGOTO, PVC ÁGUA PLUVIAL, CPVC, PPR, COBRE OU AÇO, DIÂMETROS MAIORES QUE 40 MM E MENORES OU IGUAIS A 75 MM, COM ABRAÇADEIRA METÁLICA RÍGIDA TIPO U PERFIL 2 1/2", FIXADA EM PERFILADO EM LAJE. AF_09/2023_PS</t>
  </si>
  <si>
    <t>FIXAÇÃO DE TUBOS HORIZONTAIS DE PVC ÁGUA, PVC ESGOTO, PVC ÁGUA PLUVIAL, CPVC, PPR, COBRE OU AÇO, DIÂMETROS MAIORES QUE 75 MM E MENORES OU IGUAIS A 100 MM, COM ABRAÇADEIRA METÁLICA RÍGIDA TIPO U PERFIL 4", FIXADA EM PERFILADO EM LAJE. AF_09/2023_PS</t>
  </si>
  <si>
    <t>FIXAÇÃO DE TUBOS VERTICAIS DE PVC ÁGUA, PVC ESGOTO, PVC ÁGUA PLUVIAL, CPVC, PPR, COBRE OU AÇO, DIÂMETROS MENORES OU IGUAIS A 40 MM, COM ABRAÇADEIRA METÁLICA RÍGIDA TIPO U PERFIL 1 1/4", FIXADA EM PERFILADO EM PAREDE. AF_09/2023_PS</t>
  </si>
  <si>
    <t>FIXAÇÃO DE TUBOS VERTICAIS DE PVC ÁGUA, PVC ESGOTO, PVC ÁGUA PLUVIAL, CPVC, PPR, COBRE OU AÇO, DIÂMETROS MAIORES QUE 40 MM E MENORES OU IGUAIS A 75 MM, COM ABRAÇADEIRA METÁLICA RÍGIDA TIPO U PERFIL 2 1/2", FIXADA EM PERFILADO EM PAREDE. AF_09/2023_PS</t>
  </si>
  <si>
    <t>FIXAÇÃO DE TUBOS VERTICAIS DE PVC ÁGUA, PVC ESGOTO, PVC ÁGUA PLUVIAL, CPVC, PPR, COBRE OU AÇO, DIÂMETROS MAIORES QUE 75 MM E MENORES OU IGUAIS A 100 MM, COM ABRAÇADEIRA METÁLICA RÍGIDA TIPO U PERFIL 4", FIXADA EM PERFILADO EM PAREDE. AF_09/2023_PS</t>
  </si>
  <si>
    <t>FIXAÇÃO DE TUBOS HORIZONTAIS DE PPR DIÂMETROS MENORES OU IGUAIS A 40 MM, COM ABRAÇADEIRA METÁLICA RÍGIDA TIPO  D  COM PARAFUSO DE FIXAÇÃO 1 1/4", FIXADA DIRETAMENTE NA LAJE OU PAREDE. AF_09/2023</t>
  </si>
  <si>
    <t>FIXAÇÃO DE TUBOS HORIZONTAIS DE PVC ÁGUA/PVC ESGOTO/PVC PLUVIAL/CPVC/PPR/COBRE OU AÇO, DIÂMETROS MENORES OU IGUAIS A 40 MM, COM ABRAÇADEIRA METÁLICA RÍGIDA TIPO  D  COM PARAFUSO DE FIXAÇÃO 1 1/4", FIXADA DIRETAMENTE NA LAJE OU PAREDE. AF_09/2023</t>
  </si>
  <si>
    <t>FIXAÇÃO DE TUBOS HORIZONTAIS DE PVC ÁGUA/PVC ESGOTO/PVC PLUVIAL/CPVC/PPR/COBRE OU AÇO, DIÂMETROS MAIORES QUE 40 MM E MENORES OU IGUAIS A 75 MM, COM ABRAÇADEIRA TIPO  D  COM PARAFUSO DE FIXAÇÃO 2 1/2", FIXADA DIRETAMENTE NA LAJE OU PAREDE. AF_09/2023</t>
  </si>
  <si>
    <t>FIXAÇÃO DE TUBOS HORIZONTAIS DE  PVC ÁGUA/PVC ESGOTO/PVC PLUVIAL/CPVC/PPR/COBRE OU AÇO, DIÂMETROS MAIORES QUE 75 MM E MENORES OU IGUAIS A 100 MM, COM ABRAÇADEIRA TIPO  D  COM PARAFUSO DE FIXAÇÃO 4", FIXADA DIRETAMENTE NA LAJE OU PAREDE. AF_09/2023</t>
  </si>
  <si>
    <t>FIXAÇÃO DE TUBOS HORIZONTAIS DE PPR, DIÂMETROS MENORES OU IGUAIS A 40 MM, COM ABRAÇADEIRA METÁLICA FLEXÍVEL 18 MM, FIXADA DIRETAMENTE NA LAJE. AF_09/2023</t>
  </si>
  <si>
    <t>FIXAÇÃO DE TUBOS HORIZONTAIS DE PVC ÁGUA, PVC ESGOTO, PVC ÁGUA PLUVIAL, CPVC, PPR, COBRE OU AÇO, DIÂMETROS MENORES OU IGUAIS A 40 MM, COM ABRAÇADEIRA METÁLICA FLEXÍVEL 18 MM, FIXADA DIRETAMENTE NA LAJE. AF_09/2023</t>
  </si>
  <si>
    <t>FIXAÇÃO DE TUBOS HORIZONTAIS DE PVC ÁGUA, PVC ESGOTO, PVC ÁGUA PLUVIAL, CPVC, PPR, COBRE OU AÇO, DIÂMETROS MAIORES QUE 40 MM E MENORES OU IGUAIS A 75 MM, COM ABRAÇADEIRA METÁLICA FLEXÍVEL 18 MM, FIXADA DIRETAMENTE NA LAJE. AF_09/2023</t>
  </si>
  <si>
    <t>FIXAÇÃO DE TUBOS HORIZONTAIS DE PVC ÁGUA, PVC ESGOTO, PVC ÁGUA PLUVIAL, CPVC, PPR, COBRE OU AÇO, DIÂMETROS MAIORES QUE 75 MM E MENORES OU IGUAIS A 100 MM, COM ABRAÇADEIRA METÁLICA FLEXÍVEL 18 MM, FIXADA DIRETAMENTE NA LAJE. AF_09/2023</t>
  </si>
  <si>
    <t>CHUMBAMENTO PONTUAL DE ABERTURA EM LAJE COM PASSAGEM DE 1 TUBO COM DIÂMETRO DE  50 MM. AF_09/2023</t>
  </si>
  <si>
    <t>CHUMBAMENTO PONTUAL DE ABERTURA EM LAJE COM PASSAGEM DE 5 TUBOS COM  DIÂMETROS DE  50 MM. AF_09/2023</t>
  </si>
  <si>
    <t>CHUMBAMENTO PONTUAL EM PASSAGEM DE TUBO COM DIÂMETRO MENOR OU IGUAL A 40 MM. AF_09/2023</t>
  </si>
  <si>
    <t>CHUMBAMENTO PONTUAL EM PASSAGEM DE TUBO COM DIÂMETROS ENTRE 40 MM E 75 MM. AF_09/2023</t>
  </si>
  <si>
    <t>CHUMBAMENTO PONTUAL EM PASSAGEM DE TUBO COM DIÂMETRO MAIOR QUE 75 MM E MENORES OU IGUAIS A 150 MM. AF_09/2023</t>
  </si>
  <si>
    <t>RASGO LINEAR MANUAL EM ALVENARIA, PARA RAMAIS/ DISTRIBUIÇÃO DE INSTALAÇÕES HIDRÁULICAS, DIÂMETROS MAIORES QUE 40 MM E MENORES OU IGUAIS A 75 MM. AF_09/2023</t>
  </si>
  <si>
    <t>CONJUNTO HIDRÁULICO EM AÇO ROSCÁVEL PARA INSTALAÇÃO DE BOMBA, DN SUCÇÃO 65 MM (2½") E DN RECALQUE 50 MM (2"), PARA EDIFICAÇÃO COM 18 PAVIMENTOS - FORNECIMENTO E INSTALAÇÃO. AF_04/2024</t>
  </si>
  <si>
    <t>CONJUNTO HIDRÁULICO EM AÇO ROSCÁVEL PARA INSTALAÇÃO DE BOMBA, DN SUCÇÃO 50 MM (2") E DN RECALQUE 40 MM (1 1/2"), PARA EDIFICAÇÃO COM 12 PAVIMENTOS - FORNECIMENTO E INSTALAÇÃO. AF_04/2024</t>
  </si>
  <si>
    <t>CONJUNTO HIDRÁULICO EM AÇO ROSCÁVEL PARA INSTALAÇÃO DE BOMBA, DN SUCÇÃO 40 MM (1 1/2") E DN RECALQUE 32 MM (1 1/4"), PARA EDIFICAÇÃO COM 8 PAVIMENTOS - FORNECIMENTO E INSTALAÇÃO. AF_04/2024</t>
  </si>
  <si>
    <t>CONJUNTO HIDRÁULICO EM AÇO ROSCÁVEL PARA INSTALAÇÃO DE BOMBA, DN SUCÇÃO 32 MM (1 1/4") E DN RECALQUE 25 MM (1"), PARA EDIFICAÇÃO COM 4 PAVIMENTOS - FORNECIMENTO E INSTALAÇÃO. AF_04/2024</t>
  </si>
  <si>
    <t>FIXAÇÃO DE DUTOS FLEXÍVEIS CIRCULARES,  DIÂMETRO 109 MM OU 4", COM ABRAÇADEIRA METÁLICA FLEXÍVEL FIXADA DIRETAMENTE NA LAJE, SOMENTE MÃO DE OBRA. AF_09/2023</t>
  </si>
  <si>
    <t>SUPORTE PARA DUTO EM CHAPA GALVANIZADA BITOLA 26, EM PERFILADO COM COMPRIMENTO DE 35 CM FIXADO EM LAJE, POR METRO DE DUTO FIXADO. AF_09/2023</t>
  </si>
  <si>
    <t>SUPORTE PARA DUTO EM CHAPA GALVANIZADA BITOLA 24, EM PERFILADO COM COMPRIMENTO DE 55 CM FIXADO EM LAJE, POR METRO DE DUTO FIXADO. AF_09/2023</t>
  </si>
  <si>
    <t>SUPORTE PARA ELETROCALHA LISA OU PERFURADA EM AÇO GALVANIZADO, LARGURA 400 MM, EM PERFILADO COM COMPRIMENTO DE 45 CM FIXADO EM LAJE, POR METRO DE ELETROCALHA FIXADA. AF_09/2023</t>
  </si>
  <si>
    <t>SUPORTE PARA ELETROCALHA LISA OU PERFURADA EM AÇO GALVANIZADO, LARGURA 800 MM, EM PERFILADO COM COMPRIMENTO DE 85 CM FIXADO EM LAJE, POR METRO DE ELETROCALHA FIXADA. AF_09/2023</t>
  </si>
  <si>
    <t>TIL (TUBO DE INSPEÇÃO E LIMPEZA) RADIAL PARA ESGOTO, EM PVC, DN 300X200 MM. AF_12/2020</t>
  </si>
  <si>
    <t>CAIXA ENTERRADA RETENTORA DE AREIA RETANGULAR, EM ALVENARIA COM BLOCOS DE CONCRETO, DIMENSÕES INTERNAS: 1,00 X 1,00 X 1,20 M, EXCLUINDO TAMPÃO. AF_12/2020</t>
  </si>
  <si>
    <t>CAIXA ENTERRADA SEPARADORA DE ÓLEO RETANGULAR, EM ALVENARIA COM BLOCOS DE CONCRETO, DIMENSÕES INTERNAS: 0,6 X 0,6 X 1,00 M, EXCLUINDO TAMPÃO. AF_12/2020</t>
  </si>
  <si>
    <t>CAIXA ENTERRADA SEPARADORA DE ÓLEO RETANGULAR, EM ALVENARIA COM BLOCOS DE CONCRETO, DIMENSÕES INTERNAS: 0,8 X 0,8 X 1,00 M, EXCLUINDO TAMPÃO. AF_12/2020</t>
  </si>
  <si>
    <t>CAIXA ENTERRADA SEPARADORA DE ÓLEO RETANGULAR, EM ALVENARIA COM BLOCOS DE CONCRETO, DIMENSÕES INTERNAS: 1,00 X 1,00 X 1,00 M, EXCLUINDO TAMPÃO. AF_12/2020</t>
  </si>
  <si>
    <t>BOMBA CENTRÍFUGA, MONOFÁSICA, 0,5 CV OU 0,49 HP, HM 6 A 20 M, Q 1,2 A 8,3 M3/H - FORNECIMENTO E INSTALAÇÃO. AF_12/2020</t>
  </si>
  <si>
    <t>BOMBA CENTRÍFUGA, MONOFÁSICA, 0,5 CV OU 0,49 HP, HM 6 A 20 M, Q 1,2 A 8,3 M3/H (NÃO INCLUI O FORNECIMENTO DA BOMBA). AF_12/2020</t>
  </si>
  <si>
    <t>BOMBA CENTRÍFUGA, TRIFÁSICA, 1 CV OU 0,99 HP, HM 14 A 40 M, Q 0,6 A 8,4 M3/H - FORNECIMENTO E INSTALAÇÃO. AF_12/2020</t>
  </si>
  <si>
    <t>BOMBA CENTRÍFUGA, TRIFÁSICA, 1 CV OU 0,99 HP, HM 14 A 40 M, Q 0,6 A 8,4 M3/H (NÃO INCLUI O FORNECIMENTO DA BOMBA). AF_12/2020</t>
  </si>
  <si>
    <t>BOMBA CENTRÍFUGA, TRIFÁSICA, 1,5 CV OU 1,48 HP, HM 10 A 70 M, Q 1,8 A 5,3 M3/H - FORNECIMENTO E INSTALAÇÃO. AF_12/2020</t>
  </si>
  <si>
    <t>BOMBA CENTRÍFUGA, TRIFÁSICA, 1,5 CV OU 1,48 HP, HM 10 A 24 M, Q 6,1 A 21,9 M3/H - FORNECIMENTO E INSTALAÇÃO. AF_12/2020</t>
  </si>
  <si>
    <t>BOMBA CENTRÍFUGA, TRIFÁSICA, 1,5 CV OU 1,48 HP (NÃO INCLUI O FORNECIMENTO DA BOMBA). AF_12/2020</t>
  </si>
  <si>
    <t>BOMBA CENTRÍFUGA, TRIFÁSICA, 3 CV OU 2,96 HP, HM 34 A 40 M, Q 8,6 A 14,8 M3/H - FORNECIMENTO E INSTALAÇÃO. AF_12/2020</t>
  </si>
  <si>
    <t>BOMBA CENTRÍFUGA, TRIFÁSICA, 3 CV OU 2,96 HP, HM 34 A 40 M, Q 8,6 A 14,8 M3/H (NÃO INCLUI O FORNECIMENTO DA BOMBA). AF_12/2020</t>
  </si>
  <si>
    <t>MOTO BOMBA HORIZONTAL ATÉ 10 CV, HM 75 A 80 M, Q 25,4 A 48 (NÃO INCLUI O FORNECIMENTO DA BOMBA). AF_12/2020</t>
  </si>
  <si>
    <t>BOMBA CENTRÍFUGA, TRIFÁSICA, 10 CV OU 9,86 HP, HM 85 A 140 M, Q 4,2 A 14,9 M3/H - FORNECIMENTO E INSTALAÇÃO. AF_12/2020</t>
  </si>
  <si>
    <t>BOMBA CENTRÍFUGA, TRIFÁSICA, 10 CV OU 9,86 HP, HM 85 A 140 M, Q 4,2 A 14,9 M3/H (NÃO INCLUI O FORNECIMENTO DA BOMBA). AF_12/2020</t>
  </si>
  <si>
    <t>INSTALAÇÃO DE QUADRO ELÉTRICO PARA BOMBAS TRIFÁSICAS ATÉ 25 CV (NÃO INCLUI O FORNECIMENTO DO QUADRO). AF_12/2020</t>
  </si>
  <si>
    <t>CHAVE DE BOIA AUTOMÁTICA SUPERIOR/INFERIOR 15A/250V - FORNECIMENTO E INSTALAÇÃO. AF_12/2020</t>
  </si>
  <si>
    <t>MOTO BOMBA HORIZONTAL DE 12,5 A 25 CV, HM 140 M (NÃO INCLUI O FORNECIMENTO DA BOMBA). AF_12/2020</t>
  </si>
  <si>
    <t>AQUECEDOR SOLAR COMPACTO, KIT PARA 1 COLETOR SOLAR EM VIDRO TEMPERADO E SERPENTINA EM TUBO DE COBRE COM SUPORTE, RESERVATÓRIO, FIXAÇÕES E TUBOS - FORNECIMENTO E INSTALAÇÃO. AF_12/2021</t>
  </si>
  <si>
    <t>BLOCO CONCRETADO NO LOCAL, 20X20X15CM, PARA BASE DE FIXAÇÃO DA ESTRUTURA SOLAR PARA LAJE DE CONCRETO - FORNECIMENTO E INSTALAÇÃO. AF_12/2021</t>
  </si>
  <si>
    <t>RESERVATÓRIO TÉRMICO/BOILER SOLAR EM AÇO INOX 400 L COM 2 PLACAS COLETORAS EM VIDRO TEMPERADO COM SERPENTINA EM TUBO DE COBRE 2 X 1 M - FORNECIMENTO E INSTALAÇÃO. AF_12/2021</t>
  </si>
  <si>
    <t>RESERVATÓRIO TÉRMICO/BOILER SOLAR EM AÇO INOX 600 L COM 3 PLACAS COLETORAS EM VIDRO TEMPERADO COM SERPENTINA EM TUBO DE COBRE 2 X 1 M - FORNECIMENTO E INSTALAÇÃO. AF_12/2021</t>
  </si>
  <si>
    <t>RESERVATÓRIO TÉRMICO/BOILER SOLAR EM AÇO INOX 800 L COM 4 PLACAS COLETORAS EM VIDRO TEMPERADO COM SERPENTINA EM TUBO DE COBRE 2 X 1 M - FORNECIMENTO E INSTALAÇÃO. AF_12/2021</t>
  </si>
  <si>
    <t>RESERVATÓRIO TÉRMICO/BOILER SOLAR EM AÇO INOX 1000 L COM 5 PLACAS COLETORAS EM VIDRO TEMPERADO COM SERPENTINA EM TUBO DE COBRE 2 X 1 M - FORNECIMENTO E INSTALAÇÃO. AF_12/2021</t>
  </si>
  <si>
    <t>FURO MECANIZADO EM ALVENARIA, PARA INSTALAÇÕES HIDRÁULICAS, DIÂMETROS MENORES OU IGUAIS A 40 MM. AF_09/2023</t>
  </si>
  <si>
    <t>FURO MECANIZADO EM ALVENARIA, PARA INSTALAÇÕES HIDRÁULICAS, DIÂMETROS MAIORES QUE 40 MM E MENORES OU IGUAIS A 75 MM. AF_09/2023</t>
  </si>
  <si>
    <t>FURO MECANIZADO EM ALVENARIA, PARA INSTALAÇÕES HIDRÁULICAS, DIÂMETROS MAIORES QUE 75 MM E MENORES OU IGUAIS A 100 MM. AF_09/2023</t>
  </si>
  <si>
    <t>FURO MECANIZADO EM CONCRETO, COM PERFURATRIZ, PARA INSTALAÇÕES HIDRÁULICAS, DIÂMETROS MENORES OU IGUAIS A 40 MM. AF_09/2023</t>
  </si>
  <si>
    <t>FURO MECANIZADO EM CONCRETO, COM PERFURATRIZ, PARA INSTALAÇÕES HIDRÁULICAS, DIÂMETROS MAIORES QUE 40 MM E MENORES OU IGUAIS A 75 MM. AF_09/2023</t>
  </si>
  <si>
    <t>FURO MECANIZADO EM CONCRETO, COM PERFURATRIZ, PARA INSTALAÇÕES HIDRÁULICAS, DIÂMETROS MAIORES QUE 75 MM E MENORES OU IGUAIS A 150 MM. AF_09/2023</t>
  </si>
  <si>
    <t>RASGO LINEAR MECANIZADO EM ALVENARIA, PARA RAMAIS/ DISTRIBUIÇÃO DE INSTALAÇÕES HIDRÁULICAS, DIÂMETROS MENORES OU IGUAIS A 40 MM. AF_09/2023</t>
  </si>
  <si>
    <t>RASGO LINEAR MECANIZADO EM ALVENARIA, PARA RAMAIS/ DISTRIBUIÇÃO DE INSTALAÇÕES HIDRÁULICAS, DIÂMETROS MAIORES QUE 40 MM E MENORES OU IGUAIS A 75 MM. AF_09/2023</t>
  </si>
  <si>
    <t>PASSANTE TIPO PEÇA EM FÔRMA DE MADEIRA, FIXADO EM LAJE, PARA PASSAGEM DE NO MÁXIMO 5 TUBOS DE 50 MM DE DIÂMETRO. AF_09/2023</t>
  </si>
  <si>
    <t>PASSANTE TIPO TUBO COM DIÂMETRO DE 50 MM, FIXADO EM LAJE, PARA PASSAGEM DE TUBULAÇÕES COM NO MÁXIMO 40 MM DE DIÂMETRO. AF_09/2023</t>
  </si>
  <si>
    <t>PASSANTE TIPO TUBO COM DIÂMETRO DE 150 MM, FIXADO EM LAJE, PARA PASSAGEM DE TUBULAÇÕES COM NO MÁXIMO 100 MM DE DIÂMETRO. AF_09/2023</t>
  </si>
  <si>
    <t>RASGO LINEAR MECANIZADO EM CONCRETO, PARA RAMAIS/ DISTRIBUIÇÃO DE INSTALAÇÕES HIDRÁULICAS, DIÂMETROS MENORES OU IGUAIS A 40 MM. AF_09/2023</t>
  </si>
  <si>
    <t>RASGO LINEAR MECANIZADO EM CONCRETO, PARA RAMAIS/ DISTRIBUIÇÃO DE INSTALAÇÕES HIDRÁULICAS, DIÂMETROS MAIORES QUE 40 MM E MENORES OU IGUAIS A 75 MM. AF_09/2023</t>
  </si>
  <si>
    <t>RASGO LINEAR MECANIZADO EM CONCRETO, PARA RAMAIS/ DISTRIBUIÇÃO DE INSTALAÇÕES HIDRÁULICAS, DIÂMETROS MAIORES QUE 75 MM E MENORES OU IGUAIS A 100 MM. AF_09/2023</t>
  </si>
  <si>
    <t>COLAR DE TOMADA, PVC, COM TRAVAS, DE 60 MM X 1/2" OU 60 MM X 3/4", PARA LIGAÇÃO PREDIAL DE ÁGUA. AF_06/2022</t>
  </si>
  <si>
    <t>COLAR DE TOMADA, PVC, COM TRAVAS, DE 75 MM X 1/2" OU 75 MM X 3/4", PARA LIGAÇÃO PREDIAL DE ÁGUA. AF_06/2022</t>
  </si>
  <si>
    <t>COLAR DE TOMADA, PVC, COM TRAVAS, DE 85 MM X 1/2" OU 85 MM X 3/4", PARA LIGAÇÃO PREDIAL DE ÁGUA. AF_06/2022</t>
  </si>
  <si>
    <t>COLAR DE TOMADA, PVC, COM TRAVAS, DE 110 MM X 1/2" OU 110 MM X 3/4", PARA LIGAÇÃO PREDIAL DE ÁGUA. AF_06/2022</t>
  </si>
  <si>
    <t>COLAR DE TOMADA, POLIPROPILENO, COM PARAFUSOS, 63 MM X 1/2", PARA LIGAÇÃO PREDIAL DE ÁGUA. AF_06/2022</t>
  </si>
  <si>
    <t>COLAR DE TOMADA, POLIPROPILENO, COM PARAFUSOS, 63 MM X 3/4", PARA LIGAÇÃO PREDIAL DE ÁGUA. AF_06/2022</t>
  </si>
  <si>
    <t>TÊ DE SERVIÇO INTEGRADO, POLIPROPILENO, PARA TUBOS EM PEAD, 63 MM X 20 MM, PARA LIGAÇÃO PREDIAL DE ÁGUA. AF_06/2022</t>
  </si>
  <si>
    <t>ADAPTADOR, POLIPROPILENO, PARA TUBOS EM PEAD, 20 MM X 1/2", PARA LIGAÇÃO PREDIAL DE ÁGUA. AF_06/2022</t>
  </si>
  <si>
    <t>ADAPTADOR, POLIPROPILENO, PARA TUBOS EM PEAD, 20 MM X 3/4", PARA LIGAÇÃO PREDIAL DE ÁGUA. AF_06/2022</t>
  </si>
  <si>
    <t>ADAPTADOR, POLIPROPILENO, PARA TUBOS EM PEAD, 32 MM X 1", PARA LIGAÇÃO PREDIAL DE ÁGUA. AF_06/2022</t>
  </si>
  <si>
    <t>COTOVELO/JOELHO COM ADAPTADOR, POLIPROPILENO, PARA TUBOS EM PEAD, 20 MM X 1/2", PARA LIGAÇÃO PREDIAL DE ÁGUA. AF_06/2022</t>
  </si>
  <si>
    <t>COTOVELO/JOELHO COM ADAPTADOR, POLIPROPILENO, PARA TUBOS EM PEAD, 20 MM X 3/4", PARA LIGAÇÃO PREDIAL DE ÁGUA. AF_06/2022</t>
  </si>
  <si>
    <t>COTOVELO/JOELHO COM ADAPTADOR, POLIPROPILENO, PARA TUBOS EM PEAD, 32 MM X 1", PARA LIGAÇÃO PREDIAL DE ÁGUA. AF_06/2022</t>
  </si>
  <si>
    <t>ADAPTADOR, PVC, CURTO COM BOLSA E ROSCA, 20 MM X 1/2", PARA LIGAÇÃO PREDIAL DE ÁGUA. AF_06/2022</t>
  </si>
  <si>
    <t>ADAPTADOR, PVC, CURTO COM BOLSA E ROSCA, 32 MM X 1", PARA LIGAÇÃO PREDIAL DE ÁGUA. AF_06/2022</t>
  </si>
  <si>
    <t>COTOVELO/JOELHO 90°, POLIPROPILENO, PARA TUBOS EM PEAD, 20 X 20 MM, PARA LIGAÇÃO PREDIAL DE ÁGUA. AF_06/2022</t>
  </si>
  <si>
    <t>COTOVELO/JOELHO 90°, POLIPROPILENO, PARA TUBOS EM PEAD, 32 X 32 MM, PARA LIGAÇÃO PREDIAL DE ÁGUA. AF_06/2022</t>
  </si>
  <si>
    <t>UNIÃO, POLIPROPILENO, PARA TUBOS EM PEAD, 20 MM, PARA LIGAÇÃO PREDIAL DE ÁGUA. AF_06/2022</t>
  </si>
  <si>
    <t>UNIÃO, POLIPROPILENO, PARA TUBOS EM PEAD, 32 MM, PARA LIGAÇÃO PREDIAL DE ÁGUA. AF_06/2022</t>
  </si>
  <si>
    <t>REGISTRO ESFERA, PVC, DE PASSEIO, PARA POLIETILENO, 20 MM, PARA LIGAÇÃO PREDIAL DE ÁGUA. AF_06/2022</t>
  </si>
  <si>
    <t>REGISTRO ESFERA, PVC, COM ROSCA, 1/2", PARA LIGAÇÃO PREDIAL DE ÁGUA. AF_06/2022</t>
  </si>
  <si>
    <t>LUVA, PVC, ROSCÁVEL, 1/2", PARA LIGAÇÃO PREDIAL DE ÁGUA. AF_06/2022</t>
  </si>
  <si>
    <t>LUVA, PVC, ROSCÁVEL, 1", PARA LIGAÇÃO PREDIAL DE ÁGUA. AF_06/2022</t>
  </si>
  <si>
    <t>TUBO, PEAD, PE-80, DE = 20 MM X 2,3 MM, PARA LIGAÇÃO PREDIAL DE ÁGUA. AF_06/2022</t>
  </si>
  <si>
    <t>TUBO, PEAD, PE-80, DE = 32 MM X 3,0 MM, PARA LIGAÇÃO PREDIAL DE ÁGUA. AF_06/2022</t>
  </si>
  <si>
    <t>CURVA LONGA, 90 GRAUS, PVC OCRE, JUNTA ELÁSTICA, DN 100 MM, PARA COLETOR PREDIAL DE ESGOTO. AF_06/2022</t>
  </si>
  <si>
    <t>CURVA LONGA, 45 GRAUS, PVC OCRE, JUNTA ELÁSTICA, DN 100 MM, PARA COLETOR PREDIAL DE ESGOTO. AF_06/2022</t>
  </si>
  <si>
    <t>CURVA LONGA, 90 GRAUS, PVC OCRE, JUNTA ELÁSTICA, DN 150 MM, PARA COLETOR PREDIAL DE ESGOTO. AF_06/2022</t>
  </si>
  <si>
    <t>CURVA LONGA, 45 GRAUS, PVC OCRE, JUNTA ELÁSTICA, DN 150 MM, PARA COLETOR PREDIAL DE ESGOTO. AF_06/2022</t>
  </si>
  <si>
    <t>TÊ, PVC OCRE, JUNTA ELÁSTICA, DN 200 MM, PARA COLETOR PREDIAL DE ESGOTO. AF_06/2022</t>
  </si>
  <si>
    <t>SELIM, PVC OCRE, COM TRAVA, DN 125 X 100 MM OU 150 X 100 MM, PARA COLETOR PREDIAL DE ESGOTO. AF_06/2022</t>
  </si>
  <si>
    <t>PLUG, PVC OCRE, JUNTA ELÁSTICA, DN 100 MM, PARA COLETOR PREDIAL DE ESGOTO. AF_06/2022</t>
  </si>
  <si>
    <t>PLUG, PVC OCRE, JUNTA ELÁSTICA, DN 150 MM, PARA COLETOR PREDIAL DE ESGOTO. AF_06/2022</t>
  </si>
  <si>
    <t>CAP, PVC OCRE, JUNTA ELÁSTICA, DN 150 MM, PARA COLETOR PREDIAL DE ESGOTO. AF_06/2022</t>
  </si>
  <si>
    <t>TUBO, PVC OCRE, JUNTA ELÁSTICA, DN 100 MM, PARA COLETOR PREDIAL DE ESGOTO. AF_06/2022</t>
  </si>
  <si>
    <t>TUBO, PVC OCRE, JUNTA ELÁSTICA, DN 150 MM, PARA COLETOR PREDIAL DE ESGOTO. AF_06/2022</t>
  </si>
  <si>
    <t>DRAGAGEM DE MATERIAIS DE 1A CATEGORIA E COMPOSTOS ORGÂNICOS E INORGÂNICOS COM RETROESCAVADEIRA (CAÇAMBA: 0,26 M3/88 HP). AF_03/2024</t>
  </si>
  <si>
    <t>DRAGAGEM DE MATERIAIS DE 1A CATEGORIA E COMPOSTOS ORGÂNICOS E INORGÂNICOS COM ESCAVADEIRA HIDRÁULICA (CAÇAMBA: 0,80 M3/111 HP). AF_03/2024</t>
  </si>
  <si>
    <t>ESCAVAÇÃO MECANIZADA PARA BLOCO DE COROAMENTO OU SAPATA COM RETROESCAVADEIRA (SEM ESCAVAÇÃO PARA COLOCAÇÃO DE FÔRMAS). AF_01/2024</t>
  </si>
  <si>
    <t>ESCAVAÇÃO MECANIZADA PARA BLOCO DE COROAMENTO OU SAPATA COM RETROESCAVADEIRA (INCLUINDO ESCAVAÇÃO PARA COLOCAÇÃO DE FÔRMAS). AF_01/2024</t>
  </si>
  <si>
    <t>ESCAVAÇÃO MANUAL PARA BLOCO DE COROAMENTO OU SAPATA (SEM ESCAVAÇÃO PARA COLOCAÇÃO DE FÔRMAS). AF_01/2024</t>
  </si>
  <si>
    <t>ESCAVAÇÃO MANUAL PARA BLOCO DE COROAMENTO OU SAPATA (INCLUINDO ESCAVAÇÃO PARA COLOCAÇÃO DE FÔRMAS). AF_01/2024</t>
  </si>
  <si>
    <t>ESCAVAÇÃO MECANIZADA PARA VIGA BALDRAME OU SAPATA CORRIDA COM MINI-ESCAVADEIRA (SEM ESCAVAÇÃO PARA COLOCAÇÃO DE FÔRMAS). AF_01/2024</t>
  </si>
  <si>
    <t>ESCAVAÇÃO MECANIZADA PARA VIGA BALDRAME OU SAPATA CORRIDA COM MINI-ESCAVADEIRA (INCLUINDO ESCAVAÇÃO PARA COLOCAÇÃO DE FÔRMAS). AF_01/2024</t>
  </si>
  <si>
    <t>ESCAVAÇÃO MANUAL PARA VIGA BALDRAME OU SAPATA CORRIDA (SEM ESCAVAÇÃO PARA COLOCAÇÃO DE FÔRMAS). AF_01/2024</t>
  </si>
  <si>
    <t>ESCAVAÇÃO MANUAL PARA VIGA BALDRAME OU SAPATA CORRIDA (INCLUINDO ESCAVAÇÃO PARA COLOCAÇÃO DE FÔRMAS). AF_01/2024</t>
  </si>
  <si>
    <t>FABRICAÇÃO, MONTAGEM E DESMONTAGEM DE FÔRMA PARA BLOCO DE COROAMENTO, EM MADEIRA SERRADA, E=25 MM, 1 UTILIZAÇÃO. AF_01/2024</t>
  </si>
  <si>
    <t>ESCAVAÇÃO HORIZONTAL EM SOLO DE 1A CATEGORIA COM TRATOR DE ESTEIRAS (100HP/LÂMINA: 2,19M3). AF_07/2020</t>
  </si>
  <si>
    <t>ESCAVAÇÃO HORIZONTAL EM SOLO DE 1A CATEGORIA COM TRATOR DE ESTEIRAS (150HP/LÂMINA: 3,18M3). AF_07/2020</t>
  </si>
  <si>
    <t>ESCAVAÇÃO HORIZONTAL EM SOLO DE 1A CATEGORIA COM TRATOR DE ESTEIRAS (170HP/LÂMINA: 5,20M3). AF_07/2020</t>
  </si>
  <si>
    <t>ESCAVAÇÃO HORIZONTAL EM SOLO DE 1A CATEGORIA COM TRATOR DE ESTEIRAS (347HP/LÂMINA: 8,70M3). AF_07/2020</t>
  </si>
  <si>
    <t>ESCAVAÇÃO HORIZONTAL EM SOLO DE 1A CATEGORIA COM TRATOR DE ESTEIRAS (125HP/LÂMINA: 2,70M3). AF_07/2020</t>
  </si>
  <si>
    <t>ESCAVAÇÃO HORIZONTAL, INCLUINDO ESCARIFICAÇÃO EM SOLO DE 2A CATEGORIA COM TRATOR DE ESTEIRAS (100HP/LÂMINA: 2,19M3). AF_07/2020</t>
  </si>
  <si>
    <t>ESCAVAÇÃO HORIZONTAL, INCLUINDO ESCARIFICAÇÃO EM SOLO DE 2A CATEGORIA COM TRATOR DE ESTEIRAS (150HP/LÂMINA: 3,18M3). AF_07/2020</t>
  </si>
  <si>
    <t>ESCAVAÇÃO HORIZONTAL, INCLUINDO ESCARIFICAÇÃO EM SOLO DE 2A CATEGORIA COM TRATOR DE ESTEIRAS (170HP/LÂMINA: 5,20M3). AF_07/2020</t>
  </si>
  <si>
    <t>ESCAVAÇÃO HORIZONTAL, INCLUINDO ESCARIFICAÇÃO EM SOLO DE 2A CATEGORIA COM TRATOR DE ESTEIRAS (347HP/LÂMINA: 8,70M3). AF_07/2020</t>
  </si>
  <si>
    <t>ESCAVAÇÃO HORIZONTAL, INCLUINDO ESCARIFICAÇÃO EM SOLO DE 2A CATEGORIA COM TRATOR DE ESTEIRAS (125HP/LÂMINA: 2,70M3). AF_07/2020</t>
  </si>
  <si>
    <t>ESCAVAÇÃO HORIZONTAL, INCLUINDO CARGA E DESCARGA EM SOLO DE 1A CATEGORIA COM TRATOR DE ESTEIRAS (100HP/LÂMINA: 2,19M3). AF_07/2020</t>
  </si>
  <si>
    <t>ESCAVAÇÃO HORIZONTAL, INCLUINDO CARGA E DESCARGA EM SOLO DE 1A CATEGORIA COM TRATOR DE ESTEIRAS (150HP/LÂMINA: 3,18M3). AF_07/2020</t>
  </si>
  <si>
    <t>ESCAVAÇÃO HORIZONTAL, INCLUINDO CARGA E DESCARGA EM SOLO DE 1A CATEGORIA COM TRATOR DE ESTEIRAS (170HP/LÂMINA: 5,20M3). AF_07/2020</t>
  </si>
  <si>
    <t>ESCAVAÇÃO HORIZONTAL, INCLUINDO CARGA E DESCARGA EM SOLO DE 1A CATEGORIA COM TRATOR DE ESTEIRAS (347HP/LÂMINA: 8,70M3). AF_07/2020</t>
  </si>
  <si>
    <t>ESCAVAÇÃO HORIZONTAL, INCLUINDO CARGA E DESCARGA EM SOLO DE 1A CATEGORIA COM TRATOR DE ESTEIRAS (125HP/LÂMINA: 2,70M3). AF_07/2020</t>
  </si>
  <si>
    <t>ESCAVAÇÃO HORIZONTAL, INCLUINDO ESCARIFICAÇÃO, CARGA E DESCARGA EM SOLO DE 2A CATEGORIA COM TRATOR DE ESTEIRAS (100HP/LÂMINA: 2,19M3). AF_07/2020</t>
  </si>
  <si>
    <t>ESCAVAÇÃO HORIZONTAL, INCLUINDO ESCARIFICAÇÃO, CARGA E DESCARGA EM SOLO DE 2A CATEGORIA COM TRATOR DE ESTEIRAS (150HP/LÂMINA: 3,18M3). AF_07/2020</t>
  </si>
  <si>
    <t>ESCAVAÇÃO HORIZONTAL, INCLUINDO ESCARIFICAÇÃO, CARGA E DESCARGA EM SOLO DE 2A CATEGORIA COM TRATOR DE ESTEIRAS (170HP/LÂMINA: 5,20M3). AF_07/2020</t>
  </si>
  <si>
    <t>ESCAVAÇÃO HORIZONTAL, INCLUINDO ESCARIFICAÇÃO, CARGA E DESCARGA EM SOLO DE 2A CATEGORIA COM TRATOR DE ESTEIRAS (347HP/LÂMINA: 8,70M3). AF_07/2020</t>
  </si>
  <si>
    <t>ESCAVAÇÃO HORIZONTAL, INCLUINDO ESCARIFICAÇÃO, CARGA E DESCARGA EM SOLO DE 2A CATEGORIA COM TRATOR DE ESTEIRAS (125HP/LÂMINA: 2,70M3). AF_07/2020</t>
  </si>
  <si>
    <t>ESCAVAÇÃO HORIZONTAL, INCLUINDO CARGA, DESCARGA E TRANSPORTE EM SOLO DE 1A CATEGORIA COM TRATOR DE ESTEIRAS (100HP/LÂMINA: 2,19M3) E CAMINHÃO BASCULANTE DE 10M3, DMT ATÉ 200M. AF_07/2020</t>
  </si>
  <si>
    <t>ESCAVAÇÃO HORIZONTAL, INCLUINDO CARGA, DESCARGA E TRANSPORTE EM SOLO DE 1A CATEGORIA COM TRATOR DE ESTEIRAS (150HP/LÂMINA: 3,18M3) E CAMINHÃO BASCULANTE DE 10M3, DMT ATÉ 200M AF_07/2020</t>
  </si>
  <si>
    <t>ESCAVAÇÃO HORIZONTAL, INCLUINDO CARGA, DESCARGA E TRANSPORTE EM SOLO DE 1A CATEGORIA COM TRATOR DE ESTEIRAS (170HP/LÂMINA: 5,20M3) E CAMINHÃO BASCULANTE DE 10M3, DMT ATÉ 200M. AF_07/2020</t>
  </si>
  <si>
    <t>ESCAVAÇÃO HORIZONTAL, INCLUINDO CARGA, DESCARGA E TRANSPORTE EM SOLO DE 1A CATEGORIA COM TRATOR DE ESTEIRAS (347HP/LÂMINA: 8,70M3) E CAMINHÃO BASCULANTE DE 10M3, DMT ATÉ 200M. AF_07/2020</t>
  </si>
  <si>
    <t>ESCAVAÇÃO HORIZONTAL, INCLUINDO CARGA, DESCARGA E TRANSPORTE EM SOLO DE 1A CATEGORIA COM TRATOR DE ESTEIRAS (125HP/LÂMINA: 2,70M3) E CAMINHÃO BASCULANTE DE 10M3, DMT ATÉ 200M. AF_07/2020</t>
  </si>
  <si>
    <t>ESCAVAÇÃO HORIZONTAL, INCLUINDO  ESCARIFICAÇÃO, CARGA, DESCARGA E TRANSPORTE EM SOLO DE 2A CATEGORIA COM TRATOR DE ESTEIRAS (100HP/LÂMINA: 2,19M3) E CAMINHÃO BASCULANTE DE 10M3, DMT ATÉ 200M. AF_07/2020</t>
  </si>
  <si>
    <t>ESCAVAÇÃO HORIZONTAL, INCLUINDO ESCARIFICAÇÃO, CARGA, DESCARGA E TRANSPORTE EM SOLO DE 2A CATEGORIA COM TRATOR DE ESTEIRAS (150HP/LÂMINA: 3,18M3) E CAMINHÃO BASCULANTE DE 10M3, DMT ATÉ 200M. AF_07/2020</t>
  </si>
  <si>
    <t>ESCAVAÇÃO HORIZONTAL, INCLUINDO ESCARIFICAÇÃO, CARGA, DESCARGA E TRANSPORTE EM SOLO DE 2A CATEGORIA COM TRATOR DE ESTEIRAS (170HP/LÂMINA: 5,20M3) E CAMINHÃO BASCULANTE DE 10M3, DMT ATÉ 200M. AF_07/2020</t>
  </si>
  <si>
    <t>ESCAVAÇÃO HORIZONTAL, INCLUINDO ESCARIFICAÇÃO, CARGA, DESCARGA E TRANSPORTE EM SOLO DE 2A CATEGORIA COM TRATOR DE ESTEIRAS (347HP/LÂMINA: 8,70M3) E CAMINHÃO BASCULANTE DE 10M3, DMT ATÉ 200M. AF_07/2020</t>
  </si>
  <si>
    <t>ESCAVAÇÃO HORIZONTAL, INCLUINDO ESCARIFICAÇÃO, CARGA, DESCARGA E TRANSPORTE EM SOLO DE 2A CATEGORIA COM TRATOR DE ESTEIRAS (125HP/LÂMINA: 2,70M3) E CAMINHÃO BASCULANTE DE 10M3, DMT ATÉ 200M. AF_07/2020</t>
  </si>
  <si>
    <t>ESCAVAÇÃO HORIZONTAL, INCLUINDO CARGA, DESCARGA E TRANSPORTE EM SOLO DE 1A CATEGORIA COM TRATOR DE ESTEIRAS (100HP/LÂMINA: 2,19M3) E CAMINHÃO BASCULANTE DE 14M3, DMT ATÉ 200M. AF_07/2020</t>
  </si>
  <si>
    <t>ESCAVAÇÃO HORIZONTAL, INCLUINDO CARGA, DESCARGA E TRANSPORTE EM SOLO DE 1A CATEGORIA COM TRATOR DE ESTEIRAS (150HP/LÂMINA: 3,18M3) E CAMINHÃO BASCULANTE DE 14M3, DMT ATÉ 200M. AF_07/2020</t>
  </si>
  <si>
    <t>ESCAVAÇÃO HORIZONTAL, INCLUINDO CARGA, DESCARGA E TRANSPORTE EM SOLO DE 1A CATEGORIA COM TRATOR DE ESTEIRAS (170HP/LÂMINA: 5,20M3) E CAMINHÃO BASCULANTE DE 14M3, DMT ATÉ 200M. AF_07/2020</t>
  </si>
  <si>
    <t>ESCAVAÇÃO HORIZONTAL, INCLUINDO CARGA, DESCARGA E TRANSPORTE EM SOLO DE 1A CATEGORIA COM TRATOR DE ESTEIRAS (347HP/LÂMINA: 8,70M3) E CAMINHÃO BASCULANTE DE 14M3, DMT ATÉ 200M. AF_07/2020</t>
  </si>
  <si>
    <t>ESCAVAÇÃO HORIZONTAL, INCLUINDO CARGA, DESCARGA E TRANSPORTE EM SOLO DE 1A CATEGORIA COM TRATOR DE ESTEIRAS (125HP/LÂMINA: 2,70M3) E CAMINHÃO BASCULANTE DE 14M3, DMT ATÉ 200M. AF_07/2020</t>
  </si>
  <si>
    <t>ESCAVAÇÃO HORIZONTAL, INCLUINDO ESCARIFICAÇÃO, CARGA, DESCARGA E TRANSPORTE EM SOLO DE 2A CATEGORIA COM TRATOR DE ESTEIRAS (100HP/LÂMINA: 2,19M3) E CAMINHÃO BASCULANTE DE 14M3, DMT ATÉ 200M. AF_07/2020</t>
  </si>
  <si>
    <t>ESCAVAÇÃO HORIZONTAL, INCLUINDO ESCARIFICAÇÃO, CARGA, DESCARGA E TRANSPORTE EM SOLO DE 2A CATEGORIA COM TRATOR DE ESTEIRAS (150HP/LÂMINA: 3,18M3) E CAMINHÃO BASCULANTE DE 14M3, DMT ATÉ 200M. AF_07/2020</t>
  </si>
  <si>
    <t>ESCAVAÇÃO HORIZONTAL, INCLUINDO ESCARIFICAÇÃO, CARGA, DESCARGA E TRANSPORTE EM SOLO DE 2A CATEGORIA COM TRATOR DE ESTEIRAS (170HP/LÂMINA: 5,20M3) E CAMINHÃO BASCULANTE DE 14M3, DMT ATÉ 200M. AF_07/2020</t>
  </si>
  <si>
    <t>ESCAVAÇÃO HORIZONTAL, INCLUINDO ESCARIFICAÇÃO, CARGA, DESCARGA E TRANSPORTE EM SOLO DE 2A CATEGORIA COM TRATOR DE ESTEIRAS (347HP/LÂMINA: 8,70M3) E CAMINHÃO BASCULANTE DE 14M3, DMT ATÉ 200M. AF_07/2020</t>
  </si>
  <si>
    <t>ESCAVAÇÃO HORIZONTAL, INCLUINDO ESCARIFICAÇÃO, CARGA, DESCARGA E TRANSPORTE EM SOLO DE 2A CATEGORIA COM TRATOR DE ESTEIRAS (125HP/LÂMINA: 2,70M3) E CAMINHÃO BASCULANTE DE 14M3, DMT ATÉ 200M. AF_07/2020</t>
  </si>
  <si>
    <t>ESCAVAÇÃO VERTICAL PARA  EDIFICAÇÃO, COM CARGA, DESCARGA E TRANSPORTE DE SOLO DE 1ª CATEGORIA, COM ESCAVADEIRA HIDRÁULICA (CAÇAMBA: 0,8 M³ / 111 HP), FROTA DE 3 CAMINHÕES BASCULANTES DE 14 M³, DMT ATÉ 1 KM E VELOCIDADE MÉDIA 14 KM/H. AF_05/2020</t>
  </si>
  <si>
    <t>ESCAVAÇÃO VERTICAL PARA EDIFICAÇÃO, COM CARGA, DESCARGA E TRANSPORTE DE SOLO DE 1ª CATEGORIA, COM ESCAVADEIRA HIDRÁULICA (CAÇAMBA: 0,8 M³ / 111 HP), FROTA DE 2 CAMINHÕES BASCULANTES DE 18 M³, DMT ATÉ 1 KM E VELOCIDADE MÉDIA 14 KM/H. AF_05/2020</t>
  </si>
  <si>
    <t>ESCAVAÇÃO VERTICAL PARA  EDIFICAÇÃO, COM CARGA, DESCARGA E TRANSPORTE DE SOLO DE 1ª CATEGORIA, COM ESCAVADEIRA HIDRÁULICA (CAÇAMBA: 1,2 M³ / 155 HP), FROTA DE 3 CAMINHÕES BASCULANTES DE 14 M³, DMT ATÉ 1 KM E VELOCIDADE MÉDIA 14 KM/H. AF_05/2020</t>
  </si>
  <si>
    <t>ESCAVAÇÃO VERTICAL PARA  EDIFICAÇÃO, COM CARGA, DESCARGA E TRANSPORTE DE SOLO DE 1ª CATEGORIA, COM ESCAVADEIRA HIDRÁULICA (CAÇAMBA: 1,2 M³ / 155 HP), FROTA DE 3 CAMINHÕES BASCULANTES DE 18 M³, DMT ATÉ 1 KM E VELOCIDADE MÉDIA 14 KM/H. AF_05/2020</t>
  </si>
  <si>
    <t>ESCAVAÇÃO VERTICAL PARA  EDIFICAÇÃO, COM CARGA, DESCARGA E TRANSPORTE DE SOLO DE 1ª CATEGORIA, COM ESCAVADEIRA HIDRÁULICA (CAÇAMBA: 0,8 M³ / 111 HP), FROTA DE 4 CAMINHÕES BASCULANTES DE 14 M³, DMT DE 1,5 KM E VELOCIDADE MÉDIA 18 KM/H. AF_05/2020</t>
  </si>
  <si>
    <t>ESCAVAÇÃO VERTICAL PARA  EDIFICAÇÃO, COM CARGA, DESCARGA E TRANSPORTE DE SOLO DE 1ª CATEGORIA, COM ESCAVADEIRA HIDRÁULICA (CAÇAMBA: 0,8 M³ / 111 HP), FROTA DE 4 CAMINHÕES BASCULANTES DE 14 M³, DMT DE 2 KM E VELOCIDADE MÉDIA 19 KM/H. AF_05/2020</t>
  </si>
  <si>
    <t>ESCAVAÇÃO VERTICAL PARA  EDIFICAÇÃO, COM CARGA, DESCARGA E TRANSPORTE DE SOLO DE 1ª CATEGORIA, COM ESCAVADEIRA HIDRÁULICA (CAÇAMBA: 0,8 M³ / 111 HP), FROTA DE 5 CAMINHÕES BASCULANTES DE 14 M³, DMT DE 3 KM E VELOCIDADE MÉDIA 20 KM/H. AF_05/2020</t>
  </si>
  <si>
    <t>ESCAVAÇÃO VERTICAL PARA  EDIFICAÇÃO, COM CARGA, DESCARGA E TRANSPORTE DE SOLO DE 1ª CATEGORIA, COM ESCAVADEIRA HIDRÁULICA (CAÇAMBA: 0,8 M³ / 111 HP), FROTA DE 6 CAMINHÕES BASCULANTES DE 14 M³, DMT DE 4 KM E VELOCIDADE MÉDIA 22 KM/H. AF_05/2020</t>
  </si>
  <si>
    <t>ESCAVAÇÃO VERTICAL PARA  EDIFICAÇÃO, COM CARGA, DESCARGA E TRANSPORTE DE SOLO DE 1ª CATEGORIA, COM ESCAVADEIRA HIDRÁULICA (CAÇAMBA: 0,8 M³ / 111 HP), FROTA DE 7 CAMINHÕES BASCULANTES DE 14 M³, DMT DE 6 KM E VELOCIDADE MÉDIA 22 KM/H. AF_05/2020</t>
  </si>
  <si>
    <t>ESCAVAÇÃO VERTICAL PARA  EDIFICAÇÃO, COM CARGA, DESCARGA E TRANSPORTE DE SOLO DE 1ª CATEGORIA, COM ESCAVADEIRA HIDRÁULICA (CAÇAMBA: 0,8 M³ / 111 HP), FROTA DE 4 CAMINHÕES BASCULANTES DE 18 M³, DMT DE 1,5 KM E VELOCIDADE MÉDIA 18 KM/H. AF_05/2020</t>
  </si>
  <si>
    <t>ESCAVAÇÃO VERTICAL PARA  EDIFICAÇÃO, COM CARGA, DESCARGA E TRANSPORTE DE SOLO DE 1ª CATEGORIA, COM ESCAVADEIRA HIDRÁULICA (CAÇAMBA: 0,8 M³ / 111 HP), FROTA DE 4 CAMINHÕES BASCULANTES DE 18 M³, DMT DE 2 KM E VELOCIDADE MÉDIA 19 KM/H. AF_05/2020</t>
  </si>
  <si>
    <t>ESCAVAÇÃO VERTICAL PARA  EDIFICAÇÃO, COM CARGA, DESCARGA E TRANSPORTE DE SOLO DE 1ª CATEGORIA, COM ESCAVADEIRA HIDRÁULICA (CAÇAMBA: 0,8 M³ / 111 HP), FROTA DE 5 CAMINHÕES BASCULANTES DE 18 M³, DMT DE 3 KM E VELOCIDADE MÉDIA 20 KM/H. AF_05/2020</t>
  </si>
  <si>
    <t>ESCAVAÇÃO VERTICAL PARA  EDIFICAÇÃO, COM CARGA, DESCARGA E TRANSPORTE DE SOLO DE 1ª CATEGORIA, COM ESCAVADEIRA HIDRÁULICA (CAÇAMBA: 0,8 M³ / 111 HP), FROTA DE 5 CAMINHÕES BASCULANTES DE 18 M³, DMT DE 4 KM E VELOCIDADE MÉDIA 22 KM/H. AF_05/2020</t>
  </si>
  <si>
    <t>ESCAVAÇÃO VERTICAL PARA  EDIFICAÇÃO, COM CARGA, DESCARGA E TRANSPORTE DE SOLO DE 1ª CATEGORIA, COM ESCAVADEIRA HIDRÁULICA (CAÇAMBA: 0,8 M³ / 111 HP), FROTA DE 6 CAMINHÕES BASCULANTES DE 18 M³, DMT DE 6 KM E VELOCIDADE MÉDIA 22 KM/H. AF_05/2020</t>
  </si>
  <si>
    <t>ESCAVAÇÃO VERTICAL PARA  EDIFICAÇÃO, COM CARGA, DESCARGA E TRANSPORTE DE SOLO DE 1ª CATEGORIA, COM ESCAVADEIRA HIDRÁULICA (CAÇAMBA: 1,2 M³ / 155 HP), FROTA DE 5 CAMINHÕES BASCULANTES DE 14 M³, DMT DE 1,5 KM E VELOCIDADE MÉDIA 18 KM/H. AF_05/2020</t>
  </si>
  <si>
    <t>ESCAVAÇÃO VERTICAL PARA  EDIFICAÇÃO, COM CARGA, DESCARGA E TRANSPORTE DE SOLO DE 1ª CATEGORIA, COM ESCAVADEIRA HIDRÁULICA (CAÇAMBA: 1,2 M³ / 155 HP), FROTA DE 5 CAMINHÕES BASCULANTES DE 14 M³, DMT DE 2 KM E VELOCIDADE MÉDIA 19 KM/H. AF_05/2020</t>
  </si>
  <si>
    <t>ESCAVAÇÃO VERTICAL PARA  EDIFICAÇÃO, COM CARGA, DESCARGA E TRANSPORTE DE SOLO DE 1ª CATEGORIA, COM ESCAVADEIRA HIDRÁULICA (CAÇAMBA: 1,2 M³ / 155 HP), FROTA DE 6 CAMINHÕES BASCULANTES DE 14 M³, DMT DE 3 KM E VELOCIDADE MÉDIA 20 KM/H. AF_05/2020</t>
  </si>
  <si>
    <t>ESCAVAÇÃO VERTICAL PARA  EDIFICAÇÃO, COM CARGA, DESCARGA E TRANSPORTE DE SOLO DE 1ª CATEGORIA, COM ESCAVADEIRA HIDRÁULICA (CAÇAMBA: 1,2 M³ / 155 HP), FROTA DE 7 CAMINHÕES BASCULANTES DE 14 M³, DMT DE 4 KM E VELOCIDADE MÉDIA 22 KM/H. AF_05/2020</t>
  </si>
  <si>
    <t>ESCAVAÇÃO VERTICAL PARA  EDIFICAÇÃO, COM CARGA, DESCARGA E TRANSPORTE DE SOLO DE 1ª CATEGORIA, COM ESCAVADEIRA HIDRÁULICA (CAÇAMBA: 1,2 M³ / 155 HP), FROTA DE 9 CAMINHÕES BASCULANTES DE 14 M³, DMT DE 6 KM E VELOCIDADE MÉDIA 22 KM/H. AF_05/2020</t>
  </si>
  <si>
    <t>ESCAVAÇÃO VERTICAL PARA  EDIFICAÇÃO, COM CARGA, DESCARGA E TRANSPORTE DE SOLO DE 1ª CATEGORIA, COM ESCAVADEIRA HIDRÁULICA (CAÇAMBA: 1,2 M³ / 155 HP), FROTA DE 5 CAMINHÕES BASCULANTES DE 18 M³, DMT DE 1,5 KM E VELOCIDADE MÉDIA 18 KM/H. AF_05/2020</t>
  </si>
  <si>
    <t>ESCAVAÇÃO VERTICAL PARA  EDIFICAÇÃO, COM CARGA, DESCARGA E TRANSPORTE DE SOLO DE 1ª CATEGORIA, COM ESCAVADEIRA HIDRÁULICA (CAÇAMBA: 1,2 M³ / 155 HP), FROTA DE 5 CAMINHÕES BASCULANTES DE 18 M³, DMT DE 2 KM E VELOCIDADE MÉDIA 19 KM/H. AF_05/2020</t>
  </si>
  <si>
    <t>ESCAVAÇÃO VERTICAL PARA  EDIFICAÇÃO, COM CARGA, DESCARGA E TRANSPORTE DE SOLO DE 1ª CATEGORIA, COM ESCAVADEIRA HIDRÁULICA (CAÇAMBA: 1,2 M³ / 155 HP), FROTA DE 6 CAMINHÕES BASCULANTES DE 18 M³, DMT DE 3 KM E VELOCIDADE MÉDIA 20 KM/H. AF_05/2020</t>
  </si>
  <si>
    <t>ESCAVAÇÃO VERTICAL PARA  EDIFICAÇÃO, COM CARGA, DESCARGA E TRANSPORTE DE SOLO DE 1ª CATEGORIA, COM ESCAVADEIRA HIDRÁULICA (CAÇAMBA: 1,2 M³ / 155 HP), FROTA DE 6 CAMINHÕES BASCULANTES DE 18 M³, DMT DE 4 KM E VELOCIDADE MÉDIA 22 KM/H. AF_05/2020</t>
  </si>
  <si>
    <t>ESCAVAÇÃO VERTICAL PARA  EDIFICAÇÃO, COM CARGA, DESCARGA E TRANSPORTE DE SOLO DE 1ª CATEGORIA, COM ESCAVADEIRA HIDRÁULICA (CAÇAMBA: 1,2 M³ / 155 HP), FROTA DE 8 CAMINHÕES BASCULANTES DE 18 M³, DMT DE 6 KM E VELOCIDADE MÉDIA 22 KM/H. AF_05/2020</t>
  </si>
  <si>
    <t>ESCAVAÇÃO VERTICAL PARA INFRAESTRUTURA, COM CARGA, DESCARGA E TRANSPORTE DE SOLO DE 1ª CATEGORIA, COM ESCAVADEIRA HIDRÁULICA (CAÇAMBA: 0,8 M³ / 111 HP), FROTA DE 3 CAMINHÕES BASCULANTES DE 14 M³, DMT ATÉ 1 KM E VELOCIDADE MÉDIA14 KM/H. AF_05/2020</t>
  </si>
  <si>
    <t>ESCAVAÇÃO VERTICAL PARA INFRAESTRUTURA, COM CARGA, DESCARGA E TRANSPORTE DE SOLO DE 1ª CATEGORIA, COM ESCAVADEIRA HIDRÁULICA (CAÇAMBA: 0,8 M³ / 111 HP), FROTA DE 3 CAMINHÕES BASCULANTES DE 18 M³, DMT ATÉ 1 KM E VELOCIDADE MÉDIA14 KM/H. AF_05/2020</t>
  </si>
  <si>
    <t>ESCAVAÇÃO VERTICAL PARA INFRAESTRUTURA, COM CARGA, DESCARGA E TRANSPORTE DE SOLO DE 1ª CATEGORIA, COM ESCAVADEIRA HIDRÁULICA (CAÇAMBA: 1,2 M³ / 155 HP), FROTA DE 3 CAMINHÕES BASCULANTES DE 14 M³, DMT ATÉ 1 KM E VELOCIDADE MÉDIA14 KM/H. AF_05/2020</t>
  </si>
  <si>
    <t>ESCAVAÇÃO VERTICAL PARA INFRAESTRUTURA, COM CARGA, DESCARGA E TRANSPORTE DE SOLO DE 1ª CATEGORIA, COM ESCAVADEIRA HIDRÁULICA (CAÇAMBA: 1,2 M³ / 155 HP), FROTA DE 3 CAMINHÕES BASCULANTES DE 18 M³, DMT ATÉ 1 KM E VELOCIDADE MÉDIA14 KM/H. AF_05/2020</t>
  </si>
  <si>
    <t>ESCAVAÇÃO VERTICAL PARA INFRAESTRUTURA, COM CARGA, DESCARGA E TRANSPORTE DE SOLO DE 1ª CATEGORIA, COM ESCAVADEIRA HIDRÁULICA (CAÇAMBA: 0,8 M³ / 111HP), FROTA DE 5 CAMINHÕES BASCULANTES DE 14 M³, DMT DE 1,5 KM E VELOCIDADE MÉDIA18 KM/H. AF_05/2020</t>
  </si>
  <si>
    <t>ESCAVAÇÃO VERTICAL PARA INFRAESTRUTURA, COM CARGA, DESCARGA E TRANSPORTE DE SOLO DE 1ª CATEGORIA, COM ESCAVADEIRA HIDRÁULICA (CAÇAMBA: 0,8 M³ / 111HP), FROTA DE 5 CAMINHÕES BASCULANTES DE 14 M³, DMT DE 2 KM E VELOCIDADE MÉDIA 19 KM/H. AF_05/2020</t>
  </si>
  <si>
    <t>ESCAVAÇÃO VERTICAL PARA INFRAESTRUTURA, COM CARGA, DESCARGA E TRANSPORTE DE SOLO DE 1ª CATEGORIA, COM ESCAVADEIRA HIDRÁULICA (CAÇAMBA: 0,8 M³ / 111HP), FROTA DE 6 CAMINHÕES BASCULANTES DE 14 M³, DMT DE 3 KM E VELOCIDADE MÉDIA 20 KM/H. AF_05/2020</t>
  </si>
  <si>
    <t>ESCAVAÇÃO VERTICAL PARA INFRAESTRUTURA, COM CARGA, DESCARGA E TRANSPORTE DE SOLO DE 1ª CATEGORIA, COM ESCAVADEIRA HIDRÁULICA (CAÇAMBA: 0,8 M³ / 111HP), FROTA DE 6 CAMINHÕES BASCULANTES DE 14 M³, DMT DE 4 KM E VELOCIDADE MÉDIA 22 KM/H. AF_05/2020</t>
  </si>
  <si>
    <t>ESCAVAÇÃO VERTICAL PARA INFRAESTRUTURA, COM CARGA, DESCARGA E TRANSPORTE DE SOLO DE 1ª CATEGORIA, COM ESCAVADEIRA HIDRÁULICA (CAÇAMBA: 0,8 M³ / 111HP), FROTA DE 8 CAMINHÕES BASCULANTES DE 14 M³, DMT DE 6 KM E VELOCIDADE MÉDIA 22 KM/H. AF_05/2020</t>
  </si>
  <si>
    <t>ESCAVAÇÃO VERTICAL PARA INFRAESTRUTURA, COM CARGA, DESCARGA E TRANSPORTE DE SOLO DE 1ª CATEGORIA, COM ESCAVADEIRA HIDRÁULICA (CAÇAMBA: 0,8 M³ / 111HP), FROTA DE 4 CAMINHÕES BASCULANTES DE 18 M³, DMT DE 1,5 KM E VELOCIDADE MÉDIA18 KM/H. AF_05/2020</t>
  </si>
  <si>
    <t>ESCAVAÇÃO VERTICAL PARA INFRAESTRUTURA, COM CARGA, DESCARGA E TRANSPORTE DE SOLO DE 1ª CATEGORIA, COM ESCAVADEIRA HIDRÁULICA (CAÇAMBA: 0,8 M³ / 111HP), FROTA DE 4 CAMINHÕES BASCULANTES DE 18 M³, DMT DE 2 KM E VELOCIDADE MÉDIA 19 KM/H. AF_05/2020</t>
  </si>
  <si>
    <t>ESCAVAÇÃO VERTICAL PARA INFRAESTRUTURA, COM CARGA, DESCARGA E TRANSPORTE DE SOLO DE 1ª CATEGORIA, COM ESCAVADEIRA HIDRÁULICA (CAÇAMBA: 0,8 M³ / 111HP), FROTA DE 5 CAMINHÕES BASCULANTES DE 18 M³, DMT DE 3 KM E VELOCIDADE MÉDIA 20 KM/H. AF_05/2020</t>
  </si>
  <si>
    <t>ESCAVAÇÃO VERTICAL PARA INFRAESTRUTURA, COM CARGA, DESCARGA E TRANSPORTE DE SOLO DE 1ª CATEGORIA, COM ESCAVADEIRA HIDRÁULICA (CAÇAMBA: 0,8 M³ / 111HP), FROTA DE 6 CAMINHÕES BASCULANTES DE 18 M³, DMT DE 4 KM E VELOCIDADE MÉDIA 22 KM/H. AF_05/2020</t>
  </si>
  <si>
    <t>ESCAVAÇÃO VERTICAL PARA INFRAESTRUTURA, COM CARGA, DESCARGA E TRANSPORTE DE SOLO DE 1ª CATEGORIA, COM ESCAVADEIRA HIDRÁULICA (CAÇAMBA: 0,8 M³ / 111HP), FROTA DE 7 CAMINHÕES BASCULANTES DE 18 M³, DMT DE 6 KM E VELOCIDADE MÉDIA 22 KM/H. AF_05/2020</t>
  </si>
  <si>
    <t>ESCAVAÇÃO VERTICAL PARA INFRAESTRUTURA, COM CARGA, DESCARGA E TRANSPORTE DE SOLO DE 1ª CATEGORIA, COM ESCAVADEIRA HIDRÁULICA (CAÇAMBA: 1,2M³ / 155HP), FROTA DE 6 CAMINHÕES BASCULANTES DE 14 M³, DMT DE 1,5 KM E VELOCIDADE MÉDIA18 KM/H. AF_05/2020</t>
  </si>
  <si>
    <t>ESCAVAÇÃO VERTICAL PARA INFRAESTRUTURA, COM CARGA, DESCARGA E TRANSPORTE DE SOLO DE 1ª CATEGORIA, COM ESCAVADEIRA HIDRÁULICA (CAÇAMBA: 1,2 M³ / 155HP), FROTA DE 6 CAMINHÕES BASCULANTES DE 14 M³, DMT DE 2 KM E VELOCIDADE MÉDIA 19 KM/H. AF_05/2020</t>
  </si>
  <si>
    <t>ESCAVAÇÃO VERTICAL PARA INFRAESTRUTURA, COM CARGA, DESCARGA E TRANSPORTE DE SOLO DE 1ª CATEGORIA, COM ESCAVADEIRA HIDRÁULICA (CAÇAMBA: 1,2 M³ / 155HP), FROTA DE 7 CAMINHÕES BASCULANTES DE 14 M³, DMT DE 3 KM E VELOCIDADE MÉDIA 20 KM/H. AF_05/2020</t>
  </si>
  <si>
    <t>ESCAVAÇÃO VERTICAL PARA INFRAESTRUTURA, COM CARGA, DESCARGA E TRANSPORTE DE SOLO DE 1ª CATEGORIA, COM ESCAVADEIRA HIDRÁULICA (CAÇAMBA: 1,2 M³ / 155HP), FROTA DE 8 CAMINHÕES BASCULANTES DE 14 M³, DMT DE 4 KM E VELOCIDADE MÉDIA 22 KM/H. AF_05/2020</t>
  </si>
  <si>
    <t>ESCAVAÇÃO VERTICAL PARA INFRAESTRUTURA, COM CARGA, DESCARGA E TRANSPORTE DE SOLO DE 1ª CATEGORIA, COM ESCAVADEIRA HIDRÁULICA (CAÇAMBA: 1,2 M³ / 155HP), FROTA DE 10 CAMINHÕES BASCULANTES DE 14 M³, DMT DE 6 KM E VELOCIDADE MÉDIA22 KM/H. AF_05/2020</t>
  </si>
  <si>
    <t>ESCAVAÇÃO VERTICAL PARA INFRAESTRUTURA, COM CARGA, DESCARGA E TRANSPORTE DE SOLO DE 1ª CATEGORIA, COM ESCAVADEIRA HIDRÁULICA (CAÇAMBA: 1,2 M³ / 155HP), FROTA DE 5 CAMINHÕES BASCULANTES DE 18 M³, DMT DE 1,5 KM E VELOCIDADE MÉDIA18 KM/H. AF_05/2020</t>
  </si>
  <si>
    <t>ESCAVAÇÃO VERTICAL PARA INFRAESTRUTURA, COM CARGA, DESCARGA E TRANSPORTE DE SOLO DE 1ª CATEGORIA, COM ESCAVADEIRA HIDRÁULICA (CAÇAMBA: 1,2 M³ / 155HP), FROTA DE 6 CAMINHÕES BASCULANTES DE 18 M³, DMT DE 2 KM E VELOCIDADE MÉDIA 19 KM/H. AF_05/2020</t>
  </si>
  <si>
    <t>ESCAVAÇÃO VERTICAL PARA INFRAESTRUTURA, COM CARGA, DESCARGA E TRANSPORTE DE SOLO DE 1ª CATEGORIA, COM ESCAVADEIRA HIDRÁULICA (CAÇAMBA: 1,2 M³ / 155HP), FROTA DE 6 CAMINHÕES BASCULANTES DE 18 M³, DMT DE 3 KM E VELOCIDADE MÉDIA 20 KM/H. AF_05/2020</t>
  </si>
  <si>
    <t>ESCAVAÇÃO VERTICAL PARA INFRAESTRUTURA, COM CARGA, DESCARGA E TRANSPORTE DE SOLO DE 1ª CATEGORIA, COM ESCAVADEIRA HIDRÁULICA (CAÇAMBA: 1,2 M³ / 155HP), FROTA DE 7 CAMINHÕES BASCULANTES DE 18 M³, DMT DE 4 KM E VELOCIDADE MÉDIA 22 KM/H. AF_05/2020</t>
  </si>
  <si>
    <t>ESCAVAÇÃO VERTICAL PARA INFRAESTRUTURA, COM CARGA, DESCARGA E TRANSPORTE DE SOLO DE 1ª CATEGORIA, COM ESCAVADEIRA HIDRÁULICA (CAÇAMBA: 1,2 M³ / 155HP), FROTA DE 9 CAMINHÕES BASCULANTES DE 18 M³, DMT DE 6 KM E VELOCIDADE MÉDIA 22 KM/H. AF_05/2020</t>
  </si>
  <si>
    <t>ESCAVAÇÃO VERTICAL PARA  EDIFICAÇÃO, COM CARGA, DESCARGA E TRANSPORTE DE SOLO DE 1ª CATEGORIA, COM ESCAVADEIRA HIDRÁULICA (CAÇAMBA: 0,8 M³ / 111HP), FROTA DE 3 CAMINHÕES BASCULANTES DE 10 M³, DMT ATÉ 1 KM E VELOCIDADE MÉDIA 14 KM/H. AF_05/2020</t>
  </si>
  <si>
    <t>ESCAVAÇÃO VERTICAL PARA  EDIFICAÇÃO, COM CARGA, DESCARGA E TRANSPORTE DE SOLO DE 1ª CATEGORIA, COM ESCAVADEIRA HIDRÁULICA (CAÇAMBA: 1,2 M³ / 155HP), FROTA DE 3 CAMINHÕES BASCULANTES DE 10 M³, DMT ATÉ 1 KM E VELOCIDADE MÉDIA 14 KM/H. AF_05/2020</t>
  </si>
  <si>
    <t>ESCAVAÇÃO VERTICAL PARA  EDIFICAÇÃO, COM CARGA, DESCARGA E TRANSPORTE DE SOLO DE 1ª CATEGORIA, COM ESCAVADEIRA HIDRÁULICA (CAÇAMBA: 0,8 M³ / 111HP), FROTA DE 5 CAMINHÕES BASCULANTES DE 10 M³, DMT DE 1,5 KM E VELOCIDADE MÉDIA 18 KM/H. AF_05/2020</t>
  </si>
  <si>
    <t>ESCAVAÇÃO VERTICAL PARA  EDIFICAÇÃO, COM CARGA, DESCARGA E TRANSPORTE DE SOLO DE 1ª CATEGORIA, COM ESCAVADEIRA HIDRÁULICA (CAÇAMBA: 0,8 M³ / 111HP), FROTA DE 5 CAMINHÕES BASCULANTES DE 10 M³, DMT DE 2 KM E VELOCIDADE MÉDIA 19 KM/H. AF_05/2020</t>
  </si>
  <si>
    <t>ESCAVAÇÃO VERTICAL PARA  EDIFICAÇÃO, COM CARGA, DESCARGA E TRANSPORTE DE SOLO DE 1ª CATEGORIA, COM ESCAVADEIRA HIDRÁULICA (CAÇAMBA: 0,8 M³ / 111HP), FROTA DE 6 CAMINHÕES BASCULANTES DE 10 M³, DMT DE 3 KM E VELOCIDADE MÉDIA 20 KM/H. AF_05/2020</t>
  </si>
  <si>
    <t>ESCAVAÇÃO VERTICAL PARA  EDIFICAÇÃO, COM CARGA, DESCARGA E TRANSPORTE DE SOLO DE 1ª CATEGORIA, COM ESCAVADEIRA HIDRÁULICA (CAÇAMBA: 0,8 M³ / 111HP), FROTA DE 7 CAMINHÕES BASCULANTES DE 10 M³, DMT DE 4 KM E VELOCIDADE MÉDIA 22 KM/H. AF_05/2020</t>
  </si>
  <si>
    <t>ESCAVAÇÃO VERTICAL PARA  EDIFICAÇÃO, COM CARGA, DESCARGA E TRANSPORTE DE SOLO DE 1ª CATEGORIA, COM ESCAVADEIRA HIDRÁULICA (CAÇAMBA: 0,8 M³ / 111HP), FROTA DE 9 CAMINHÕES BASCULANTES DE 10 M³, DMT DE 6 KM E VELOCIDADE MÉDIA 22 KM/H. AF_05/2020</t>
  </si>
  <si>
    <t>ESCAVAÇÃO VERTICAL PARA  EDIFICAÇÃO, COM CARGA, DESCARGA E TRANSPORTE DE SOLO DE 1ª CATEGORIA, COM ESCAVADEIRA HIDRÁULICA (CAÇAMBA: 1,2 M³ / 155HP), FROTA DE 6 CAMINHÕES BASCULANTES DE 10 M³, DMT DE 1,5 KM E VELOCIDADE MÉDIA 18 KM/H. AF_05/2020</t>
  </si>
  <si>
    <t>ESCAVAÇÃO VERTICAL PARA  EDIFICAÇÃO, COM CARGA, DESCARGA E TRANSPORTE DE SOLO DE 1ª CATEGORIA, COM ESCAVADEIRA HIDRÁULICA (CAÇAMBA: 1,2 M³ / 155HP), FROTA DE 6 CAMINHÕES BASCULANTES DE 10 M³, DMT DE 2 KM E VELOCIDADE MÉDIA 19 KM/H. AF_05/2020</t>
  </si>
  <si>
    <t>ESCAVAÇÃO VERTICAL PARA  EDIFICAÇÃO, COM CARGA, DESCARGA E TRANSPORTE DE SOLO DE 1ª CATEGORIA, COM ESCAVADEIRA HIDRÁULICA (CAÇAMBA: 1,2 M³ / 155HP), FROTA DE 7 CAMINHÕES BASCULANTES DE 10 M³, DMT DE 3 KM E VELOCIDADE MÉDIA 20 KM/H. AF_05/2020</t>
  </si>
  <si>
    <t>ESCAVAÇÃO VERTICAL PARA  EDIFICAÇÃO, COM CARGA, DESCARGA E TRANSPORTE DE SOLO DE 1ª CATEGORIA, COM ESCAVADEIRA HIDRÁULICA (CAÇAMBA: 1,2 M³ / 155HP), FROTA DE 8 CAMINHÕES BASCULANTES DE 10 M³, DMT DE 4 KM E VELOCIDADE MÉDIA 22 KM/H. AF_05/2020</t>
  </si>
  <si>
    <t>ESCAVAÇÃO VERTICAL PARA  EDIFICAÇÃO, COM CARGA, DESCARGA E TRANSPORTE DE SOLO DE 1ª CATEGORIA, COM ESCAVADEIRA HIDRÁULICA (CAÇAMBA: 1,2 M³ / 155HP), FROTA DE 10 CAMINHÕES BASCULANTES DE 10 M³, DMT DE 6 KM E VELOCIDADE MÉDIA 22 KM/H. AF_05/2020</t>
  </si>
  <si>
    <t>ESCAVAÇÃO VERTICAL PARA INFRAESTRUTURA, COM CARGA, DESCARGA E TRANSPORTE DE SOLO DE 1ª CATEGORIA, COM ESCAVADEIRA HIDRÁULICA (CAÇAMBA: 0,8 M³ / 111HP), FROTA DE 3 CAMINHÕES BASCULANTES DE 10 M³, DMT ATÉ 1 KM E VELOCIDADE MÉDIA14 KM/H. AF_05/2020</t>
  </si>
  <si>
    <t>ESCAVAÇÃO VERTICAL PARA INFRAESTRUTURA, COM CARGA, DESCARGA E TRANSPORTE DE SOLO DE 1ª CATEGORIA, COM ESCAVADEIRA HIDRÁULICA (CAÇAMBA: 1,2 M³ / 155HP), FROTA DE 4 CAMINHÕES BASCULANTES DE 10 M³, DMT ATÉ 1 KM E VELOCIDADE MÉDIA14 KM/H. AF_05/2020</t>
  </si>
  <si>
    <t>ESCAVAÇÃO VERTICAL PARA INFRAESTRUTURA, COM CARGA, DESCARGA E TRANSPORTE DE SOLO DE 1ª CATEGORIA, COM ESCAVADEIRA HIDRÁULICA (CAÇAMBA: 0,8 M³ / 111HP), FROTA DE 5 CAMINHÕES BASCULANTES DE 10 M³, DMT DE 1,5 KM E VELOCIDADE MÉDIA18 KM/H. AF_05/2020</t>
  </si>
  <si>
    <t>ESCAVAÇÃO VERTICAL PARA INFRAESTRUTURA, COM CARGA, DESCARGA E TRANSPORTE DE SOLO DE 1ª CATEGORIA, COM ESCAVADEIRA HIDRÁULICA (CAÇAMBA: 0,8 M³ / 111HP), FROTA DE 6 CAMINHÕES BASCULANTES DE 10 M³, DMT DE 2 KM E VELOCIDADE MÉDIA 19 KM/H. AF_05/2020</t>
  </si>
  <si>
    <t>ESCAVAÇÃO VERTICAL PARA INFRAESTRUTURA, COM CARGA, DESCARGA E TRANSPORTE DE SOLO DE 1ª CATEGORIA, COM ESCAVADEIRA HIDRÁULICA (CAÇAMBA: 0,8 M³ / 111HP), FROTA DE 7 CAMINHÕES BASCULANTES DE 10 M³, DMT DE 3 KM E VELOCIDADE MÉDIA 20 KM/H. AF_05/2020</t>
  </si>
  <si>
    <t>ESCAVAÇÃO VERTICAL PARA INFRAESTRUTURA, COM CARGA, DESCARGA E TRANSPORTE DE SOLO DE 1ª CATEGORIA, COM ESCAVADEIRA HIDRÁULICA (CAÇAMBA: 0,8 M³ / 111HP), FROTA DE 8 CAMINHÕES BASCULANTES DE 10 M³, DMT DE 4 KM E VELOCIDADE MÉDIA 22 KM/H. AF_05/2020</t>
  </si>
  <si>
    <t>ESCAVAÇÃO VERTICAL PARA INFRAESTRUTURA, COM CARGA, DESCARGA E TRANSPORTE DE SOLO DE 1ª CATEGORIA, COM ESCAVADEIRA HIDRÁULICA (CAÇAMBA: 0,8 M³ / 111HP), FROTA DE 10 CAMINHÕES BASCULANTES DE 10 M³, DMT DE 6 KM E VELOCIDADE MÉDIA22 KM/H. AF_05/2020</t>
  </si>
  <si>
    <t>ESCAVAÇÃO VERTICAL PARA INFRAESTRUTURA, COM CARGA, DESCARGA E TRANSPORTE DE SOLO DE 1ª CATEGORIA, COM ESCAVADEIRA HIDRÁULICA (CAÇAMBA: 1,2 M³ / 155HP), FROTA DE 6 CAMINHÕES BASCULANTES DE 10 M³, DMT DE 1,5 KM E VELOCIDADE MÉDIA18 KM/H. AF_05/2020</t>
  </si>
  <si>
    <t>ESCAVAÇÃO VERTICAL PARA INFRAESTRUTURA, COM CARGA, DESCARGA E TRANSPORTE DE SOLO DE 1ª CATEGORIA, COM ESCAVADEIRA HIDRÁULICA (CAÇAMBA: 1,2 M³ / 155HP), FROTA DE 7 CAMINHÕES BASCULANTES DE 10 M³, DMT DE 2 KM E VELOCIDADE MÉDIA 19 KM/H. AF_05/2020</t>
  </si>
  <si>
    <t>ESCAVAÇÃO VERTICAL PARA INFRAESTRUTURA, COM CARGA, DESCARGA E TRANSPORTE DE SOLO DE 1ª CATEGORIA, COM ESCAVADEIRA HIDRÁULICA (CAÇAMBA: 1,2 M³ / 155HP), FROTA DE 8 CAMINHÕES BASCULANTES DE 10 M³, DMT DE 3 KM E VELOCIDADE MÉDIA 20 KM/H. AF_05/2020</t>
  </si>
  <si>
    <t>ESCAVAÇÃO VERTICAL PARA INFRAESTRUTURA, COM CARGA, DESCARGA E TRANSPORTE DE SOLO DE 1ª CATEGORIA, COM ESCAVADEIRA HIDRÁULICA (CAÇAMBA: 1,2 M³ / 155HP), FROTA DE 9 CAMINHÕES BASCULANTES DE 10 M³, DMT DE 4 KM E VELOCIDADE MÉDIA 22 KM/H. AF_05/2020</t>
  </si>
  <si>
    <t>ESCAVAÇÃO VERTICAL PARA INFRAESTRUTURA, COM CARGA, DESCARGA E TRANSPORTE DE SOLO DE 1ª CATEGORIA, COM ESCAVADEIRA HIDRÁULICA (CAÇAMBA: 1,2 M³ / 155HP), FROTA DE 12 CAMINHÕES BASCULANTES DE 10 M³, DMT DE 6 KM E VELOCIDADE MÉDIA22 KM/H. AF_05/2020</t>
  </si>
  <si>
    <t>DESMONTE DE MATERIAL DE 3ª CATEGORIA (BLOCOS DE ROCHAS OU MATACOS), COM MARTELETE PNEUMÁTICO MANUAL - EXCLUSIVE CARGA E TRANSPORTE. AF_03/2021</t>
  </si>
  <si>
    <t>DESMONTE DE MATERIAL DE 3ª CATEGORIA (BLOCOS DE ROCHAS OU MATACOS), EM VALA, COM MARTELETE PNEUMÁTICO MANUAL -  EXCLUSIVE RETIRADA, CARGA E TRANSPORTE. AF_03/2021</t>
  </si>
  <si>
    <t>RETIRADA DE MATERIAL DE 3ª CATEGORIA (APÓS ESCAVAÇÃO/DESMONTE) EM VALAS, COM ESCAVADEIRA HIDRÁULICA - EXCLUSIVE CARGA E TRANSPORTE. AF_03/2021</t>
  </si>
  <si>
    <t>RETIRADA DE MATERIAL DE 3ª CATEGORIA (APÓS ESCAVAÇÃO/DESMONTE) EM VALAS, COM RETROESCAVADEIRA - EXCLUSIVE CARGA E TRANSPORTE. AF_03/2021</t>
  </si>
  <si>
    <t>ESCAVAÇÃO MECANIZADA DE VALA COM PROF. ATÉ 1,5 M (MÉDIA MONTANTE E JUSANTE/UMA COMPOSIÇÃO POR TRECHO), ESCAVADEIRA (0,8 M3), LARG. DE 1,5 M A 2,5 M, EM SOLO DE 1A CATEGORIA, EM LOCAIS COM ALTO NÍVEL DE INTERFERÊNCIA. AF_09/2024</t>
  </si>
  <si>
    <t>ESCAVAÇÃO MECANIZADA DE VALA COM PROF. MAIOR QUE 1,5 M ATÉ 3,0 M (MÉDIA MONTANTE E JUSANTE/UMA COMPOSIÇÃO POR TRECHO), ESCAVADEIRA (0,8 M3), LARGURA ATÉ 1,5 M, EM SOLO DE 1A CATEGORIA, EM LOCAIS COM ALTO NÍVEL DE INTERFERÊNCIA. AF_09/2024</t>
  </si>
  <si>
    <t>ESCAVAÇÃO MECANIZADA DE VALA COM PROF. MAIOR QUE 3,0 M ATÉ 4,5 M(MÉDIA MONTANTE E JUSANTE/UMA COMPOSIÇÃO POR TRECHO), ESCAVADEIRA (0,8 M3), LARG. MENOR QUE 1,5 M, EM SOLO DE 1A CATEGORIA, EM LOCAIS COM ALTO NÍVEL DE INTERFERÊNCIA. AF_09/2024</t>
  </si>
  <si>
    <t>ESCAVAÇÃO MECANIZADA DE VALA COM PROF. DE 3,0 M ATÉ 4,5 M(MÉDIA MONTANTE E JUSANTE/UMA COMPOSIÇÃO POR TRECHO), ESCAVADEIRA (1,2 M3), LARG. DE 1,5 M A 2,5 M, EM SOLO DE 1A CATEGORIA, EM LOCAIS COM ALTO NÍVEL DE INTERFERÊNCIA. AF_09/2024</t>
  </si>
  <si>
    <t>ESCAVAÇÃO MECANIZADA DE VALA COM PROF. MAIOR QUE 4,5 M ATÉ 6,0 M(MÉDIA MONTANTE E JUSANTE/UMA COMPOSIÇÃO POR TRECHO), ESCAVADEIRA (1,2 M3), LARG. DE 1,5 M A 2,5 M, EM SOLO DE 1A CATEGORIA, EM LOCAIS COM ALTO NÍVEL DE INTERFERÊNCIA. AF_09/2024</t>
  </si>
  <si>
    <t>ESCAVAÇÃO MECANIZADA DE VALA COM PROF. ATÉ 1,5 M (MÉDIA MONTANTE E JUSANTE/UMA COMPOSIÇÃO POR TRECHO), ESCAVADEIRA (0,8 M3), LARG. DE 1,5 M A 2,5 M, EM SOLO DE 1A CATEGORIA, LOCAIS COM BAIXO NÍVEL DE INTERFERÊNCIA. AF_09/2024</t>
  </si>
  <si>
    <t>ESCAVAÇÃO MECANIZADA DE VALA COM PROF. MAIOR QUE 1,5 M E ATÉ 3,0 M(MÉDIA MONTANTE E JUSANTE/UMA COMPOSIÇÃO POR TRECHO), ESCAVADEIRA (0,8 M3), LARG. MENOR QUE 1,5 M, EM SOLO DE 1A CATEGORIA, LOCAIS COM BAIXO NÍVEL DE INTERFERÊNCIA. AF_09/2024</t>
  </si>
  <si>
    <t>ESCAVAÇÃO MECANIZADA DE VALA COM PROF. MAIOR QUE 3,0 M ATÉ 4,5 M (MÉDIA MONTANTE E JUSANTE/UMA COMPOSIÇÃO POR TRECHO), ESCAVADEIRA (0,8 M3), LARG. MENOR QUE 1,5 M, EM SOLO DE 1A CATEGORIA, LOCAIS COM BAIXO NÍVEL DE INTERFERÊNCIA. AF_09/2024</t>
  </si>
  <si>
    <t>ESCAVAÇÃO MECANIZADA DE VALA COM PROF. MAIOR QUE 3,0 M ATÉ 4,5 M (MÉDIA MONTANTE E JUSANTE/UMA COMPOSIÇÃO POR TRECHO), ESCAVADEIRA (1,2 M3), LARG. DE 1,5 M A 2,5 M, EM SOLO DE 1A CATEGORIA, LOCAIS COM BAIXO NÍVEL DE INTERFERÊNCIA. AF_09/2024</t>
  </si>
  <si>
    <t>ESCAVAÇÃO MECANIZADA DE VALA COM PROF. MAIOR QUE 4,5 M ATÉ 6,0 M (MÉDIA MONTANTE E JUSANTE/UMA COMPOSIÇÃO POR TRECHO), ESCAVADEIRA (1,2 M3), LARG. DE 1,5 M A 2,5 M, EM SOLO DE 1A CATEGORIA, LOCAIS COM BAIXO NÍVEL DE INTERFERÊNCIA. AF_09/2024</t>
  </si>
  <si>
    <t>ESCAVAÇÃO MECANIZADA DE VALA COM PROF. ATÉ 1,5 M (MÉDIA MONTANTE E JUSANTE/UMA COMPOSIÇÃO POR TRECHO), RETROESCAV. (0,26 M3), LARG. MENOR QUE 0,8 M, EM SOLO DE 1A CATEGORIA, EM LOCAIS COM ALTO NÍVEL DE INTERFERÊNCIA. AF_09/2024</t>
  </si>
  <si>
    <t>ESCAVAÇÃO MECANIZADA DE VALA COM PROF. ATÉ 1,5 M (MÉDIA MONTANTE E JUSANTE/UMA COMPOSIÇÃO POR TRECHO), RETROESCAV. (0,26 M3), LARG. DE 0,8 M A 1,5 M, EM SOLO DE 1A CATEGORIA, EM LOCAIS COM ALTO NÍVEL DE INTERFERÊNCIA. AF_09/2024</t>
  </si>
  <si>
    <t>ESCAVAÇÃO MECANIZADA DE VALA COM PROF. MAIOR QUE 1,5 M ATÉ 3,0 M (MÉDIA MONTANTE E JUSANTE/UMA COMPOSIÇÃO POR TRECHO), RETROESCAV. (0,26 M3), LARG. MENOR QUE 0,8 M, EM SOLO DE 1A CATEGORIA, EM LOCAIS COM ALTO NÍVEL DE INTERFERÊNCIA. AF_09/2024</t>
  </si>
  <si>
    <t>ESCAVAÇÃO MECANIZADA DE VALA COM PROF. MAIOR QUE 1,5 M ATÉ 3,0 M (MÉDIA MONTANTE E JUSANTE/UMA COMPOSIÇÃO POR TRECHO), RETROESCAV. (0,26 M3), LARGURA DE 0,8 M A 1,5 M, EM SOLO DE 1A CATEGORIA, EM LOCAIS COM ALTO NÍVEL DE INTERFERÊNCIA. AF_09/2024</t>
  </si>
  <si>
    <t>ESCAVAÇÃO MECANIZADA DE VALA COM PROFUNDIDADE ATÉ 1,5 M (MÉDIA MONTANTE E JUSANTE/UMA COMPOSIÇÃO POR TRECHO), RETROESCAV. (0,26 M3), LARGURA MENOR QUE 0,8 M, EM SOLO DE 1A CATEGORIA, LOCAIS COM BAIXO NÍVEL DE INTERFERÊNCIA. AF_09/2024</t>
  </si>
  <si>
    <t>ESCAVAÇÃO MECANIZADA DE VALA COM PROFUNDIDADE ATÉ 1,5 M (MÉDIA MONTANTE E JUSANTE/UMA COMPOSIÇÃO POR TRECHO), RETROESCAV. (0,26 M3), LARGURA DE 0,8 M A 1,5 M, EM SOLO DE 1A CATEGORIA, LOCAIS COM BAIXO NÍVEL DE INTERFERÊNCIA. AF_09/2024</t>
  </si>
  <si>
    <t>ESCAVAÇÃO MECANIZADA DE VALA COM PROFUNDIDADE MAIOR QUE 1,5 M ATÉ 3,0 M (MÉDIA MONTANTE E JUSANTE/UMA COMPOSIÇÃO POR TRECHO), RETROESCAV. (0,26 M3), LARGURA MENOR QUE 0,8 M, EM SOLO DE 1A CATEGORIA, LOCAIS COM BAIXO NÍVEL DE INTERFERÊNCIA. AF_09/2024</t>
  </si>
  <si>
    <t>ESCAVAÇÃO MECANIZADA DE VALA COM PROFUNDIDADE MAIOR QUE 1,5 M ATÉ 3,0 M (MÉDIA MONTANTE E JUSANTE/UMA COMPOSIÇÃO POR TRECHO), RETROESCAV (0,26 M3), LARGURA DE 0,8 M A 1,5 M, EM SOLO DE 1A CATEGORIA, LOCAIS COM BAIXO NÍVEL DE INTERFERÊNCIA. AF_09/2024</t>
  </si>
  <si>
    <t>ESCAVAÇÃO MANUAL DE VALA. AF_09/2024</t>
  </si>
  <si>
    <t>ESCAVAÇÃO MECANIZADA DE VALA COM PROF. ATÉ 1,5 M (MÉDIA MONTANTE E JUSANTE/UMA COMPOSIÇÃO POR TRECHO), ESCAVADEIRA (0,8 M3), LARG. MENOR QUE 1,5 M, EM SOLO DE 1A CATEGORIA, EM LOCAIS COM ALTO NÍVEL DE INTERFERÊNCIA. AF_09/2024</t>
  </si>
  <si>
    <t>ESCAVAÇÃO MECANIZADA DE VALA COM PROF. MAIOR QUE 4,5 M ATÉ 6,0 M (MÉDIA MONTANTE E JUSANTE/UMA COMPOSIÇÃO POR TRECHO), ESCAVADEIRA (0,8 M3), LARG. MENOR QUE 1,5 M, EM SOLO DE 1A CATEGORIA, EM LOCAIS COM ALTO NÍVEL DE INTERFERÊNCIA. AF_09/2024</t>
  </si>
  <si>
    <t>ESCAVAÇÃO MECANIZADA DE VALA COM PROF. MAIOR QUE 1,50 M ATÉ 3,0 M (MÉDIA MONTANTE E JUSANTE/UMA COMPOSIÇÃO POR TRECHO), ESCAVADEIRA (1,2 M3), LARG. DE 1,5 M A 2,5 M, EM SOLO DE 1A CATEGORIA, EM LOCAIS COM ALTO NÍVEL DE INTERFERÊNCIA. AF_09/2024</t>
  </si>
  <si>
    <t>ESCAVAÇÃO MECANIZADA DE VALA COM PROF. ATÉ 1,5 M (MÉDIA MONTANTE E JUSANTE/UMA COMPOSIÇÃO POR TRECHO), ESCAVADEIRA (0,8 M3),LARG. MENOR QUE 1,5 M, EM SOLO DE 1A CATEGORIA, LOCAIS COM BAIXO NÍVEL DE INTERFERÊNCIA. AF_09/2024</t>
  </si>
  <si>
    <t>ESCAVAÇÃO MECANIZADA DE VALA COM PROF. MAIOR QUE 4,5 M ATÉ 6,0 M (MÉDIA MONTANTE E JUSANTE/UMA COMPOSIÇÃO POR TRECHO),COM ESCAVADEIRA (0,8 M3), LARG. MENOR QUE 1,5 M, EM SOLO DE 1A CATEGORIA, LOCAIS COM BAIXO NÍVEL DE INTERFERÊNCIA. AF_09/2024</t>
  </si>
  <si>
    <t>ESCAVAÇÃO MECANIZADA DE VALA COM PROF. MAIOR QUE 1,5 M ATÉ 3,0 M (MÉDIA MONTANTE E JUSANTE/UMA COMPOSIÇÃO POR TRECHO),COM ESCAVADEIRA (1,2 M3),LARG. DE 1,5 M A 2,5 M, EM SOLO DE 1A CATEGORIA, LOCAIS COM BAIXO NÍVEL DE INTERFERÊNCIA. AF_09/2024</t>
  </si>
  <si>
    <t>ESCAVAÇÃO MECANIZADA DE VALA COM PROF. ATÉ 1,5 M (MÉDIA MONTANTE E JUSANTE/UMA COMPOSIÇÃO POR TRECHO), ESCAVADEIRA (0,8 M3),LARG. MENOR QUE 1,5 M, EM SOLO DE MOLE, EM LOCAIS COM ALTO NÍVEL DE INTERFERÊNCIA. AF_09/2024</t>
  </si>
  <si>
    <t>ESCAVAÇÃO MECANIZADA DE VALA COM PROF. ATÉ 1,5 M (MÉDIA MONTANTE E JUSANTE/UMA COMPOSIÇÃO POR TRECHO), ESCAVADEIRA (0,8 M3), LARG. DE 1,5 M A 2,5 M, EM SOLO MOLE, EM LOCAIS COM ALTO NÍVEL DE INTERFERÊNCIA. AF_09/2024</t>
  </si>
  <si>
    <t>ESCAVAÇÃO MECANIZADA DE VALA COM PROF. MAIOR QUE 1,5 M ATÉ 3,0 M (MÉDIA MONTANTE E JUSANTE/UMA COMPOSIÇÃO POR TRECHO), ESCAVADEIRA (0,8 M3), LARGURA ATÉ 1,5 M, EM SOLO MOLE, EM LOCAIS COM ALTO NÍVEL DE INTERFERÊNCIA. AF_09/2024</t>
  </si>
  <si>
    <t>ESCAVAÇÃO MECANIZADA DE VALA COM PROF. MAIOR QUE 3,0 M ATÉ 4,5 M (MÉDIA MONTANTE E JUSANTE/UMA COMPOSIÇÃO POR TRECHO), ESCAVADEIRA (0,8 M3), LARG. MENOR QUE 1,5 M, EM SOLO MOLE, EM LOCAIS COM ALTO NÍVEL DE INTERFERÊNCIA. AF_09/2024</t>
  </si>
  <si>
    <t>ESCAVAÇÃO MECANIZADA DE VALA COM PROF. MAIOR QUE 4,5 M ATÉ 6,0 M (MÉDIA MONTANTE E JUSANTE/UMA COMPOSIÇÃO POR TRECHO), ESCAVADEIRA (0,8 M3),LARG. MENOR QUE 1,5 M, EM SOLO DE MOLE, EM LOCAIS COM ALTO NÍVEL DE INTERFERÊNCIA. AF_09/2024</t>
  </si>
  <si>
    <t>ESCAVAÇÃO MECANIZADA DE VALA COM PROF. MAIOR QUE 1,5 M ATÉ 3,0 M (MÉDIA MONTANTE E JUSANTE/UMA COMPOSIÇÃO POR TRECHO),COM ESCAVADEIRA (1,2 M3),LARG. DE 1,5 M A 2,5 M, EM SOLO MOLE, EM LOCAIS COM ALTO NÍVEL DE INTERFERÊNCIA. AF_09/2024</t>
  </si>
  <si>
    <t>ESCAVAÇÃO MECANIZADA DE VALA COM PROF. DE 3,0 M ATÉ 4,5 M (MÉDIA MONTANTE E JUSANTE/UMA COMPOSIÇÃO POR TRECHO), ESCAVADEIRA (1,2 M3), LARG. DE 1,5 M A 2,5 M, EM SOLO MOLE, EM LOCAIS COM ALTO NÍVEL DE INTERFERÊNCIA. AF_09/2024</t>
  </si>
  <si>
    <t>ESCAVAÇÃO MECANIZADA DE VALA COM PROF. MAIOR QUE 4,5 M ATÉ 6,0 M (MÉDIA MONTANTE E JUSANTE/UMA COMPOSIÇÃO POR TRECHO), ESCAVADEIRA (1,2 M3), LARG. DE 1,5 M A 2,5 M, EM SOLO MOLE, EM LOCAIS COM ALTO NÍVEL DE INTERFERÊNCIA. AF_09/2024</t>
  </si>
  <si>
    <t>ESCAVAÇÃO MECANIZADA DE VALA COM PROF. ATÉ 1,5 M (MÉDIA MONTANTE E JUSANTE/UMA COMPOSIÇÃO POR TRECHO), ESCAVADEIRA (0,8 M3),LARG. MENOR QUE 1,5 M, EM SOLO MOLE, LOCAIS COM BAIXO NÍVEL DE INTERFERÊNCIA. AF_09/2024</t>
  </si>
  <si>
    <t>ESCAVAÇÃO MECANIZADA DE VALA COM PROF. ATÉ 1,5 M (MÉDIA MONTANTE E JUSANTE/UMA COMPOSIÇÃO POR TRECHO), ESCAVADEIRA (0,8 M3), LARG. DE 1,5 M A 2,5 M, EM SOLO MOLE, LOCAIS COM BAIXO NÍVEL DE INTERFERÊNCIA. AF_09/2024</t>
  </si>
  <si>
    <t>ESCAVAÇÃO MECANIZADA DE VALA COM PROF. MAIOR QUE 1,5 M E ATÉ 3,0 M (MÉDIA MONTANTE E JUSANTE/UMA COMPOSIÇÃO POR TRECHO), ESCAVADEIRA (0,8 M3), LARG. MENOR QUE 1,5 M, EM SOLO MOLE, LOCAIS COM BAIXO NÍVEL DE INTERFERÊNCIA. AF_09/2024</t>
  </si>
  <si>
    <t>ESCAVAÇÃO MECANIZADA DE VALA COM PROF.MAIOR QUE 3,0 M ATÉ 4,5 M (MÉDIA MONTANTE E JUSANTE/UMA COMPOSIÇÃO POR TRECHO), ESCAVADEIRA (0,8 M3), LARG. MENOR QUE 1,5 M, EM SOLO MOLE, LOCAIS COM BAIXO NÍVEL DE INTERFERÊNCIA. AF_09/2024</t>
  </si>
  <si>
    <t>ESCAVAÇÃO MECANIZADA DE VALA COM PROF. MAIOR QUE 4,5 M ATÉ 6,0 M (MÉDIA MONTANTE E JUSANTE/UMA COMPOSIÇÃO POR TRECHO),COM ESCAVADEIRA (0,8 M3), LARG. MENOR QUE 1,5 M, EM SOLO MOLE, LOCAIS COM BAIXO NÍVEL DE INTERFERÊNCIA. AF_09/2024</t>
  </si>
  <si>
    <t>ESCAVAÇÃO MECANIZADA DE VALA COM PROF. MAIOR QUE 1,5 M ATÉ 3,0 M (MÉDIA MONTANTE E JUSANTE/UMA COMPOSIÇÃO POR TRECHO),COM ESCAVADEIRA (1,2 M3), LARG. DE 1,5 M A 2,5 M, EM SOLO MOLE, LOCAIS COM BAIXO NÍVEL DE INTERFERÊNCIA. AF_09/2024</t>
  </si>
  <si>
    <t>ESCAVAÇÃO MECANIZADA DE VALA COM PROF. MAIOR QUE 3,0 M ATÉ 4,5 M (MÉDIA MONTANTE E JUSANTE/UMA COMPOSIÇÃO POR TRECHO), ESCAVADEIRA (1,2 M3), LARG. DE 1,5 M A 2,5 M, EM SOLO MOLE, LOCAIS COM BAIXO NÍVEL DE INTERFERÊNCIA. AF_09/2024</t>
  </si>
  <si>
    <t>ESCAVAÇÃO MECANIZADA DE VALA COM PROF. MAIOR QUE 4,5 M ATÉ 6,0 M (MÉDIA MONTANTE E JUSANTE/UMA COMPOSIÇÃO POR TRECHO), ESCAVADEIRA (1,2 M3), LARG. DE 1,5 M A 2,5 M, EM SOLO MOLE, LOCAIS COM BAIXO NÍVEL DE INTERFERÊNCIA. AF_09/2024</t>
  </si>
  <si>
    <t>ESCAVAÇÃO MECANIZADA DE VALA COM PROF. ATÉ 1,5 M (MÉDIA MONTANTE E JUSANTE/UMA COMPOSIÇÃO POR TRECHO), RETROESCAV. (0,26 M3), LARG. MENOR QUE 0,8 M, EM SOLO MOLE, EM LOCAIS COM ALTO NÍVEL DE INTERFERÊNCIA. AF_09/2024</t>
  </si>
  <si>
    <t>ESCAVAÇÃO MECANIZADA DE VALA COM PROF. ATÉ 1,5 M (MÉDIA MONTANTE E JUSANTE/UMA COMPOSIÇÃO POR TRECHO), RETROESCAV. (0,26 M3), LARG. DE 0,8 M A 1,5 M, EM SOLO MOLE, EM LOCAIS COM ALTO NÍVEL DE INTERFERÊNCIA. AF_09/2024</t>
  </si>
  <si>
    <t>ESCAVAÇÃO MECANIZADA DE VALA COM PROF. MAIOR QUE 1,5 M ATÉ 3,0 M (MÉDIA MONTANTE E JUSANTE/UMA COMPOSIÇÃO POR TRECHO), RETROESCAV. (0,26 M3), LARG. MENOR QUE 0,8 M, EM SOLO MOLE, EM LOCAIS COM ALTO NÍVEL DE INTERFERÊNCIA. AF_09/2024</t>
  </si>
  <si>
    <t>ESCAVAÇÃO MECANIZADA DE VALA COM PROF. MAIOR QUE 1,5 M ATÉ 3,0 M (MÉDIA MONTANTE E JUSANTE/UMA COMPOSIÇÃO POR TRECHO), RETROESCAV. (0,26 M3), LARG. DE 0,8 M A 1,5 M, EM SOLO MOLE, EM LOCAIS COM ALTO NÍVEL DE INTERFERÊNCIA. AF_09/2024</t>
  </si>
  <si>
    <t>ESCAVAÇÃO MECANIZADA DE VALA COM PROF. ATÉ 1,5 M (MÉDIA MONTANTE E JUSANTE/UMA COMPOSIÇÃO POR TRECHO), RETROESCAV. (0,26 M3), LARG. MENOR QUE 0,8 M, EM SOLO MOLE, LOCAIS COM BAIXO NÍVEL DE INTERFERÊNCIA. AF_09/2024</t>
  </si>
  <si>
    <t>ESCAVAÇÃO MECANIZADA DE VALA COM PROF. ATÉ 1,5 M (MÉDIA MONTANTE E JUSANTE/UMA COMPOSIÇÃO POR TRECHO), RETROESCAV. (0,26 M3), LARG. DE 0,8 M A 1,5 M, EM SOLO MOLE, LOCAIS COM BAIXO NÍVEL DE INTERFERÊNCIA. AF_09/2024</t>
  </si>
  <si>
    <t>ESCAVAÇÃO MECANIZADA DE VALA COM PROF. MAIOR QUE 1,5 M ATÉ 3,0 M (MÉDIA MONTANTE E JUSANTE/UMA COMPOSIÇÃO POR TRECHO), RETROESCAV. (0,26 M3),LARG. MENOR QUE 0,8 M, EM SOLO MOLE, LOCAIS COM BAIXO NÍVEL DE INTERFERÊNCIA. AF_09/2024</t>
  </si>
  <si>
    <t>ESCAVAÇÃO MECANIZADA DE VALA COM PROF. MAIOR QUE 1,5 M ATÉ 3,0 M (MÉDIA MONTANTE E JUSANTE/UMA COMPOSIÇÃO POR TRECHO), RETROESCAV. (0,26 M3), LARG. DE 0,8 M A 1,5 M, EM SOLO MOLE, LOCAIS COM BAIXO NÍVEL DE INTERFERÊNCIA. AF_09/2024</t>
  </si>
  <si>
    <t>ESCAVAÇÃO MECANIZADA DE VALA COM PROF. ATÉ 1,5 M (MÉDIA MONTANTE E JUSANTE/UMA COMPOSIÇÃO POR TRECHO), ESCAVADEIRA (0,8 M3),LARG. ATÉ 1,5 M, EM SOLO DE 2A CATEGORIA, EM LOCAIS COM ALTO NÍVEL DE INTERFERÊNCIA. AF_09/2024</t>
  </si>
  <si>
    <t>ESCAVAÇÃO MECANIZADA DE VALA COM PROF. ATÉ 1,5 M (MÉDIA MONTANTE E JUSANTE/UMA COMPOSIÇÃO POR TRECHO), ESCAVADEIRA (0,8 M3), LARG. DE 1,5 M A 2,5 M, EM SOLO DE 2A CATEGORIA, EM LOCAIS COM ALTO NÍVEL DE INTERFERÊNCIA. AF_09/2024</t>
  </si>
  <si>
    <t>ESCAVAÇÃO MECANIZADA DE VALA COM PROF. MAIOR QUE 1,5 M ATÉ 3,0 M (MÉDIA MONTANTE E JUSANTE/UMA COMPOSIÇÃO POR TRECHO), ESCAVADEIRA (0,8 M3), LARG. ATÉ 1,5 M, EM SOLO DE 2A CATEGORIA, EM LOCAIS COM ALTO NÍVEL DE INTERFERÊNCIA. AF_09/2024</t>
  </si>
  <si>
    <t>ESCAVAÇÃO MECANIZADA DE VALA COM PROF. MAIOR QUE 3,0 M ATÉ 4,5 M (MÉDIA MONTANTE E JUSANTE/UMA COMPOSIÇÃO POR TRECHO), ESCAVADEIRA (0,8 M3), LARG. MENOR QUE 1,5 M, EM SOLO DE 2A CATEGORIA, EM LOCAIS COM ALTO NÍVEL DE INTERFERÊNCIA. AF_09/2024</t>
  </si>
  <si>
    <t>ESCAVAÇÃO MECANIZADA DE VALA COM PROF.MAIOR QUE 4,5 M ATÉ 6,0 M (MÉDIA MONTANTE E JUSANTE/UMA COMPOSIÇÃO POR TRECHO),COM ESCAVADEIRA (0,8 M3), LARG. MENOR QUE 1,5 M, EM SOLO DE 2A CATEGORIA, EM LOCAIS COM ALTO NÍVEL DE INTERFERÊNCIA. AF_09/2024</t>
  </si>
  <si>
    <t>ESCAVAÇÃO MECANIZADA DE VALA COM PROF. MAIOR QUE 1,5 M ATÉ 3,0 M (MÉDIA MONTANTE E JUSANTE/UMA COMPOSIÇÃO POR TRECHO),COM ESCAVADEIRA (1,2 M3),LARG. DE 1,5 M A 2,5 M, EM SOLO DE 2A CATEGORIA, EM LOCAIS COM ALTO NÍVEL DE INTERFERÊNCIA. AF_09/2024</t>
  </si>
  <si>
    <t>ESCAVAÇÃO MECANIZADA DE VALA COM PROF. DE 3,0 M ATÉ 4,5 M (MÉDIA MONTANTE E JUSANTE/UMA COMPOSIÇÃO POR TRECHO), ESCAVADEIRA (1,2 M3), LARG. DE 1,5 M A 2,5 M, EM SOLO DE 2A CATEGORIA, EM LOCAIS COM ALTO NÍVEL DE INTERFERÊNCIA. AF_09/2024</t>
  </si>
  <si>
    <t>ESCAVAÇÃO MECANIZADA DE VALA COM PROF. MAIOR QUE 4,5 M ATÉ 6,0 M (MÉDIA MONTANTE E JUSANTE/UMA COMPOSIÇÃO POR TRECHO), ESCAVADEIRA (1,2 M3), LARG. DE 1,5 M A 2,5 M, EM SOLO DE 2A CATEGORIA, EM LOCAIS COM ALTO NÍVEL DE INTERFERÊNCIA. AF_09/2024</t>
  </si>
  <si>
    <t>ESCAVAÇÃO MECANIZADA DE VALA COM PROF. ATÉ 1,5 M (MÉDIA MONTANTE E JUSANTE/UMA COMPOSIÇÃO POR TRECHO),COM ESCAVADEIRA (0,8 M3), LARG. MENOR QUE 1,5 M, EM SOLO DE 2A CATEGORIA, LOCAIS COM BAIXO NÍVEL DE INTERFERÊNCIA. AF_09/2024</t>
  </si>
  <si>
    <t>ESCAVAÇÃO MECANIZADA DE VALA COM PROF. ATÉ 1,5 M (MÉDIA MONTANTE E JUSANTE/UMA COMPOSIÇÃO POR TRECHO), ESCAVADEIRA (0,8 M3), LARG. DE 1,5 M A 2,5 M, EM SOLO DE 2A CATEGORIA, LOCAIS COM BAIXO NÍVEL DE INTERFERÊNCIA. AF_09/2024</t>
  </si>
  <si>
    <t>ESCAVAÇÃO MECANIZADA DE VALA COM PROF. MAIOR QUE 1,5 M E ATÉ 3,0 M (MÉDIA MONTANTE E JUSANTE/UMA COMPOSIÇÃO POR TRECHO), ESCAVADEIRA (0,8 M3), LARG. MENOR QUE 1,5 M, EM SOLO DE 2A CATEGORIA, LOCAIS COM BAIXO NÍVEL DE INTERFERÊNCIA. AF_09/2024</t>
  </si>
  <si>
    <t>ESCAVAÇÃO MECANIZADA DE VALA COM PROF.MAIOR QUE 3,0 M ATÉ 4,5 M (MÉDIA MONTANTE E JUSANTE/UMA COMPOSIÇÃO POR TRECHO), ESCAVADEIRA (0,8 M3), LARG. MENOR QUE 1,5 M, EM SOLO DE 2A CATEGORIA, LOCAIS COM BAIXO NÍVEL DE INTERFERÊNCIA. AF_09/2024</t>
  </si>
  <si>
    <t>ESCAVAÇÃO MECANIZADA DE VALA COM PROF.MAIOR QUE 4,5 M ATÉ 6,0 M (MÉDIA MONTANTE E JUSANTE/UMA COMPOSIÇÃO POR TRECHO),COM ESCAVADEIRA (0,8 M3), LARG. MENOR QUE 1,5 M, EM SOLO DE 2A CATEGORIA, EM LOCAIS COM BAIXO NÍVEL DE INTERFERÊNCIA. AF_09/2024</t>
  </si>
  <si>
    <t>ESCAVAÇÃO MECANIZADA DE VALA COM PROF. MAIOR QUE 1,5 M ATÉ 3,0 M (MÉDIA MONTANTE E JUSANTE/UMA COMPOSIÇÃO POR TRECHO),COM ESCAVADEIRA (1,2 M3),LARG. DE 1,5 M A 2,5 M, EM SOLO DE 2A CATEGORIA, LOCAIS COM BAIXO NÍVEL DE INTERFERÊNCIA. AF_09/2024</t>
  </si>
  <si>
    <t>ESCAVAÇÃO MECANIZADA DE VALA COM PROF. MAIOR QUE 3,0 M ATÉ 4,5 M (MÉDIA MONTANTE E JUSANTE/UMA COMPOSIÇÃO POR TRECHO), ESCAVADEIRA (1,2 M3), LARG. DE 1,5 M A 2,5 M, EM SOLO DE 2A CATEGORIA, LOCAIS COM BAIXO NÍVEL DE INTERFERÊNCIA. AF_09/2024</t>
  </si>
  <si>
    <t>ESCAVAÇÃO MECANIZADA DE VALA COM PROF. MAIOR QUE 4,5 M ATÉ 6,0 M (MÉDIA MONTANTE E JUSANTE/UMA COMPOSIÇÃO POR TRECHO), ESCAVADEIRA (1,2 M3), LARG. DE 1,5 M A 2,5 M, EM SOLO DE 2A CATEGORIA, LOCAIS COM BAIXO NÍVEL DE INTERFERÊNCIA. AF_09/2024</t>
  </si>
  <si>
    <t>ESCAVAÇÃO MECANIZADA DE VALA COM PROF. ATÉ 1,5 M (MÉDIA MONTANTE E JUSANTE/UMA COMPOSIÇÃO POR TRECHO), RETROESCAV. (0,26 M3), LARG. MENOR QUE 0,8 M, EM SOLO DE 2A CATEGORIA, EM LOCAIS COM ALTO NÍVEL DE INTERFERÊNCIA. AF_09/2024</t>
  </si>
  <si>
    <t>ESCAVAÇÃO MECANIZADA DE VALA COM PROF. ATÉ 1,5 M (MÉDIA MONTANTE E JUSANTE/UMA COMPOSIÇÃO POR TRECHO), RETROESCAV. (0,26 M3), LARG. DE 0,8 M A 1,5 M, EM SOLO DE 2A CATEGORIA, EM LOCAIS COM ALTO NÍVEL DE INTERFERÊNCIA. AF_09/2024</t>
  </si>
  <si>
    <t>ESCAVAÇÃO MECANIZADA DE VALA COM PROF. MAIOR QUE 1,5 M ATÉ 3,0 M (MÉDIA MONTANTE E JUSANTE/UMA COMPOSIÇÃO POR TRECHO), RETROESCAV. (0,26 M3), LARG. MENOR QUE 0,8 M, EM SOLO DE 2A CATEGORIA, EM LOCAIS COM ALTO NÍVEL DE INTERFERÊNCIA. AF_09/2024</t>
  </si>
  <si>
    <t>ESCAVAÇÃO MECANIZADA DE VALA COM PROF. MAIOR QUE 1,5 M ATÉ 3,0 M (MÉDIA MONTANTE E JUSANTE/UMA COMPOSIÇÃO POR TRECHO), RETROESCAV. (0,26 M3), LARG. DE 0,8 M A 1,5 M, EM SOLO DE 2A CATEGORIA, EM LOCAIS COM ALTO NÍVEL DE INTERFERÊNCIA. AF_09/2024</t>
  </si>
  <si>
    <t>ESCAVAÇÃO MECANIZADA DE VALA COM PROF. ATÉ 1,5 M (MÉDIA MONTANTE E JUSANTE/UMA COMPOSIÇÃO POR TRECHO), RETROESCAV. (0,26 M3), LARGURA MENOR QUE 0,8 M, EM SOLO DE 2A CATEGORIA, EM LOCAIS COM BAIXO NÍVEL DE INTERFERÊNCIA. AF_09/2024</t>
  </si>
  <si>
    <t>ESCAVAÇÃO MECANIZADA DE VALA COM PROF. ATÉ 1,5 M (MÉDIA MONTANTE E JUSANTE/UMA COMPOSIÇÃO POR TRECHO), RETROESCAV. (0,26 M3), LARG. DE 0,8 M A 1,5 M, EM SOLO DE 2A CATEGORIA, EM LOCAIS COM BAIXO NÍVEL DE INTERFERÊNCIA. AF_09/2024</t>
  </si>
  <si>
    <t>ESCAVAÇÃO MECANIZADA DE VALA COM PROF. MAIOR QUE 1,5 M ATÉ 3,0 M (MÉDIA MONTANTE E JUSANTE/UMA COMPOSIÇÃO POR TRECHO), RETROESCAV. (0,26 M3),LARG. MENOR QUE 0,8 M, EM SOLO DE 2A CATEGORIA, EM LOCAIS COM BAIXO NÍVEL DE INTERFERÊNCIA. AF_09/2024</t>
  </si>
  <si>
    <t>ESCAVAÇÃO MECANIZADA DE VALA COM PROF. MAIOR QUE 1,5 M ATÉ 3,0 M (MÉDIA MONTANTE E JUSANTE/UMA COMPOSIÇÃO POR TRECHO), RETROESCAV. (0,26 M3), LARG. DE 0,8 M A 1,5 M, EM SOLO DE 2A CATEGORIA, EM LOCAIS COM BAIXO NÍVEL DE INTERFERÊNCIA. AF_09/2024</t>
  </si>
  <si>
    <t>ATERRO MECANIZADO DE VALA COM ESCAVADEIRA HIDRÁULICA (CAPACIDADE DA CAÇAMBA: 0,8 M³ / POTÊNCIA: 111 HP), LARGURA ATÉ 2,5 M, PROFUNDIDADE ATÉ 1,5 M, COM SOLO ARGILO-ARENOSO. AF_08/2023</t>
  </si>
  <si>
    <t>ATERRO MECANIZADO DE VALA COM ESCAVADEIRA HIDRÁULICA (CAPACIDADE DA CAÇAMBA: 0,8 M³ / POTÊNCIA: 111 HP), LARGURA ATÉ 2,5 M, PROFUNDIDADE DE 1,5 A 3,0 M, COM SOLO ARGILO-ARENOSO. AF_08/2023</t>
  </si>
  <si>
    <t>ATERRO MECANIZADO DE VALA COM ESCAVADEIRA HIDRÁULICA (CAPACIDADE DA CAÇAMBA: 0,8 M³/POTÊNCIA: 111 HP), LARGURA ATÉ 2,5 M, PROFUNDIDADE DE 3,0 A 6,0 M, COM SOLO ARGILO-ARENOSO. AF_08/2023</t>
  </si>
  <si>
    <t>ATERRO MECANIZADO DE VALA COM RETROESCAVADEIRA (CAPACIDADE DA CAÇAMBA DA RETRO: 0,26 M³ / POTÊNCIA: 88 HP), LARGURA ATÉ 1,5 M, PROFUNDIDADE ATÉ 1,5 M, COM SOLO ARGILO-ARENOSO. AF_08/2023</t>
  </si>
  <si>
    <t>ATERRO MECANIZADO DE VALA COM RETROESCAVADEIRA (CAPACIDADE DA CAÇAMBA DA RETRO: 0,26 M³ / POTÊNCIA: 88 HP), LARGURA ATÉ 1,5 M, PROFUNDIDADE DE 1,5 A 3,0 M, COM SOLO ARGILO-ARENOSO. AF_08/2023</t>
  </si>
  <si>
    <t>ATERRO MANUAL DE VALAS COM SOLO ARGILO-ARENOSO. AF_08/2023</t>
  </si>
  <si>
    <t>ATERRO MECANIZADO DE VALA COM ESCAVADEIRA HIDRÁULICA (CAPACIDADE DA CAÇAMBA: 0,8 M³/POTÊNCIA: 111 HP), LARGURA ATÉ 2,5 M, PROFUNDIDADE ATÉ 1,5 M, COM AREIA PARA ATERRO. AF_08/2023</t>
  </si>
  <si>
    <t>ATERRO MECANIZADO DE VALA COM ESCAVADEIRA HIDRÁULICA (CAPACIDADE DA CAÇAMBA: 0,8 M³/POTÊNCIA: 111 HP), LARGURA ATÉ 2,5 M, PROFUNDIDADE DE 1,5 A 3,0 M, COM AREIA PARA ATERRO. AF_08/2023</t>
  </si>
  <si>
    <t>ATERRO MECANIZADO DE VALA COM ESCAVADEIRA HIDRÁULICA (CAPACIDADE DA CAÇAMBA: 0,8 M³/POTÊNCIA: 111 HP), LARGURA ATÉ 2,5 M, PROFUNDIDADE DE 3,0 A 6,0 M, COM AREIA PARA ATERRO. AF_08/2023</t>
  </si>
  <si>
    <t>ATERRO MECANIZADO DE VALA COM RETROESCAVADEIRA (CAPACIDADE DA CAÇAMBA DA RETRO: 0,26 M³/POTÊNCIA: 88 HP), LARGURA ATÉ 1,5 M, PROFUNDIDADE ATÉ 1,5 M, COM AREIA PARA ATERRO. AF_08/2023</t>
  </si>
  <si>
    <t>ATERRO MECANIZADO DE VALA COM RETROESCAVADEIRA (CAPACIDADE DA CAÇAMBA DA RETRO: 0,26 M³/POTÊNCIA: 88 HP), LARGURA ATÉ 1,5 M, PROFUNDIDADE DE 1,5 A 3,0 M, COM AREIA PARA ATERRO. AF_08/2023</t>
  </si>
  <si>
    <t>ATERRO MANUAL DE VALAS COM AREIA PARA ATERRO. AF_08/2023</t>
  </si>
  <si>
    <t>EXECUÇÃO E COMPACTAÇÃO DE CORPO DE ATERRO DE ATERRO (95% DE ENERGIA DO PROCTOR NORMAL) COM SOLO PREDOMINANTEMENTE ARGILOSO ESPESSURA 15 CM - EXCLUSIVE MATERIAL, ESCAVAÇÃO, CARGA E TRANSPORTE. AF_09/2024</t>
  </si>
  <si>
    <t>EXECUÇÃO E COMPACTAÇÃO DE CORPO DE ATERRO (95% DE ENERGIA DO PROCTOR NORMAL) COM SOLO PREDOMINANTEMENTE ARENOSO ESPESSURA 15CM - EXCLUSIVE MATERIAL, ESCAVAÇÃO, CARGA E TRANSPORTE. AF_09/2024</t>
  </si>
  <si>
    <t>EXECUÇÃO E COMPACTAÇÃO DE CORPO DE ATERRO DE ATERRO (95% DE ENERGIA DO PROCTOR NORMAL) COM SOLO PREDOMINANTEMENTE ARGILOSO, EM CAMADAS COM ESPESSURA DE 10 CM - EXCLUSIVE ESCAVAÇÃO, CARGA E TRANSPORTE E SOLO. AF_09/2024</t>
  </si>
  <si>
    <t>EXECUÇÃO E COMPACTAÇÃO DE CAMADA FINAL DE ATERRO (100% DE ENERGIA DO PROCTOR NORMAL) COM SOLO PREDOMINANTEMENTE ARGILOSO, EM CAMADAS COM ESPESSURA DE 10 CM - EXCLUSIVE ESCAVAÇÃO, CARGA E TRANSPORTE E SOLO. AF_09/2024</t>
  </si>
  <si>
    <t>EXECUÇÃO E COMPACTAÇÃO DE CAMADA FINAL DE ATERRO (100% DE ENERGIA DO PROCTOR NORMAL) COM SOLO PREDOMINANTEMENTE ARGILOSO, EM CAMADAS COM ESPESSURA DE 15 CM - EXCLUSIVE ESCAVAÇÃO, CARGA E TRANSPORTE E SOLO. AF_09/2024</t>
  </si>
  <si>
    <t>EXECUÇÃO E COMPACTAÇÃO DE CORPO DE ATERRO DE ATERRO (95% DE ENERGIA DO PROCTOR NORMAL) COM SOLO PREDOMINANTEMENTE ARGILOSO, EM CAMADAS COM ESPESSURA DE 20 CM - EXCLUSIVE ESCAVAÇÃO, CARGA E TRANSPORTE E SOLO. AF_09/2024</t>
  </si>
  <si>
    <t>EXECUÇÃO E COMPACTAÇÃO DE CAMADA FINAL DE ATERRO (100% DE ENERGIA DO PROCTOR NORMAL) COM SOLO PREDOMINANTEMENTE ARGILOSO, EM CAMADAS COM ESPESSURA DE 20 CM - EXCLUSIVE ESCAVAÇÃO, CARGA E TRANSPORTE E SOLO. AF_09/2024</t>
  </si>
  <si>
    <t>EXECUÇÃO E COMPACTAÇÃO DE CORPO DE ATERRO DE ATERRO (95% DE ENERGIA DO PROCTOR NORMAL) COM SOLO PREDOMINANTEMENTE ARENOSO, EM CAMADAS COM ESPESSURA DE 10 CM - EXCLUSIVE ESCAVAÇÃO, CARGA E TRANSPORTE E SOLO. AF_09/2024</t>
  </si>
  <si>
    <t>EXECUÇÃO E COMPACTAÇÃO DE CAMADA FINAL DE ATERRO (100% DE ENERGIA DO PROCTOR NORMAL) COM SOLO PREDOMINANTEMENTE ARENOSO, EM CAMADAS COM ESPESSURA DE 10 CM - EXCLUSIVE ESCAVAÇÃO, CARGA E TRANSPORTE E SOLO. AF_09/2024</t>
  </si>
  <si>
    <t>EXECUÇÃO E COMPACTAÇÃO DE CAMADA FINAL DE ATERRO (100% DE ENERGIA DO PROCTOR NORMAL) COM SOLO PREDOMINANTEMENTE ARENOSO, EM CAMADAS COM ESPESSURA DE 15 CM - EXCLUSIVE ESCAVAÇÃO, CARGA E TRANSPORTE E SOLO. AF_09/2024</t>
  </si>
  <si>
    <t>EXECUÇÃO E COMPACTAÇÃO DE CORPO DE ATERRO (95% DE ENERGIA DO PROCTOR NORMAL) COM SOLO PREDOMINANTEMENTE ARENOSO, EM CAMADAS COM ESPESSURA DE 20 CM - EXCLUSIVE ESCAVAÇÃO, CARGA E TRANSPORTE E SOLO. AF_09/2024</t>
  </si>
  <si>
    <t>EXECUÇÃO E COMPACTAÇÃO DE CAMADA FINAL DE ATERRO (100% DE ENERGIA DO PROCTOR NORMAL) COM SOLO PREDOMINANTEMENTE ARENOSO, EM CAMADAS COM ESPESSURA DE 20 CM - EXCLUSIVE ESCAVAÇÃO, CARGA E TRANSPORTE E SOLO. AF_09/2024</t>
  </si>
  <si>
    <t>REATERRO MECANIZADO DE VALA COM ESCAVADEIRA HIDRÁULICA (CAPACIDADE DA CAÇAMBA: 0,8 M³/POTÊNCIA: 111 HP), LARGURA DE 1,5 A 2,5 M, PROFUNDIDADE ATÉ 1,5 M, COM SOLO (SEM SUBSTITUIÇÃO) DE 1ª CATEGORIA, COM COMPACTADOR DE SOLOS DE PERCUSSÃO. AF_08/2023</t>
  </si>
  <si>
    <t>REATERRO MECANIZADO DE VALA COM ESCAVADEIRA HIDRÁULICA (CAPACIDADE DA CAÇAMBA: 0,8 M³/POTÊNCIA: 111 HP), LARGURA ATÉ 1,5 M, PROFUNDIDADE DE 1,5 A 3,0 M, COM SOLO (SEM SUBSTITUIÇÃO) DE 1ª CATEGORIA, COM COMPACTADOR DE SOLOS DE PERCUSSÃO. AF_08/2023</t>
  </si>
  <si>
    <t>REATERRO MECANIZADO DE VALA COM ESCAVADEIRA HIDRÁULICA (CAPACIDADE DA CAÇAMBA: 0,8 M³/POTÊNCIA: 111 HP), LARGURA 1,5 A 2,5 M, PROFUNDIDADE 1,5 A 3,0 M, COM SOLO (SEM SUBSTITUIÇÃO) DE 1ª CATEGORIA, COM COMPACTADOR DE SOLOS DE PERCUSSÃO. AF_08/2023</t>
  </si>
  <si>
    <t>REATERRO MECANIZADO DE VALA COM ESCAVADEIRA HIDRÁULICA (CAPACIDADE DA CAÇAMBA: 0,8 M³/POTÊNCIA: 111 HP), LARGURA ATÉ 1,5 M, PROFUNDIDADE DE 3,0 A 6,0 M, COM SOLO (SEM SUBSTITUIÇÃO) DE 1ª CATEGORIA, COM COMPACTADOR DE SOLOS DE PERCUSSÃO. AF_08/2023</t>
  </si>
  <si>
    <t>REATERRO MECANIZADO DE VALA COM ESCAVADEIRA HIDRÁULICA (CAPACIDADE DA CAÇAMBA: 0,8 M³/POTÊNCIA: 111 HP), LARGURA 1,5 A 2,5 M, PROFUNDIDADE 3,0 A 6,0 M, COM SOLO (SEM SUBSTITUIÇÃO) DE 1ª CATEGORIA, COM COMPACTADOR DE SOLOS DE PERCUSSÃO. AF_08/2023</t>
  </si>
  <si>
    <t>REATERRO MECANIZADO DE VALA COM RETROESCAVADEIRA (CAPACIDADE DA CAÇAMBA   DA RETRO: 0,26 M³/POTÊNCIA: 88 HP), LARGURA ATÉ 0,8 M, PROFUNDIDADE ATÉ 1,5 M, COM SOLO (SEM SUBSTITUIÇÃO) DE 1ª CATEGORIA, COM COMPACTADOR DE SOLOS DE PERCUSSÃO. AF_08/2023</t>
  </si>
  <si>
    <t>REATERRO MECANIZADO DE VALA COM RETROESCAVADEIRA (CAPACIDADE DA CAÇAMBA   DA RETRO: 0,26 M³/POTÊNCIA: 88 HP), LARGURA 0,8 A 1,5 M, PROFUNDIDADE ATÉ 1,5 M, COM SOLO (SEM SUBSTITUIÇÃO) DE 1ª CATEGORIA, COM COMPACTADOR DE SOLOS DE PERCUSSÃO AF_08/2023</t>
  </si>
  <si>
    <t>REATERRO MECANIZADO DE VALA COM RETROESCAVADEIRA (CAPACIDADE DA CAÇAMBA   DA RETRO: 0,26 M³/POTÊNCIA: 88 HP), LARGURA ATÉ 0,8 M, PROFUNDIDADE 1,5 A 3,0 M, COM SOLO (SEM SUBSTITUIÇÃO) DE 1ª CATEGORIA, COM COMPACTADOR DE SOLOS DE PERCUSSÃO AF_08/2023</t>
  </si>
  <si>
    <t>REATERRO MECANIZADO DE VALA COM RETROESCAVADEIRA (CAPACIDADE DA CAÇAMBA   DA RETRO: 0,26 M³/POTÊNCIA: 88 HP), LARGURA 0,8 A 1,5 M, PROFUNDIDADE 1,5 A 3,0 M, COM SOLO (SEM SUBSTITUIÇÃO) DE 1ª CATEGORIA E COMPACTADOR DE SOLOS DE PERCUSSÃO. AF_08/2023</t>
  </si>
  <si>
    <t>REATERRO MANUAL DE VALAS, COM COMPACTADOR DE SOLOS DE PERCUSSÃO. AF_08/2023</t>
  </si>
  <si>
    <t>REATERRO MECANIZADO DE VALA COM ESCAVADEIRA HIDRÁULICA (CAPACIDADE DA CAÇAMBA: 0,8 M³/POTÊNCIA: 111 HP), LARGURA DE 1,5 A 2,5 M, PROFUNDIDADE ATÉ 1,5 M, COM SOLO (SEM SUBSTITUIÇÃO) DE 1ª CATEGORIA, COM PLACA VIBRATÓRIA. AF_08/2023</t>
  </si>
  <si>
    <t>REATERRO MECANIZADO DE VALA COM ESCAVADEIRA HIDRÁULICA (CAPACIDADE DA CAÇAMBA: 0,8 M³/POTÊNCIA: 111 HP), LARGURA ATÉ 1,5 M, PROFUNDIDADE DE 1,5 A 3,0 M, COM SOLO (SEM SUBSTITUIÇÃO) DE 1ª CATEGORIA, COM PLACA VIBRATÓRIA. AF_08/2023</t>
  </si>
  <si>
    <t>REATERRO MECANIZADO DE VALA COM ESCAVADEIRA HIDRÁULICA (CAPACIDADE DA CAÇAMBA: 0,8 M³/POTÊNCIA: 111 HP), LARGURA DE 1,5 A 2,5 M, PROFUNDIDADE DE 1,5 A 3,0 M, COM SOLO (SEM SUBSTITUIÇÃO) DE 1ª CATEGORIA, COM PLACA VIBRATÓRIA. AF_08/2023</t>
  </si>
  <si>
    <t>REATERRO MECANIZADO DE VALA COM ESCAVADEIRA HIDRÁULICA (CAPACIDADE DA CAÇAMBA: 0,8 M³/POTÊNCIA: 111 HP), LARGURA ATÉ 1,5 M, PROFUNDIDADE DE 3,0 A 6,0 M, COM SOLO (SEM SUBSTITUIÇÃO) DE 1ª CATEGORIA, COM PLACA VIBRATÓRIA. AF_08/2023</t>
  </si>
  <si>
    <t>REATERRO MECANIZADO DE VALA COM ESCAVADEIRA HIDRÁULICA (CAPACIDADE DA CAÇAMBA: 0,8 M³/POTÊNCIA: 111 HP), LARGURA DE 1,5 A 2,5 M, PROFUNDIDADE DE 3,0 A 6,0 M, COM SOLO (SEM SUBSTITUIÇÃO) DE 1ª CATEGORIA, COM PLACA VIBRATÓRIA. AF_08/2023</t>
  </si>
  <si>
    <t>REATERRO MECANIZADO DE VALA COM RETROESCAVADEIRA (CAPACIDADE   DA   CAÇAMBA   DA RETRO: 0,26 M³/POTÊNCIA: 88 HP), LARGURA ATÉ 0,8 M, PROFUNDIDADE ATÉ 1,5 M, COM SOLO (SEM SUBSTITUIÇÃO) DE 1ª CATEGORIA, COM PLACA VIBRATÓRIA. AF_08/2023</t>
  </si>
  <si>
    <t>REATERRO MECANIZADO DE VALA COM RETROESCAVADEIRA (CAPACIDADE   DA   CAÇAMBA   DA RETRO: 0,26 M³/POTÊNCIA: 88 HP), LARGURA DE 0,8 A 1,5 M, PROFUNDIDADE ATÉ 1,5 M, COM SOLO (SEM SUBSTITUIÇÃO) DE 1ª CATEGORIA, COM PLACA VIBRATÓRIA. AF_08/2023</t>
  </si>
  <si>
    <t>REATERRO MECANIZADO DE VALA COM RETROESCAVADEIRA (CAPACIDADE   DA   CAÇAMBA   DA RETRO: 0,26 M³/POTÊNCIA: 88 HP), LARGURA ATÉ 0,8 M, PROFUNDIDADE DE 1,5 A 3,0 M, COM SOLO (SEM SUBSTITUIÇÃO) DE 1ª CATEGORIA, COM PLACA VIBRATÓRIA. AF_08/2023</t>
  </si>
  <si>
    <t>REATERRO MECANIZADO DE VALA COM RETROESCAVADEIRA (CAPACIDADE   DA   CAÇAMBA   DA RETRO: 0,26 M³/POTÊNCIA: 88 HP), LARGURA DE 0,8 A 1,5 M, PROFUNDIDADE DE 1,5 A 3,0 M, COM SOLO (SEM SUBSTITUIÇÃO) DE 1ª CATEGORIA, COM PLACA VIBRATÓRIA. AF_08/2023</t>
  </si>
  <si>
    <t>REATERRO MANUAL DE VALAS, COM PLACA VIBRATÓRIA. AF_08/2023</t>
  </si>
  <si>
    <t>ATERRO MECANIZADO DE VALA COM MINICARREGADEIRA, COM SOLO ARGILO-ARENOSO. AF_08/2023</t>
  </si>
  <si>
    <t>ATERRO MECANIZADO DE VALA COM MINICARREGADEIRA, COM AREIA PARA ATERRO. AF_08/2023</t>
  </si>
  <si>
    <t>REATERRO MECANIZADO DE VALA COM MINICARREGADEIRA, COM COMPACTADOR DE SOLOS DE PERCUSSÃO. AF_08/2023</t>
  </si>
  <si>
    <t>REATERRO MECANIZADO DE VALA COM MINICARREGADEIRA, COM PLACA VIBRATÓRIA. AF_08/2023</t>
  </si>
  <si>
    <t>COMPACTAÇÃO DE VALAS COM ROLO COMPRESSOR. AF_08/2023</t>
  </si>
  <si>
    <t>TRANSPORTE COM CAMINHÃO BASCULANTE DE 6 M³, EM VIA URBANA EM LEITO NATURAL (UNIDADE: TXKM). AF_07/2020</t>
  </si>
  <si>
    <t>TXKM</t>
  </si>
  <si>
    <t>TRANSPORTE COM CAMINHÃO BASCULANTE DE 6 M³, EM VIA URBANA EM REVESTIMENTO PRIMÁRIO (UNIDADE: TXKM). AF_07/2020</t>
  </si>
  <si>
    <t>TRANSPORTE COM CAMINHÃO BASCULANTE DE 6 M³, EM VIA URBANA PAVIMENTADA, DMT ATÉ 30 KM (UNIDADE: TXKM). AF_07/2020</t>
  </si>
  <si>
    <t>TRANSPORTE COM CAMINHÃO BASCULANTE DE 6 M³, EM VIA URBANA PAVIMENTADA, ADICIONAL PARA DMT EXCEDENTE A 30 KM (UNIDADE: TXKM). AF_07/2020</t>
  </si>
  <si>
    <t>PREPARO DE FUNDO DE VALA COM LARGURA MENOR QUE 1,5 M (ACERTO DO SOLO NATURAL). AF_08/2020</t>
  </si>
  <si>
    <t>PREPARO DE FUNDO DE VALA COM LARGURA MAIOR OU IGUAL A 1,5 M E MENOR QUE 2,5 M (ACERTO DO SOLO NATURAL). AF_08/2020</t>
  </si>
  <si>
    <t>PREPARO DE FUNDO DE VALA COM LARGURA MENOR QUE 1,5 M, COM CAMADA DE AREIA, LANÇAMENTO MANUAL. AF_08/2020</t>
  </si>
  <si>
    <t>PREPARO DE FUNDO DE VALA COM LARGURA MENOR QUE 1,5 M, COM CAMADA DE BRITA, LANÇAMENTO MANUAL. AF_08/2020</t>
  </si>
  <si>
    <t>PREPARO DE FUNDO DE VALA COM LARGURA MAIOR OU IGUAL A 1,5 M E MENOR QUE 2,5 M, COM CAMADA DE AREIA, LANÇAMENTO MANUAL. AF_08/2020</t>
  </si>
  <si>
    <t>PREPARO DE FUNDO DE VALA COM LARGURA MAIOR OU IGUAL A 1,5 M E MENOR QUE 2,5 M, COM CAMADA DE BRITA, LANÇAMENTO MANUAL. AF_08/2020</t>
  </si>
  <si>
    <t>PREPARO DE FUNDO DE VALA COM LARGURA MENOR QUE 1,5 M, COM CAMADA DE AREIA, LANÇAMENTO MECANIZADO. AF_08/2020</t>
  </si>
  <si>
    <t>PREPARO DE FUNDO DE VALA COM LARGURA MENOR QUE 1,5 M, COM CAMADA DE BRITA, LANÇAMENTO MECANIZADO. AF_08/2020</t>
  </si>
  <si>
    <t>PREPARO DE FUNDO DE VALA COM LARGURA MAIOR OU IGUAL A 1,5 M E MENOR QUE 2,5 M, COM CAMADA DE BRITA, LANÇAMENTO MECANIZADO. AF_08/2020</t>
  </si>
  <si>
    <t>PREPARO DE FUNDO DE VALA COM LARGURA MAIOR OU IGUAL A 1,5 M E MENOR QUE 2,5 M, COM CAMADA DE AREIA, LANÇAMENTO MECANIZADO. AF_08/2020</t>
  </si>
  <si>
    <t>ALVENARIA DE VEDAÇÃO DE BLOCOS CERÂMICOS MACIÇOS DE 5X10X20CM (ESPESSURA 10CM) E ARGAMASSA DE ASSENTAMENTO COM PREPARO EM BETONEIRA. AF_05/2020</t>
  </si>
  <si>
    <t>ALVENARIA DE VEDAÇÃO DE BLOCOS CERÂMICOS FURADOS NA VERTICAL DE 9X19X39 CM (ESPESSURA 9 CM) E ARGAMASSA DE ASSENTAMENTO COM PREPARO EM BETONEIRA. AF_12/2021</t>
  </si>
  <si>
    <t>ALVENARIA DE VEDAÇÃO DE BLOCOS CERÂMICOS FURADOS NA VERTICAL DE 9X19X39 CM (ESPESSURA 9 CM) E ARGAMASSA DE ASSENTAMENTO COM PREPARO MANUAL. AF_12/2021</t>
  </si>
  <si>
    <t>ALVENARIA DE VEDAÇÃO DE BLOCOS CERÂMICOS FURADOS NA VERTICAL DE 14X19X39 CM (ESPESSURA 14 CM) E ARGAMASSA DE ASSENTAMENTO COM PREPARO EM BETONEIRA. AF_12/2021</t>
  </si>
  <si>
    <t>ALVENARIA DE VEDAÇÃO DE BLOCOS CERÂMICOS FURADOS NA VERTICAL DE 14X19X39 CM (ESPESSURA 14 CM) E ARGAMASSA DE ASSENTAMENTO COM PREPARO MANUAL. AF_12/2021</t>
  </si>
  <si>
    <t>ALVENARIA DE VEDAÇÃO DE BLOCOS CERÂMICOS FURADOS NA VERTICAL DE 19X19X39 CM (ESPESSURA 19 CM) E ARGAMASSA DE ASSENTAMENTO COM PREPARO EM BETONEIRA. AF_12/2021</t>
  </si>
  <si>
    <t>ALVENARIA DE VEDAÇÃO DE BLOCOS CERÂMICOS FURADOS NA VERTICAL DE 19X19X39 CM (ESPESSURA 19 CM) E ARGAMASSA DE ASSENTAMENTO COM PREPARO MANUAL. AF_12/2021</t>
  </si>
  <si>
    <t>ALVENARIA DE VEDAÇÃO DE BLOCOS CERÂMICOS FURADOS NA HORIZONTAL DE 9X19X19 CM (ESPESSURA 9 CM) E ARGAMASSA DE ASSENTAMENTO COM PREPARO EM BETONEIRA. AF_12/2021</t>
  </si>
  <si>
    <t>ALVENARIA DE VEDAÇÃO DE BLOCOS CERÂMICOS FURADOS NA HORIZONTAL DE 9X19X19 CM (ESPESSURA 9 CM) E ARGAMASSA DE ASSENTAMENTO COM PREPARO MANUAL. AF_12/2021</t>
  </si>
  <si>
    <t>ALVENARIA DE VEDAÇÃO DE BLOCOS CERÂMICOS FURADOS NA HORIZONTAL DE 11,5X19X19 CM (ESPESSURA 11,5 CM) E ARGAMASSA DE ASSENTAMENTO COM PREPARO EM BETONEIRA. AF_12/2021</t>
  </si>
  <si>
    <t>ALVENARIA DE VEDAÇÃO DE BLOCOS CERÂMICOS FURADOS NA HORIZONTAL DE 11,5X19X19 CM (ESPESSURA 11,5 CM) E ARGAMASSA DE ASSENTAMENTO COM PREPARO MANUAL. AF_12/2021</t>
  </si>
  <si>
    <t>ALVENARIA DE VEDAÇÃO DE BLOCOS CERÂMICOS FURADOS NA HORIZONTAL DE 9X14X19 CM (ESPESSURA 9 CM) E ARGAMASSA DE ASSENTAMENTO COM PREPARO EM BETONEIRA. AF_12/2021</t>
  </si>
  <si>
    <t>ALVENARIA DE VEDAÇÃO DE BLOCOS CERÂMICOS FURADOS NA HORIZONTAL DE 9X14X19 CM (ESPESSURA 9 CM) E ARGAMASSA DE ASSENTAMENTO COM PREPARO MANUAL. AF_12/2021</t>
  </si>
  <si>
    <t>ALVENARIA DE VEDAÇÃO DE BLOCOS CERÂMICOS FURADOS NA HORIZONTAL DE 14X9X19 CM (ESPESSURA 14 CM, BLOCO DEITADO) E ARGAMASSA DE ASSENTAMENTO COM PREPARO EM BETONEIRA. AF_12/2021</t>
  </si>
  <si>
    <t>ALVENARIA DE VEDAÇÃO DE BLOCOS CERÂMICOS FURADOS NA HORIZONTAL DE 14X9X19 CM (ESPESSURA 14 CM, BLOCO DEITADO) E ARGAMASSA DE ASSENTAMENTO COM PREPARO MANUAL. AF_12/2021</t>
  </si>
  <si>
    <t>ALVENARIA DE VEDAÇÃO DE BLOCOS CERÂMICOS FURADOS NA HORIZONTAL DE 9X9X19 CM (ESPESSURA 9 CM) E ARGAMASSA DE ASSENTAMENTO COM PREPARO EM BETONEIRA. AF_12/2021</t>
  </si>
  <si>
    <t>ALVENARIA DE VEDAÇÃO DE BLOCOS CERÂMICOS FURADOS NA HORIZONTAL DE 9X9X19 CM (ESPESSURA 9 CM) E ARGAMASSA DE ASSENTAMENTO COM PREPARO MANUAL. AF_12/2021</t>
  </si>
  <si>
    <t>ALVENARIA DE VEDAÇÃO DE BLOCOS CERÂMICOS FURADOS NA HORIZONTAL DE 9X19X29 CM (ESPESSURA 9 CM) E ARGAMASSA DE ASSENTAMENTO COM PREPARO EM BETONEIRA. AF_12/2021</t>
  </si>
  <si>
    <t>ALVENARIA DE VEDAÇÃO DE BLOCOS CERÂMICOS FURADOS NA HORIZONTAL DE 9X19X29 CM (ESPESSURA 9 CM) E ARGAMASSA DE ASSENTAMENTO COM PREPARO MANUAL. AF_12/2021</t>
  </si>
  <si>
    <t>ALVENARIA ESTRUTURAL DE BLOCOS CERÂMICOS 14X19X39, (ESPESSURA DE 14 CM), UTILIZANDO PALHETA E ARGAMASSA DE ASSENTAMENTO COM PREPARO EM BETONEIRA. AF_03/2023</t>
  </si>
  <si>
    <t>ALVENARIA ESTRUTURAL DE BLOCOS CERÂMICOS 14X19X39, (ESPESSURA DE 14 CM), UTILIZANDO PALHETA E ARGAMASSA DE ASSENTAMENTO COM PREPARO MANUAL. AF_03/2023</t>
  </si>
  <si>
    <t>ALVENARIA ESTRUTURAL DE BLOCOS CERÂMICOS 14X19X29, (ESPESSURA DE 14 CM), UTILIZANDO PALHETA E ARGAMASSA DE ASSENTAMENTO COM PREPARO EM BETONEIRA. AF_03/2023</t>
  </si>
  <si>
    <t>ALVENARIA ESTRUTURAL DE BLOCOS CERÂMICOS 14X19X29, (ESPESSURA DE 14 CM), UTILIZANDO PALHETA E ARGAMASSA DE ASSENTAMENTO COM PREPARO MANUAL. AF_03/2023</t>
  </si>
  <si>
    <t>ALVENARIA ESTRUTURAL DE BLOCOS CERÂMICOS 14X19X39, (ESPESSURA DE 14 CM), UTILIZANDO COLHER DE PEDREIRO E ARGAMASSA DE ASSENTAMENTO COM PREPARO EM BETONEIRA. AF_03/2023</t>
  </si>
  <si>
    <t>ALVENARIA ESTRUTURAL DE BLOCOS CERÂMICOS 14X19X39, (ESPESSURA DE 14 CM), UTILIZANDO COLHER DE PEDREIRO E ARGAMASSA DE ASSENTAMENTO COM PREPARO MANUAL. AF_03/2023</t>
  </si>
  <si>
    <t>ALVENARIA ESTRUTURAL DE BLOCOS CERÂMICOS 14X19X29, (ESPESSURA DE 14 CM), UTILIZANDO COLHER DE PEDREIRO E ARGAMASSA DE ASSENTAMENTO COM PREPARO EM BETONEIRA. AF_03/2023</t>
  </si>
  <si>
    <t>ALVENARIA ESTRUTURAL DE BLOCOS CERÂMICOS 14X19X29, (ESPESSURA DE 14 CM), UTILIZANDO COLHER DE PEDREIRO E ARGAMASSA DE ASSENTAMENTO COM PREPARO MANUAL. AF_03/2023</t>
  </si>
  <si>
    <t>ALVENARIA DE VEDAÇÃO DE BLOCOS DE GESSO DE 7X50X66CM (ESPESSURA 7CM). AF_05/2020</t>
  </si>
  <si>
    <t>ALVENARIA DE VEDAÇÃO DE BLOCOS DE GESSO DE 10X50X66CM (ESPESSURA 10CM). AF_05/2020</t>
  </si>
  <si>
    <t>ALVENARIA DE VEDAÇÃO COM ELEMENTO VAZADO DE CERÂMICA (COBOGÓ) DE 7X20X20CM E ARGAMASSA DE ASSENTAMENTO COM PREPARO EM BETONEIRA. AF_05/2020</t>
  </si>
  <si>
    <t>ALVENARIA DE VEDAÇÃO DE BLOCOS VAZADOS DE CONCRETO DE 9X19X39 CM (ESPESSURA 9 CM) E ARGAMASSA DE ASSENTAMENTO COM PREPARO EM BETONEIRA. AF_12/2021</t>
  </si>
  <si>
    <t>ALVENARIA DE VEDAÇÃO DE BLOCOS VAZADOS DE CONCRETO DE 9X19X39 CM (ESPESSURA 9 CM) E ARGAMASSA DE ASSENTAMENTO COM PREPARO MANUAL. AF_12/2021</t>
  </si>
  <si>
    <t>ALVENARIA DE VEDAÇÃO DE BLOCOS VAZADOS DE CONCRETO DE 14X19X39 CM (ESPESSURA 14 CM)  E ARGAMASSA DE ASSENTAMENTO COM PREPARO EM BETONEIRA. AF_12/2021</t>
  </si>
  <si>
    <t>ALVENARIA DE VEDAÇÃO DE BLOCOS VAZADOS DE CONCRETO DE 14X19X39 CM (ESPESSURA 14 CM) E ARGAMASSA DE ASSENTAMENTO COM PREPARO MANUAL. AF_12/2021</t>
  </si>
  <si>
    <t>ALVENARIA DE VEDAÇÃO DE BLOCOS VAZADOS DE CONCRETO DE 19X19X39 CM (ESPESSURA 19 CM) E ARGAMASSA DE ASSENTAMENTO COM PREPARO EM BETONEIRA. AF_12/2021</t>
  </si>
  <si>
    <t>ALVENARIA DE VEDAÇÃO DE BLOCOS VAZADOS DE CONCRETO DE 19X19X39 CM (ESPESSURA 19 CM) E ARGAMASSA DE ASSENTAMENTO COM PREPARO MANUAL. AF_12/2021</t>
  </si>
  <si>
    <t>ALVENARIA DE VEDAÇÃO DE BLOCOS  VAZADOS DE CONCRETO APARENTE DE 9X19X39 CM (ESPESSURA 9 CM) E ARGAMASSA DE ASSENTAMENTO COM PREPARO EM BETONEIRA. AF_12/2021</t>
  </si>
  <si>
    <t>ALVENARIA DE VEDAÇÃO DE BLOCOS  VAZADOS DE CONCRETO APARENTE DE 9X19X39 CM (ESPESSURA 9 CM) E ARGAMASSA DE ASSENTAMENTO COM PREPARO MANUAL. AF_12/2021</t>
  </si>
  <si>
    <t>ALVENARIA DE VEDAÇÃO DE BLOCOS  VAZADOS DE CONCRETO APARENTE DE 14X19X39 CM (ESPESSURA 14 CM) E ARGAMASSA DE ASSENTAMENTO COM PREPARO EM BETONEIRA. AF_12/2021</t>
  </si>
  <si>
    <t>ALVENARIA DE VEDAÇÃO DE BLOCOS  VAZADOS DE CONCRETO APARENTE DE 14X19X39 CM (ESPESSURA 14 CM) E ARGAMASSA DE ASSENTAMENTO COM PREPARO MANUAL. AF_12/2021</t>
  </si>
  <si>
    <t>ALVENARIA DE VEDAÇÃO DE BLOCOS  VAZADOS DE CONCRETO APARENTE DE 19X19X39 CM (ESPESSURA 19 CM) E ARGAMASSA DE ASSENTAMENTO COM PREPARO EM BETONEIRA. AF_12/2021</t>
  </si>
  <si>
    <t>ALVENARIA DE VEDAÇÃO DE BLOCOS  VAZADOS DE CONCRETO APARENTE DE 19X19X39 CM (ESPESSURA 19 CM) E ARGAMASSA DE ASSENTAMENTO COM PREPARO MANUAL. AF_12/2021</t>
  </si>
  <si>
    <t>ALVENARIA DE VEDAÇÃO DE BLOCOS  VAZADOS DE CONCRETO DE 14X19X29 CM (ESPESSURA 14 CM) E ARGAMASSA DE ASSENTAMENTO COM PREPARO EM BETONEIRA. AF_12/2021</t>
  </si>
  <si>
    <t>ALVENARIA DE VEDAÇÃO DE BLOCOS  VAZADOS DE CONCRETO DE 14X19X29 CM (ESPESSURA 14 CM) E ARGAMASSA DE ASSENTAMENTO COM PREPARO MANUAL. AF_12/2021</t>
  </si>
  <si>
    <t>ALVENARIA DE BLOCOS DE CONCRETO ESTRUTURAL 14X19X39 CM (ESPESSURA 14 CM), FBK = 4,5 MPA, UTILIZANDO PALHETA. AF_10/2022</t>
  </si>
  <si>
    <t>ALVENARIA DE BLOCOS DE CONCRETO ESTRUTURAL 14X19X39 CM (ESPESSURA 14 CM), FBK = 14 MPA, UTILIZANDO PALHETA. AF_10/2022</t>
  </si>
  <si>
    <t>ALVENARIA DE BLOCOS DE CONCRETO ESTRUTURAL 14X19X29 CM (ESPESSURA 14 CM), FBK = 4,5 MPA, UTILIZANDO PALHETA. AF_10/2022</t>
  </si>
  <si>
    <t>ALVENARIA DE BLOCOS DE CONCRETO ESTRUTURAL 14X19X29 CM (ESPESSURA 14 CM), FBK = 14,0 MPA, UTILIZANDO PALHETA. AF_10/2022</t>
  </si>
  <si>
    <t>ALVENARIA DE BLOCOS DE CONCRETO ESTRUTURAL 14X19X39 CM (ESPESSURA 14 CM), FBK = 4,5 MPA, UTILIZANDO COLHER DE PEDREIRO. AF_10/2022</t>
  </si>
  <si>
    <t>ALVENARIA DE BLOCOS DE CONCRETO ESTRUTURAL 14X19X39 CM (ESPESSURA 14 CM), FBK = 14 MPA, UTILIZANDO COLHER DE PEDREIRO. AF_10/2022</t>
  </si>
  <si>
    <t>ALVENARIA DE BLOCOS DE CONCRETO ESTRUTURAL 14X19X29 CM (ESPESSURA 14 CM), FBK = 4,5 MPA, UTILIZANDO COLHER DE PEDREIRO. AF_10/2022</t>
  </si>
  <si>
    <t>ALVENARIA DE BLOCOS DE CONCRETO ESTRUTURAL 14X19X29 CM (ESPESSURA 14 CM), FBK = 14 MPA, UTILIZANDO COLHER DE PEDREIRO. AF_10/2022</t>
  </si>
  <si>
    <t>ALVENARIA DE VEDAÇÃO COM ELEMENTO VAZADO DE CONCRETO (COBOGÓ) DE 7X50X50CM E ARGAMASSA DE ASSENTAMENTO COM PREPARO EM BETONEIRA. AF_05/2020</t>
  </si>
  <si>
    <t>ALVENARIA DE VEDAÇÃO COM BLOCO DE VIDRO VAZADO, TIPO VENEZIANA, DE 6X20X20CM E ARGAMASSA DE ASSENTAMENTO COM PREPARO EM BETONEIRA. AF_05/2020</t>
  </si>
  <si>
    <t>ALVENARIA DE VEDAÇÃO COM BLOCO DE VIDRO, TIPO CANELADO, DE 8X19X19CM E ARGAMASSA DE ASSENTAMENTO COM PREPARO EM BETONEIRA. AF_05/2020</t>
  </si>
  <si>
    <t>PAREDE COM SISTEMA EM CHAPAS DE GESSO PARA DRYWALL, USO INTERNO, COM DUAS FACES SIMPLES E ESTRUTURA METÁLICA COM GUIAS SIMPLES, SEM VÃOS. AF_07/2023_PS</t>
  </si>
  <si>
    <t>PAREDE COM SISTEMA EM CHAPAS DE GESSO PARA DRYWALL, USO INTERNO, COM DUAS FACES SIMPLES E ESTRUTURA METÁLICA COM GUIAS SIMPLES PARA PAREDES COM ÁREA LÍQUIDA MAIOR OU IGUAL A 6 M2, COM VÃOS. AF_07/2023_PS</t>
  </si>
  <si>
    <t>PAREDE COM SISTEMA EM CHAPAS DE GESSO PARA DRYWALL, USO INTERNO, COM DUAS FACES SIMPLES E ESTRUTURA METÁLICA COM GUIAS DUPLAS, SEM VÃOS. AF_07/2023_PS</t>
  </si>
  <si>
    <t>PAREDE COM SISTEMA EM CHAPAS DE GESSO PARA DRYWALL, USO INTERNO, COM DUAS FACES SIMPLES E ESTRUTURA METÁLICA COM GUIAS DUPLAS PARA PAREDES COM ÁREA LÍQUIDA MAIOR OU IGUAL A 6 M2, COM VÃOS. AF_07/2023_PS</t>
  </si>
  <si>
    <t>PAREDE COM SISTEMA EM CHAPAS DE GESSO PARA DRYWALL, USO INTERNO, COM UMA FACE SIMPLES E OUTRA FACE DUPLA E ESTRUTURA METÁLICA COM GUIAS SIMPLES, SEM VÃOS. AF_07/2023_PS</t>
  </si>
  <si>
    <t>PAREDE COM SISTEMA EM CHAPAS DE GESSO PARA DRYWALL, USO INTERNO, COM UMA FACE SIMPLES E OUTRA FACE DUPLA E ESTRUTURA METÁLICA COM GUIAS SIMPLES PARA PAREDES COM ÁREA LÍQUIDA MAIOR OU IGUAL A 6 M2, COM VÃOS. AF_07/2023_PS</t>
  </si>
  <si>
    <t>PAREDE COM SISTEMA EM CHAPAS DE GESSO PARA DRYWALL, USO INTERNO COM UMA FACE SIMPLES E OUTRA FACE DUPLA E ESTRUTURA METÁLICA COM GUIAS DUPLAS, SEM VÃOS. AF_07/2023_PS</t>
  </si>
  <si>
    <t>PAREDE COM SISTEMA EM CHAPAS DE GESSO PARA DRYWALL, USO INTERNO, COM UMA FACE SIMPLES E OUTRA FACE DUPLA E   ESTRUTURA METÁLICA COM GUIAS DUPLAS PARA PAREDES COM ÁREA LÍQUIDA MAIOR OU IGUAL A 6 M2, COM VÃOS. AF_07/2023_PS</t>
  </si>
  <si>
    <t>PAREDE COM SISTEMA EM CHAPAS DE GESSO PARA DRYWALL, USO INTERNO, COM DUAS FACES DUPLAS E ESTRUTURA METÁLICA COM GUIAS SIMPLES, SEM VÃOS. AF_07/2023_PS</t>
  </si>
  <si>
    <t>PAREDE COM SISTEMA EM CHAPAS DE GESSO PARA DRYWALL, USO INTERNO, COM DUAS FACES DUPLAS E ESTRUTURA METÁLICA COM GUIAS SIMPLES PARA PAREDES COM ÁREA LÍQUIDA MAIOR OU IGUAL A 6 M2, COM VÃOS. AF_07/2023_PS</t>
  </si>
  <si>
    <t>PAREDE COM SISTEMA EM CHAPAS DE GESSO PARA DRYWALL, USO INTERNO COM DUAS FACES DUPLAS E ESTRUTURA METÁLICA COM GUIAS DUPLAS, SEM VÃOS. AF_07/2023_PS</t>
  </si>
  <si>
    <t>PAREDE COM SISTEMA EM CHAPAS DE GESSO PARA DRYWALL, USO INTERNO, COM DUAS FACES DUPLAS E ESTRUTURA METÁLICA COM GUIAS DUPLAS PARA PAREDES COM ÁREA LÍQUIDA MAIOR OU IGUAL A 6 M2, COM VÃOS. AF_07/2023_PS</t>
  </si>
  <si>
    <t>PAREDE COM SISTEMA EM CHAPAS DE GESSO PARA DRYWALL, USO INTERNO, COM UMA FACE SIMPLES E ESTRUTURA METÁLICA COM GUIAS SIMPLES, SEM VÃOS. AF_07/2023_PS</t>
  </si>
  <si>
    <t>PAREDE COM SISTEMA EM CHAPAS DE GESSO PARA DRYWALL, USO INTERNO, COM UMA FACE SIMPLES E ESTRUTURA METÁLICA COM GUIAS SIMPLES PARA PAREDES COM ÁREA LÍQUIDA MAIOR OU IGUAL A 6 M2, COM VÃOS. AF_07/2023_PS</t>
  </si>
  <si>
    <t>INSTALAÇÃO DE REFORÇO METÁLICO EM PAREDE DRYWALL. AF_07/2023</t>
  </si>
  <si>
    <t>INSTALAÇÃO DE REFORÇO DE MADEIRA EM PAREDE DRYWALL. AF_07/2023</t>
  </si>
  <si>
    <t>DIVISÓRIA FIXA EM VIDRO TEMPERADO 10 MM, SEM ABERTURA. AF_01/2021_PS</t>
  </si>
  <si>
    <t>DIVISORIA SANITÁRIA, TIPO CABINE, EM GRANITO CINZA POLIDO, ESP = 3CM, ASSENTADO COM ARGAMASSA COLANTE AC III-E, EXCLUSIVE FERRAGENS. AF_01/2021</t>
  </si>
  <si>
    <t>DIVISORIA SANITÁRIA, TIPO CABINE, EM MÁRMORE BRANCO POLIDO, ESP = 3CM, ASSENTADO COM ARGAMASSA COLANTE AC III-E, EXCLUSIVE FERRAGENS. AF_01/2021</t>
  </si>
  <si>
    <t>TAPA VISTA DE MICTÓRIO EM GRANITO CINZA POLIDO, ESP = 3CM, ASSENTADO COM ARGAMASSA COLANTE AC III-E . AF_01/2021</t>
  </si>
  <si>
    <t>TAPA VISTA DE MICTÓRIO EM MÁRMORE BRANCO POLIDO, ESP = 3CM, ASSENTADO COM ARGAMASSA COLANTE AC III-E . AF_01/2021</t>
  </si>
  <si>
    <t>DIVISORIA SANITÁRIA, TIPO CABINE, EM PAINEL DE GRANILITE, ESP = 3CM, ASSENTADO COM ARGAMASSA COLANTE AC III-E, EXCLUSIVE FERRAGENS. AF_01/2021</t>
  </si>
  <si>
    <t>TAPA VISTA DE MICTÓRIO EM PAINEL DE GRANILITE, ESP = 3CM, ASSENTADO COM ARGAMASSA COLANTE AC III-E . AF_01/2021</t>
  </si>
  <si>
    <t>PAREDE COM SISTEMA EM CHAPAS DE GESSO PARA DRYWALL, USO INTERNO, COM DUAS FACES SIMPLES E ESTRUTURA METÁLICA COM GUIAS SIMPLES PARA PAREDES COM ÁREA LÍQUIDA MENOR QUE 6 M2, COM VÃOS. AF_07/2023_PS</t>
  </si>
  <si>
    <t>PAREDE COM SISTEMA EM CHAPAS DE GESSO PARA DRYWALL, USO INTERNO, COM DUAS FACES SIMPLES E ESTRUTURA METÁLICA COM GUIAS DUPLAS PARA PAREDES COM ÁREA LÍQUIDA MENOR QUE 6 M2, COM VÃOS. AF_07/2023_PS</t>
  </si>
  <si>
    <t>PAREDE COM SISTEMA EM CHAPAS DE GESSO PARA DRYWALL, USO INTERNO, COM UMA FACE SIMPLES E OUTRA FACE DUPLA E ESTRUTURA METÁLICA COM GUIAS SIMPLES PARA PAREDES COM ÁREA LÍQUIDA MENOR QUE 6 M2, COM VÃOS. AF_07/2023_PS</t>
  </si>
  <si>
    <t>PAREDE COM SISTEMA EM CHAPAS DE GESSO PARA DRYWALL, USO INTERNO, COM UMA FACE SIMPLES E OUTRA FACE DUPLA E ESTRUTURA METÁLICA COM GUIAS DUPLAS PARA PAREDES COM ÁREA LÍQUIDA MENOR QUE 6 M2, COM VÃOS. AF_07/2023_PS</t>
  </si>
  <si>
    <t>PAREDE COM SISTEMA EM CHAPAS DE GESSO PARA DRYWALL, USO INTERNO, COM DUAS FACES DUPLAS E ESTRUTURA METÁLICA COM GUIAS SIMPLES PARA PAREDES COM ÁREA LÍQUIDA MENOR QUE 6 M2, COM VÃOS. AF_07/2023_PS</t>
  </si>
  <si>
    <t>PAREDE COM SISTEMA EM CHAPAS DE GESSO PARA DRYWALL, USO INTERNO, COM DUAS FACES DUPLAS E ESTRUTURA METÁLICA COM GUIAS DUPLAS PARA PAREDES COM ÁREA LÍQUIDA MENOR QUE 6 M2, COM VÃOS. AF_07/2023_PS</t>
  </si>
  <si>
    <t>PAREDE COM SISTEMA EM CHAPAS DE GESSO PARA DRYWALL, USO INTERNO, COM UMA FACE SIMPLES E ESTRUTURA METÁLICA COM GUIAS SIMPLES PARA PAREDES COM ÁREA LÍQUIDA MENOR QUE 6 M2, COM VÃOS. AF_07/2023_PS</t>
  </si>
  <si>
    <t>ALVENARIA DE VEDAÇÃO DE BLOCOS DE CONCRETO CELULAR DE 10X30X60CM (ESPESSURA 10CM) E ARGAMASSA DE ASSENTAMENTO COM PREPARO EM BETONEIRA. AF_05/2020</t>
  </si>
  <si>
    <t>ALVENARIA DE VEDAÇÃO DE BLOCOS DE CONCRETO CELULAR DE 15X30X60CM (ESPESSURA 15CM) E ARGAMASSA DE ASSENTAMENTO COM PREPARO EM BETONEIRA. AF_05/2020</t>
  </si>
  <si>
    <t>ALVENARIA DE VEDAÇÃO DE BLOCOS DE CONCRETO CELULAR DE 20X30X60CM (ESPESSURA 20CM) E ARGAMASSA DE ASSENTAMENTO COM PREPARO EM BETONEIRA. AF_05/2020</t>
  </si>
  <si>
    <t>RECOMPOSIÇÃO DE PAVIMENTOS EM PEDRA POLIÉDRICA, REJUNTAMENTO COM PÓ DE PEDRA, COM REAPROVEITAMENTO DAS PEDRAS POLIÉDRICAS PARA O FECHAMENTO DE VALAS - INCLUSO RETIRADA E COLOCAÇÃO DO MATERIAL. AF_12/2020</t>
  </si>
  <si>
    <t>RECOMPOSIÇÃO DE PAVIMENTO EM PEDRAS POLIÉDRICAS, REJUNTAMENTO COM ARGAMASSA, COM REAPROVEITAMENTO DAS PEDRAS POLIÉDRICAS, PARA O FECHAMENTO DE VALAS - INCLUSO RETIRADA E COLOCAÇÃO DO MATERIAL. AF_12/2020</t>
  </si>
  <si>
    <t>RECOMPOSIÇÃO DE PAVIMENTO EM PARALELEPÍPEDOS, REJUNTAMENTO COM PÓ DE PEDRA, COM REAPROVEITAMENTO DOS PARALELEPÍPEDOS, PARA O FECHAMENTO DE VALAS - INCLUSO RETIRADA E COLOCAÇÃO DO MATERIAL. AF_12/2020</t>
  </si>
  <si>
    <t>RECOMPOSIÇÃO DE PAVIMENTO EM PARALELEPÍPEDOS, REJUNTAMENTO COM ARGAMASSA, COM REAPROVEITAMENTO DOS PARALELEPÍPEDOS, PARA O FECHAMENTO DE VALAS - INCLUSO RETIRADA E COLOCAÇÃO DO MATERIAL. AF_12/2020</t>
  </si>
  <si>
    <t>RECOMPOSIÇÃO DE PAVIMENTO EM PISO INTERTRAVADO SEXTAVADO, COM REAPROVEITAMENTO DOS BLOCOS SEXTAVADO, PARA O FECHAMENTO DE VALAS - INCLUSO RETIRADA E COLOCAÇÃO DO MATERIAL. AF_12/2020</t>
  </si>
  <si>
    <t>RECOMPOSIÇÃO DE BASE E OU SUB-BASE PARA REMENDO PROFUNDO DE SOLOS DE COMPORTAMENTO LATERÍTICO (ARENOSO) - INCLUSO RETIRADA E COLOCAÇÃO DO MATERIAL. AF_12/2020</t>
  </si>
  <si>
    <t>RECOMPOSIÇÃO DE BASE E OU SUB-BASE PARA REMENDO PROFUNDO DE SOLO MELHORADO COM CIMENTO (TEOR DE 2%) - INCLUSO RETIRADA E COLOCAÇÃO DO MATERIAL. AF_12/2020</t>
  </si>
  <si>
    <t>RECOMPOSIÇÃO DE BASE E OU SUB-BASE PARA REMENDO PROFUNDO DE SOLO MELHORADO COM CIMENTO (TEOR DE 4%) - INCLUSO RETIRADA E COLOCAÇÃO DO MATERIAL. AF_12/2020</t>
  </si>
  <si>
    <t>RECOMPOSIÇÃO DE BASE E OU SUB-BASE PARA REMENDO PROFUNDO DE SOLO COM CIMENTO (TEOR DE 6%) - INCLUSO RETIRADA E COLOCAÇÃO DO MATERIAL. AF_12/2020</t>
  </si>
  <si>
    <t>RECOMPOSIÇÃO DE BASE E OU SUB-BASE PARA REMENDO PROFUNDO DE SOLO COM CIMENTO (TEOR DE 8%) - INCLUSO RETIRADA E COLOCAÇÃO DO MATERIAL. AF_12/2020</t>
  </si>
  <si>
    <t>RECOMPOSIÇÃO DE BASE E OU SUB-BASE PARA REMENDO PROFUNDO DE SOLO BRITA (40/60) - INCLUSO RETIRADA E COLOCAÇÃO DO MATERIAL. AF_12/2020</t>
  </si>
  <si>
    <t>RECOMPOSIÇÃO DE BASE E OU SUB-BASE PARA REMENDO PROFUNDO DE SOLO BRITA (50/50) - INCLUSO RETIRADA E COLOCAÇÃO DO MATERIAL. AF_12/2020</t>
  </si>
  <si>
    <t>RECOMPOSIÇÃO DE BASE E OU SUB-BASE PARA REMENDO PROFUNDO DE SOLO BRITA (40/60) COM CIMENTO (TEOR DE 4%) - INCLUSO RETIRADA E COLOCAÇÃO DO MATERIAL. AF_12/2020</t>
  </si>
  <si>
    <t>RECOMPOSIÇÃO DE BASE E OU SUB-BASE PARA REMENDO PROFUNDO DE SOLO BRITA (40/60) COM CIMENTO (TEOR DE 6%) - INCLUSO RETIRADA E COLOCAÇÃO DO MATERIAL. AF_12/2020</t>
  </si>
  <si>
    <t>RECOMPOSIÇÃO DE BASE E OU SUB-BASE PARA REMENDO PROFUNDO DE SOLO BRITA (40/60) COM CIMENTO (TEOR DE 8%) - INCLUSO RETIRADA E COLOCAÇÃO DO MATERIAL. AF_12/2020</t>
  </si>
  <si>
    <t>RECOMPOSIÇÃO DE BASE E OU SUB-BASE PARA REMENDO PROFUNDO DE SOLO BRITA (50/50) COM CIMENTO (TEOR DE 4%) - INCLUSO RETIRADA E COLOCAÇÃO DO MATERIAL. AF_12/2020</t>
  </si>
  <si>
    <t>RECOMPOSIÇÃO DE BASE E OU SUB-BASE PARA REMENDO PROFUNDO DE SOLO BRITA (50/50) COM CIMENTO (TEOR DE 6%) - INCLUSO RETIRADA E COLOCAÇÃO DO MATERIAL. AF_12/2020</t>
  </si>
  <si>
    <t>RECOMPOSIÇÃO DE BASE E OU SUB-BASE PARA REMENDO PROFUNDO DE SOLO BRITA (50/50) COM CIMENTO (TEOR DE 8%) - INCLUSO RETIRADA E COLOCAÇÃO DO MATERIAL. AF_12/2020</t>
  </si>
  <si>
    <t>RECOMPOSIÇÃO DE BASE E OU SUB-BASE PARA REMENDO PROFUNDO DE BRITA GRADUADA SIMPLES - INCLUSO RETIRADA E COLOCAÇÃO DO MATERIAL. AF_12/2020</t>
  </si>
  <si>
    <t>RECOMPOSIÇÃO DE BASE E OU SUB-BASE PARA FECHAMENTO DE VALAS DE SOLOS DE COMPORTAMENTO LATERÍTICO (ARENOSO) - INCLUSO RETIRADA E COLOCAÇÃO DO MATERIAL. AF_12/2020</t>
  </si>
  <si>
    <t>RECOMPOSIÇÃO DE BASE E OU SUB-BASE PARA FECHAMENTO DE VALAS DE SOLO MELHORADO COM CIMENTO (TEOR DE 2%) - INCLUSO RETIRADA E COLOCAÇÃO DO MATERIAL. AF_12/2020</t>
  </si>
  <si>
    <t>RECOMPOSIÇÃO DE BASE E OU SUB-BASE PARA FECHAMENTO DE VALAS DE SOLO MELHORADO COM CIMENTO (TEOR DE 4%) - INCLUSO RETIRADA E COLOCAÇÃO DO MATERIAL. AF_12/2020</t>
  </si>
  <si>
    <t>RECOMPOSIÇÃO DE BASE E OU SUB-BASE PARA FECHAMENTO DE VALAS DE SOLO COM CIMENTO (TEOR DE 6%) - INCLUSO RETIRADA E COLOCAÇÃO DO MATERIAL. AF_12/2020</t>
  </si>
  <si>
    <t>RECOMPOSIÇÃO DE BASE E OU SUB-BASE PARA FECHAMENTO DE VALAS DE SOLO COM CIMENTO (TEOR DE 8%) - INCLUSO RETIRADA E COLOCAÇÃO DO MATERIAL. AF_12/2020</t>
  </si>
  <si>
    <t>RECOMPOSIÇÃO DE BASE E OU SUB-BASE PARA FECHAMENTO DE VALAS DE SOLO BRITA (40/60) - INCLUSO RETIRADA E COLOCAÇÃO DO MATERIAL. AF_12/2020</t>
  </si>
  <si>
    <t>RECOMPOSIÇÃO DE BASE E OU SUB-BASE PARA FECHAMENTO DE VALAS DE SOLO BRITA (50/50) - INCLUSO RETIRADA E COLOCAÇÃO DO MATERIAL. AF_12/2020</t>
  </si>
  <si>
    <t>RECOMPOSIÇÃO DE BASE E OU SUB-BASE PARA FECHAMENTO DE VALAS DE SOLO BRITA (40/60) COM CIMENTO (TEOR DE 4%) - INCLUSO RETIRADA E COLOCAÇÃO DO MATERIAL. AF_12/2020</t>
  </si>
  <si>
    <t>RECOMPOSIÇÃO DE BASE E OU SUB-BASE PARA FECHAMENTO DE VALAS DE SOLO BRITA (40/60) COM CIMENTO (TEOR DE 6%) - INCLUSO RETIRADA E COLOCAÇÃO DO MATERIAL. AF_12/2020</t>
  </si>
  <si>
    <t>RECOMPOSIÇÃO DE BASE E OU SUB-BASE PARA FECHAMENTO DE VALAS DE SOLO BRITA (40/60) COM CIMENTO (TEOR DE 8%) - INCLUSO RETIRADA E COLOCAÇÃO DO MATERIAL. AF_12/2020</t>
  </si>
  <si>
    <t>RECOMPOSIÇÃO DE BASE E OU SUB-BASE PARA FECHAMENTO DE VALAS DE SOLO BRITA (50/50) COM CIMENTO (TEOR DE 4%) - INCLUSO RETIRADA E COLOCAÇÃO DO MATERIAL. AF_12/2020</t>
  </si>
  <si>
    <t>RECOMPOSIÇÃO DE BASE E OU SUB-BASE PARA FECHAMENTO DE VALAS DE SOLO BRITA (50/50) COM CIMENTO (TEOR DE 6%) - INCLUSO RETIRADA E COLOCAÇÃO DO MATERIAL. AF_12/2020</t>
  </si>
  <si>
    <t>RECOMPOSIÇÃO DE BASE E OU SUB-BASE PARA FECHAMENTO DE VALAS DE SOLO BRITA (50/50) COM CIMENTO (TEOR DE 8%) - INCLUSO RETIRADA E COLOCAÇÃO DO MATERIAL. AF_12/2020</t>
  </si>
  <si>
    <t>RECOMPOSIÇÃO DE BASE E OU SUB-BASE PARA FECHAMENTO DE VALAS DE BRITA GRADUADA SIMPLES - INCLUSO RETIRADA E COLOCAÇÃO DO MATERIAL. AF_12/2020</t>
  </si>
  <si>
    <t>REASSENTAMENTO DE PARALELEPÍPEDOS, REJUNTAMENTO COM PÓ DE PEDRA, COM REAPROVEITAMENTO DOS PARALELEPÍPEDOS - INCLUSO RETIRADA E COLOCAÇÃO DO MATERIAL. AF_12/2020</t>
  </si>
  <si>
    <t>REASSENTAMENTO DE PARALELEPÍPEDOS, REJUNTAMENTO COM ARGAMASSA, COM REAPROVEITAMENTO DOS PARALELEPÍPEDOS - INCLUSO RETIRADA E COLOCAÇÃO DO MATERIAL. AF_12/2020</t>
  </si>
  <si>
    <t>REASSENTAMENTO DE PEDRAS POLIÉDRICAS, REJUNTAMENTO COM PÓ DE PEDRA, COM REAPROVEITAMENTO DAS PEDRAS POLIÉDRICAS - INCLUSO RETIRADA E COLOCAÇÃO DO MATERIAL.  AF_12/2020</t>
  </si>
  <si>
    <t>REASSENTAMENTO DE PEDRAS POLIÉDRICAS, REJUNTAMENTO COM ARGAMASSA, COM REAPROVEITAMENTO DAS PEDRAS POLIÉDRICAS - INCLUSO RETIRADA E COLOCAÇÃO DO MATERIAL. AF_12/2020</t>
  </si>
  <si>
    <t>REASSENTAMENTO DE BLOCOS PISOGRAMA PARA PISO INTERTRAVADO, COM REAPROVEITAMENTO DOS BLOCOS PISOGRAMA - INCLUSO RETIRADA E COLOCAÇÃO DO MATERIAL. AF_12/2020</t>
  </si>
  <si>
    <t>REASSENTAMENTO DE BLOCOS SEXTAVADO PARA PISO INTERTRAVADO, ESPESSURA DE 6 CM, EM CALÇADA, COM REAPROVEITAMENTO DOS BLOCOS SEXTAVADOS - INCLUSO RETIRADA E COLOCAÇÃO DO MATERIAL. AF_12/2020</t>
  </si>
  <si>
    <t>REASSENTAMENTO DE BLOCOS SEXTAVADO PARA PISO INTERTRAVADO, ESPESSURA DE 6 CM, EM VIA/ESTACIONAMENTO, COM REAPROVEITAMENTO DOS BLOCOS SEXTAVADO - INCLUSO RETIRADA E COLOCAÇÃO DO MATERIAL. AF_12/2020</t>
  </si>
  <si>
    <t>REASSENTAMENTO DE BLOCOS SEXTAVADO PARA PISO INTERTRAVADO, ESPESSURA DE 8 CM, EM VIA/ESTACIONAMENTO, COM REAPROVEITAMENTO DOS BLOCOS SEXTAVADO - INCLUSO RETIRADA E COLOCAÇÃO DO MATERIAL. AF_12/2020</t>
  </si>
  <si>
    <t>REASSENTAMENTO DE BLOCOS SEXTAVADO PARA PISO INTERTRAVADO, ESPESSURA DE 10 CM, EM VIA/ESTACIONAMENTO, COM REAPROVEITAMENTO DOS BLOCOS SEXTAVADO - INCLUSO RETIRADA E COLOCAÇÃO DO MATERIAL. AF_12/2020</t>
  </si>
  <si>
    <t>REASSENTAMENTO DE BLOCOS RETANGULAR PARA PISO INTERTRAVADO, ESPESSURA DE 4  CM, EM CALÇADA, COM REAPROVEITAMENTO DOS BLOCOS RETANGULAR - INCLUSO RETIRADA E COLOCAÇÃO DO MATERIAL. AF_12/2020</t>
  </si>
  <si>
    <t>REASSENTAMENTO DE BLOCOS RETANGULAR PARA PISO INTERTRAVADO, ESPESSURA DE 6 CM, EM CALÇADA, COM REAPROVEITAMENTO DOS BLOCOS RETANGULAR - INCLUSO RETIRADA E COLOCAÇÃO DO MATERIAL. AF_12/2020</t>
  </si>
  <si>
    <t>REASSENTAMENTO DE BLOCOS RETANGULAR PARA PISO INTERTRAVADO, ESPESSURA DE 6 CM, EM VIA/ESTACIONAMENTO, COM REAPROVEITAMENTO DOS BLOCOS RETANGULAR - INCLUSO RETIRADA E COLOCAÇÃO DO MATERIAL. AF_12/2020</t>
  </si>
  <si>
    <t>REASSENTAMENTO DE BLOCOS RETANGULAR PARA PISO INTERTRAVADO, ESPESSURA DE 8 CM, EM VIA/ESTACIONAMENTO, COM REAPROVEITAMENTO DOS BLOCOS RETANGULAR - INCLUSO RETIRADA E COLOCAÇÃO DO MATERIAL. AF_12/2020</t>
  </si>
  <si>
    <t>REASSENTAMENTO DE BLOCOS RETANGULAR PARA PISO INTERTRAVADO, ESPESSURA DE 10 CM, EM VIA/ESTACIONAMENTO, COM REAPROVEITAMENTO DOS BLOCOS RETANGULAR - INCLUSO RETIRADA E COLOCAÇÃO DO MATERIAL. AF_12/2020</t>
  </si>
  <si>
    <t>REASSENTAMENTO DE BLOCOS 16 FACES PARA PISO INTERTRAVADO, ESPESSURA DE 4  CM, EM CALÇADA, COM REAPROVEITAMENTO DOS BLOCOS 16 FACES - INCLUSO RETIRADA E COLOCAÇÃO DO MATERIAL. AF_12/2020</t>
  </si>
  <si>
    <t>REASSENTAMENTO DE BLOCOS 16 FACES PARA PISO INTERTRAVADO, ESPESSURA DE 6 CM, EM CALÇADA, COM REAPROVEITAMENTO DOS BLOCOS 16 FACES - INCLUSO RETIRADA E COLOCAÇÃO DO MATERIAL. AF_12/2020</t>
  </si>
  <si>
    <t>REASSENTAMENTO DE BLOCOS 16 FACES PARA PISO INTERTRAVADO, ESPESSURA DE 6 CM, EM VIA/ESTACIONAMENTO, COM REAPROVEITAMENTO DOS BLOCOS 16 FACES - INCLUSO RETIRADA E COLOCAÇÃO DO MATERIAL. AF_12/2020</t>
  </si>
  <si>
    <t>REASSENTAMENTO DE BLOCOS 16 FACES PARA PISO INTERTRAVADO, ESPESSURA DE 8 CM, EM VIA/ESTACIONAMENTO, COM REAPROVEITAMENTO DOS BLOCOS 16 FACES - INCLUSO RETIRADA E COLOCAÇÃO DO MATERIAL. AF_12/2020</t>
  </si>
  <si>
    <t>REASSENTAMENTO DE BLOCOS 16 FACES PARA PISO INTERTRAVADO, ESPESSURA DE 10 CM, EM VIA/ESTACIONAMENTO, COM REAPROVEITAMENTO DOS BLOCOS 16 FACES - INCLUSO RETIRADA E COLOCAÇÃO DO MATERIAL. AF_12/2020</t>
  </si>
  <si>
    <t>RECOMPOSIÇÃO DE REVESTIMENTO EM CONCRETO ASFÁLTICO (AQUISIÇÃO EM USINA), PARA O FECHAMENTO DE VALAS - INCLUSO DEMOLIÇÃO DO PAVIMENTO. AF_12/2020</t>
  </si>
  <si>
    <t>RECOMPOSIÇÃO DE PAVIMENTO EM PISO INTERTRAVADO, COM REAPROVEITAMENTO DOS BLOCOS INTERTRAVADOS, PARA FECHAMENTO DE VALAS - INCLUSO RETIRADA E COLOCAÇÃO DO MATERIAL. AF_12/2020</t>
  </si>
  <si>
    <t>REGULARIZAÇÃO E COMPACTAÇÃO DE SUBLEITO DE SOLO PREDOMINANTEMENTE ARGILOSO, PARA OBRAS DE CONSTRUÇÃO DE PAVIMENTOS. AF_09/2024</t>
  </si>
  <si>
    <t>REGULARIZAÇÃO E COMPACTAÇÃO DE SUBLEITO DE SOLO PREDOMINANTEMENTE ARENOSO, PARA OBRAS DE CONSTRUÇÃO DE PAVIMENTOS. AF_09/2024</t>
  </si>
  <si>
    <t>REGULARIZAÇÃO E COMPACTAÇÃO DE SUBLEITO DE SOLO PREDOMINANTEMENTE ARGILOSO, PARA OBRAS DE RECONSTRUÇÃO DE PAVIMENTOS. AF_09/2024</t>
  </si>
  <si>
    <t>REGULARIZAÇÃO E COMPACTAÇÃO DE SUBLEITO DE SOLO PREDOMINANTEMENTE ARENOSO, PARA OBRAS DE RECONSTRUÇÃO DE PAVIMENTOS. AF_09/2024</t>
  </si>
  <si>
    <t>CONSTRUÇÃO DE BASE E SUB-BASE PARA PAVIMENTAÇÃO DE SOLO DE COMPORTAMENTO LATERÍTICO (ARENOSO), COM ESPESSURA DE 15 CM - EXCLUSIVE ESCAVAÇÃO, CARGA E TRANSPORTE E SOLO. AF_09/2024</t>
  </si>
  <si>
    <t>CONSTRUÇÃO DE BASE E SUB-BASE PARA PAVIMENTAÇÃO DE SOLO (PREDOMINANTEMENTE ARENOSO) MELHORADO COM CIMENTO - 2%, MISTURA EM PISTA, COM ESPESSURA DE 15 CM - EXCLUSIVE ESCAVAÇÃO, CARGA E TRANSPORTE E SOLO. AF_09/2024</t>
  </si>
  <si>
    <t>CONSTRUÇÃO DE BASE E SUB-BASE PARA PAVIMENTAÇÃO DE SOLO (PREDOMINANTEMENTE ARENOSO) MELHORADO COM CIMENTO - 4%, MISTURA EM PISTA, COM ESPESSURA DE 15 CM - EXCLUSIVE ESCAVAÇÃO, CARGA E TRANSPORTE E SOLO. AF_09/2024</t>
  </si>
  <si>
    <t>CONSTRUÇÃO DE BASE E SUB-BASE PARA PAVIMENTAÇÃO DE SOLO (PREDOMINANTEMENTE ARENOSO) COM CIMENTO - 6%, MISTURA EM PISTA, COM ESPESSURA DE 15 CM - EXCLUSIVE ESCAVAÇÃO, CARGA E TRANSPORTE E SOLO. AF_09/2024</t>
  </si>
  <si>
    <t>CONSTRUÇÃO DE BASE E SUB-BASE PARA PAVIMENTAÇÃO DE SOLO (PREDOMINANTEMENTE ARENOSO) COM CIMENTO - 8%, MISTURA EM PISTA, COM ESPESSURA DE 15 CM - EXCLUSIVE ESCAVAÇÃO, CARGA E TRANSPORTE E SOLO. AF_09/2024</t>
  </si>
  <si>
    <t>CONSTRUÇÃO DE BASE E SUB-BASE PARA PAVIMENTAÇÃO DE BRITA GRADUADA SIMPLES, COM ESPESSURA DE 15 CM - EXCLUSIVE CARGA E TRANSPORTE. AF_09/2024</t>
  </si>
  <si>
    <t>CONSTRUÇÃO DE BASE E SUB-BASE PARA PAVIMENTAÇÃO DE BRITA GRADUADA SIMPLES TRATADA COM CIMENTO, COM ESPESSURA DE 15 CM - EXCLUSIVE CARGA E TRANSPORTE. AF_09/2024</t>
  </si>
  <si>
    <t>CONSTRUÇÃO DE BASE E SUB-BASE PARA PAVIMENTAÇÃO DE CONCRETO COMPACTADO COM ROLO, COM ESPESSURA DE 15 CM - EXCLUSIVE CARGA E TRANSPORTE. AF_09/2024</t>
  </si>
  <si>
    <t>CONSTRUÇÃO DE BASE E SUB-BASE PARA PAVIMENTAÇÃO DE RACHÃO, COM ESPESSURA DE 40 CM - EXCLUSIVE CARGA E TRANSPORTE. AF_09/2024</t>
  </si>
  <si>
    <t>CONSTRUÇÃO DE BASE E SUB-BASE PARA PAVIMENTAÇÃO DE MACADAME SECO, COM ESPESSURA DE 15 CM - EXCLUSIVE CARGA E TRANSPORTE. AF_09/2024</t>
  </si>
  <si>
    <t>CONSTRUÇÃO DE BASE E SUB-BASE PARA PAVIMENTAÇÃO DE SOLO (PREDOMINANTEMENTE ARENOSO) BRITA - 40%-60%, MISTURA EM PISTA, COM ESPESSURA DE 15 CM - EXCLUSIVE ESCAVAÇÃO, CARGA E TRANSPORTE E SOLO. AF_09/2024</t>
  </si>
  <si>
    <t>CONSTRUÇÃO DE BASE E SUB-BASE PARA PAVIMENTAÇÃO DE SOLO (PREDOMINANTEMENTE ARENOSO) BRITA - 50%-50%, MISTURA EM PISTA, COM ESPESSURA DE 15 CM - EXCLUSIVE ESCAVAÇÃO, CARGA E TRANSPORTE E SOLO. AF_09/2024</t>
  </si>
  <si>
    <t>CONSTRUÇÃO DE BASE E SUB-BASE PARA PAVIMENTAÇÃO DE SOLO (PREDOMINANTEMENTE ARENOSO) BRITA - 40%-60% COM CIMENTO - 4%, MISTURA EM PISTA, COM ESPESSURA DE 15 CM - EXCLUSIVE ESCAVAÇÃO, CARGA E TRANSPORTE E SOLO. AF_09/2024</t>
  </si>
  <si>
    <t>CONSTRUÇÃO DE BASE E SUB-BASE PARA PAVIMENTAÇÃO DE SOLO (PREDOMINANTEMENTE ARENOSO) BRITA - 40%-60% COM CIMENTO - 6%, MISTURA EM PISTA, COM ESPESSURA DE 15 CM - EXCLUSIVE ESCAVAÇÃO, CARGA E TRANSPORTE E SOLO. AF_09/2024</t>
  </si>
  <si>
    <t>CONSTRUÇÃO DE BASE E SUB-BASE PARA PAVIMENTAÇÃO DE SOLO (PREDOMINANTEMENTE ARENOSO) BRITA - 40%-60% COM CIMENTO - 8%, MISTURA EM PISTA, COM ESPESSURA DE 15 CM - EXCLUSIVE ESCAVAÇÃO, CARGA E TRANSPORTE E SOLO. AF_09/2024</t>
  </si>
  <si>
    <t>CONSTRUÇÃO DE BASE E SUB-BASE PARA PAVIMENTAÇÃO DE SOLO (PREDOMINANTEMENTE ARENOSO) BRITA - 50%-50% COM CIMENTO - 4%, MISTURA EM PISTA, COM ESPESSURA DE 15 CM - EXCLUSIVE ESCAVAÇÃO, CARGA E TRANSPORTE E SOLO. AF_09/2024</t>
  </si>
  <si>
    <t>CONSTRUÇÃO DE BASE E SUB-BASE PARA PAVIMENTAÇÃO DE SOLO (PREDOMINANTEMENTE ARENOSO) BRITA - 50%-50% COM CIMENTO - 6%, MISTURA EM PISTA, COM ESPESSURA DE 15 CM - EXCLUSIVE ESCAVAÇÃO, CARGA E TRANSPORTE E SOLO. AF_09/2024</t>
  </si>
  <si>
    <t>CONSTRUÇÃO DE BASE E SUB-BASE PARA PAVIMENTAÇÃO DE SOLO (PREDOMINANTEMENTE ARENOSO) BRITA - 50%-50% COM CIMENTO - 8%, MISTURA EM PISTA, COM ESPESSURA DE 15 CM - EXCLUSIVE ESCAVAÇÃO, CARGA E TRANSPORTE E SOLO. AF_09/2024</t>
  </si>
  <si>
    <t>CONSTRUÇÃO DE BASE E SUB-BASE PARA PAVIMENTAÇÃO DE SOLO (PREDOMINANTEMENTE ARGILOSO) BRITA - 40%-60%, MISTURA EM PISTA, COM ESPESSURA DE 15 CM - EXCLUSIVE ESCAVAÇÃO, CARGA E TRANSPORTE E SOLO. AF_09/2024</t>
  </si>
  <si>
    <t>CONSTRUÇÃO DE BASE E SUB-BASE PARA PAVIMENTAÇÃO DE SOLO (PREDOMINANTEMENTE ARGILOSO) BRITA - 50%-50%, MISTURA EM PISTA, COM ESPESSURA DE 15 CM - EXCLUSIVE ESCAVAÇÃO, CARGA E TRANSPORTE E SOLO. AF_09/2024</t>
  </si>
  <si>
    <t>ESPALHAMENTO DE MATERIAL COM TRATOR DE ESTEIRAS. AF_09/2024</t>
  </si>
  <si>
    <t>REGULARIZAÇÃO DE SUPERFÍCIES COM MOTONIVELADORA. AF_09/2024</t>
  </si>
  <si>
    <t>CONSTRUÇÃO DE BASE E SUB-BASE PARA PAVIMENTAÇÃO DE SOLO ESTABILIZADO GRANULOMETRICAMENTE COM MISTURA DE SOLOS EM PISTA - EXCLUSIVE SOLO, ESCAVAÇÃO, CARGA E TRANSPORTE. AF_09/2024</t>
  </si>
  <si>
    <t>CONSTRUÇÃO DE BASE E SUB-BASE PARA PAVIMENTAÇÃO DE SOLO ESTABILIZADO GRANULOMETRICAMENTE SEM MISTURA DE SOLOS - EXCLUSIVE SOLO, ESCAVAÇÃO, CARGA E TRANSPORTE. AF_09/2024</t>
  </si>
  <si>
    <t>CONSTRUÇÃO DE BASE E SUB-BASE PARA PAVIMENTAÇÃO DE SOLO DE COMPORTAMENTO LATERÍTICO (ARENOSO), COM ESPESSURA DE 10 CM - EXCLUSIVE ESCAVAÇÃO, CARGA E TRANSPORTE E SOLO. AF_09/2024</t>
  </si>
  <si>
    <t>RECONSTRUÇÃO DE BASE E SUB-BASE PARA PAVIMENTAÇÃO DE SOLO DE COMPORTAMENTO LATERÍTICO (ARENOSO), COM ESPESSURA DE 10 CM - EXCLUSIVE ESCAVAÇÃO, CARGA E TRANSPORTE E SOLO. AF_09/2024</t>
  </si>
  <si>
    <t>RECONSTRUÇÃO DE BASE E SUB-BASE PARA PAVIMENTAÇÃO DE SOLO DE COMPORTAMENTO LATERÍTICO (ARENOSO), COM ESPESSURA DE 15 CM - EXCLUSIVE ESCAVAÇÃO, CARGA E TRANSPORTE E SOLO. AF_09/2024</t>
  </si>
  <si>
    <t>CONSTRUÇÃO DE BASE E SUB-BASE PARA PAVIMENTAÇÃO DE SOLO DE COMPORTAMENTO LATERÍTICO (ARENOSO), COM ESPESSURA DE 20 CM - EXCLUSIVE ESCAVAÇÃO, CARGA E TRANSPORTE E SOLO. AF_09/2024</t>
  </si>
  <si>
    <t>RECONSTRUÇÃO DE BASE E SUB-BASE PARA PAVIMENTAÇÃO DE SOLO DE COMPORTAMENTO LATERÍTICO (ARENOSO), COM ESPESSURA DE 20 CM - EXCLUSIVE ESCAVAÇÃO, CARGA E TRANSPORTE E SOLO. AF_09/2024</t>
  </si>
  <si>
    <t>CONSTRUÇÃO DE BASE E SUB-BASE PARA PAVIMENTAÇÃO DE SOLO (PREDOMINANTEMENTE ARENOSO) MELHORADO COM CIMENTO - 2%, MISTURA EM PISTA, COM ESPESSURA DE 10 CM - EXCLUSIVE ESCAVAÇÃO, CARGA E TRANSPORTE E SOLO. AF_09/2024</t>
  </si>
  <si>
    <t>RECONSTRUÇÃO DE BASE E SUB-BASE PARA PAVIMENTAÇÃO DE SOLO (PREDOMINANTEMENTE ARENOSO) MELHORADO COM CIMENTO - 2%, MISTURA EM PISTA, COM ESPESSURA DE 10 CM - EXCLUSIVE ESCAVAÇÃO, CARGA E TRANSPORTE E SOLO. AF_09/2024</t>
  </si>
  <si>
    <t>RECONSTRUÇÃO DE BASE E SUB-BASE PARA PAVIMENTAÇÃO DE SOLO (PREDOMINANTEMENTE ARENOSO) MELHORADO COM CIMENTO - 4%, MISTURA EM PISTA, COM ESPESSURA DE 10 CM - EXCLUSIVE ESCAVAÇÃO, CARGA E TRANSPORTE E SOLO. AF_09/2024</t>
  </si>
  <si>
    <t>RECONSTRUÇÃO DE BASE E SUB-BASE PARA PAVIMENTAÇÃO DE SOLO (PREDOMINANTEMENTE ARENOSO) MELHORADO COM CIMENTO - 2%, MISTURA EM PISTA, COM ESPESSURA DE 15 CM - EXCLUSIVE ESCAVAÇÃO, CARGA E TRANSPORTE E SOLO. AF_09/2024</t>
  </si>
  <si>
    <t>CONSTRUÇÃO DE BASE E SUB-BASE PARA PAVIMENTAÇÃO DE SOLO (PREDOMINANTEMENTE ARENOSO) MELHORADO COM CIMENTO - 2%, MISTURA EM PISTA, COM ESPESSURA DE 20 CM - EXCLUSIVE ESCAVAÇÃO, CARGA E TRANSPORTE E SOLO. AF_09/2024</t>
  </si>
  <si>
    <t>RECONSTRUÇÃO DE BASE E SUB-BASE PARA PAVIMENTAÇÃO DE SOLO (PREDOMINANTEMENTE ARENOSO) MELHORADO COM CIMENTO - 2%, MISTURA EM PISTA, COM ESPESSURA DE 20 CM - EXCLUSIVE ESCAVAÇÃO, CARGA E TRANSPORTE E SOLO. AF_09/2024</t>
  </si>
  <si>
    <t>RECONSTRUÇÃO DE BASE E SUB-BASE PARA PAVIMENTAÇÃO DE SOLO (PREDOMINANTEMENTE ARENOSO) BRITA - 40%-60%, MISTURA EM PISTA, COM ESPESSURA DE 10 CM - EXCLUSIVE ESCAVAÇÃO, CARGA E TRANSPORTE E SOLO. AF_09/2024</t>
  </si>
  <si>
    <t>RECONSTRUÇÃO DE BASE E SUB-BASE PARA PAVIMENTAÇÃO DE SOLO (PREDOMINANTEMENTE ARENOSO) BRITA - 40%-60%, MISTURA EM PISTA, COM ESPESSURA DE 15 CM - EXCLUSIVE ESCAVAÇÃO, CARGA E TRANSPORTE E SOLO. AF_09/2024</t>
  </si>
  <si>
    <t>RECONSTRUÇÃO DE BASE E SUB-BASE PARA PAVIMENTAÇÃO DE SOLO (PREDOMINANTEMENTE ARENOSO) BRITA - 50%-50%, MISTURA EM PISTA, COM ESPESSURA DE 10 CM - EXCLUSIVE ESCAVAÇÃO, CARGA E TRANSPORTE E SOLO. AF_09/2024</t>
  </si>
  <si>
    <t>RECONSTRUÇÃO DE BASE E SUB-BASE PARA PAVIMENTAÇÃO DE SOLO (PREDOMINANTEMENTE ARENOSO) BRITA - 50%-50%, MISTURA EM PISTA, COM ESPESSURA DE 15 CM - EXCLUSIVE ESCAVAÇÃO, CARGA E TRANSPORTE E SOLO. AF_09/2024</t>
  </si>
  <si>
    <t>CONSTRUÇÃO DE BASE E SUB-BASE PARA PAVIMENTAÇÃO DE SOLO (PREDOMINANTEMENTE ARENOSO) BRITA - 50%-50%, MISTURA EM PISTA, COM ESPESSURA DE 20 CM - EXCLUSIVE ESCAVAÇÃO, CARGA E TRANSPORTE E SOLO. AF_09/2024</t>
  </si>
  <si>
    <t>RECONSTRUÇÃO DE BASE E SUB-BASE PARA PAVIMENTAÇÃO DE SOLO (PREDOMINANTEMENTE ARENOSO) BRITA - 50%-50%, MISTURA EM PISTA, COM ESPESSURA DE 20 CM - EXCLUSIVE ESCAVAÇÃO, CARGA E TRANSPORTE E SOLO. AF_09/2024</t>
  </si>
  <si>
    <t>CONSTRUÇÃO DE BASE E SUB-BASE PARA PAVIMENTAÇÃO DE SOLO (PREDOMINANTEMENTE ARGILOSO) BRITA - 40%-60%, MISTURA EM PISTA, COM ESPESSURA DE 10 CM - EXCLUSIVE ESCAVAÇÃO, CARGA E TRANSPORTE E SOLO. AF_09/2024</t>
  </si>
  <si>
    <t>RECONSTRUÇÃO DE BASE E SUB-BASE PARA PAVIMENTAÇÃO DE SOLO (PREDOMINANTEMENTE ARGILOSO) BRITA - 40%-60%, MISTURA EM PISTA, COM ESPESSURA DE 10 CM - EXCLUSIVE ESCAVAÇÃO, CARGA E TRANSPORTE E SOLO. AF_09/2024</t>
  </si>
  <si>
    <t>RECONSTRUÇÃO DE BASE E SUB-BASE PARA PAVIMENTAÇÃO DE SOLO (PREDOMINANTEMENTE ARGILOSO) BRITA - 40%-60%, MISTURA EM PISTA, COM ESPESSURA DE 15 CM - EXCLUSIVE ESCAVAÇÃO, CARGA E TRANSPORTE E SOLO. AF_09/2024</t>
  </si>
  <si>
    <t>CONSTRUÇÃO DE BASE E SUB-BASE PARA PAVIMENTAÇÃO DE SOLO (PREDOMINANTEMENTE ARGILOSO) BRITA - 40%-60%, MISTURA EM PISTA, COM ESPESSURA DE 20 CM - EXCLUSIVE ESCAVAÇÃO, CARGA E TRANSPORTE E SOLO. AF_09/2024</t>
  </si>
  <si>
    <t>RECONSTRUÇÃO DE BASE E SUB-BASE PARA PAVIMENTAÇÃO DE SOLO (PREDOMINANTEMENTE ARGILOSO) BRITA - 40%-60%, MISTURA EM PISTA, COM ESPESSURA DE 20 CM - EXCLUSIVE ESCAVAÇÃO, CARGA E TRANSPORTE E SOLO. AF_09/2024</t>
  </si>
  <si>
    <t>CONSTRUÇÃO DE BASE E SUB-BASE PARA PAVIMENTAÇÃO DE SOLO (PREDOMINANTEMENTE ARGILOSO) BRITA - 50%-50%, MISTURA EM PISTA, COM ESPESSURA DE 10 CM - EXCLUSIVE ESCAVAÇÃO, CARGA E TRANSPORTE E SOLO. AF_09/2024</t>
  </si>
  <si>
    <t>RECONSTRUÇÃO DE BASE E SUB-BASE PARA PAVIMENTAÇÃO DE SOLO (PREDOMINANTEMENTE ARGILOSO) BRITA - 50%-50%, MISTURA EM PISTA, COM ESPESSURA DE 10 CM - EXCLUSIVE ESCAVAÇÃO, CARGA E TRANSPORTE E SOLO. AF_09/2024</t>
  </si>
  <si>
    <t>RECONSTRUÇÃO DE BASE E SUB-BASE PARA PAVIMENTAÇÃO DE SOLO (PREDOMINANTEMENTE ARGILOSO) BRITA - 50%-50%, MISTURA EM PISTA, COM ESPESSURA DE 15 CM - EXCLUSIVE ESCAVAÇÃO, CARGA E TRANSPORTE E SOLO. AF_09/2024</t>
  </si>
  <si>
    <t>CONSTRUÇÃO DE BASE E SUB-BASE PARA PAVIMENTAÇÃO DE SOLO (PREDOMINANTEMENTE ARGILOSO) BRITA - 50%-50%, MISTURA EM PISTA, COM ESPESSURA DE 20 CM - EXCLUSIVE ESCAVAÇÃO, CARGA E TRANSPORTE E SOLO. AF_09/2024</t>
  </si>
  <si>
    <t>RECONSTRUÇÃO DE BASE E SUB-BASE PARA PAVIMENTAÇÃO DE SOLO (PREDOMINANTEMENTE ARGILOSO) BRITA - 50%-50%, MISTURA EM PISTA, COM ESPESSURA DE 20 CM - EXCLUSIVE ESCAVAÇÃO, CARGA E TRANSPORTE E SOLO. AF_09/2024</t>
  </si>
  <si>
    <t>CONSTRUÇÃO DE BASE E SUB-BASE PARA PAVIMENTAÇÃO DE SOLO (PREDOMINANTEMENTE ARENOSO) MELHORADO COM CIMENTO - 4%, MISTURA EM PISTA, COM ESPESSURA DE 10 CM - EXCLUSIVE ESCAVAÇÃO, CARGA E TRANSPORTE E SOLO. AF_09/2024</t>
  </si>
  <si>
    <t>CONSTRUÇÃO DE BASE E SUB-BASE PARA PAVIMENTAÇÃO DE SOLO (PREDOMINANTEMENTE ARENOSO) COM CIMENTO - 6%, MISTURA EM PISTA, COM ESPESSURA DE 10 CM - EXCLUSIVE ESCAVAÇÃO, CARGA E TRANSPORTE E SOLO. AF_09/2024</t>
  </si>
  <si>
    <t>CONSTRUÇÃO DE BASE E SUB-BASE PARA PAVIMENTAÇÃO DE SOLO (PREDOMINANTEMENTE ARENOSO) COM CIMENTO - 8%, MISTURA EM PISTA, COM ESPESSURA DE 10 CM - EXCLUSIVE ESCAVAÇÃO, CARGA E TRANSPORTE E SOLO. AF_09/2024</t>
  </si>
  <si>
    <t>RECONSTRUÇÃO DE BASE E SUB-BASE PARA PAVIMENTAÇÃO DE SOLO (PREDOMINANTEMENTE ARENOSO) COM CIMENTO - 6%, MISTURA EM PISTA, COM ESPESSURA DE 10 CM - EXCLUSIVE ESCAVAÇÃO, CARGA E TRANSPORTE E SOLO. AF_09/2024</t>
  </si>
  <si>
    <t>RECONSTRUÇÃO DE BASE E SUB-BASE PARA PAVIMENTAÇÃO DE SOLO (PREDOMINANTEMENTE ARENOSO) COM CIMENTO - 8%, MISTURA EM PISTA, COM ESPESSURA DE 10 CM - EXCLUSIVE ESCAVAÇÃO, CARGA E TRANSPORTE E SOLO. AF_09/2024</t>
  </si>
  <si>
    <t>RECONSTRUÇÃO DE BASE E SUB-BASE PARA PAVIMENTAÇÃO DE SOLO (PREDOMINANTEMENTE ARENOSO) MELHORADO COM CIMENTO - 4%, MISTURA EM PISTA, COM ESPESSURA DE 15 CM - EXCLUSIVE ESCAVAÇÃO, CARGA E TRANSPORTE E SOLO. AF_09/2024</t>
  </si>
  <si>
    <t>RECONSTRUÇÃO DE BASE E SUB-BASE PARA PAVIMENTAÇÃO DE SOLO (PREDOMINANTEMENTE ARENOSO) COM CIMENTO - 6%, MISTURA EM PISTA, COM ESPESSURA DE 15 CM - EXCLUSIVE ESCAVAÇÃO, CARGA E TRANSPORTE E SOLO. AF_09/2024</t>
  </si>
  <si>
    <t>RECONSTRUÇÃO DE BASE E SUB-BASE PARA PAVIMENTAÇÃO DE SOLO (PREDOMINANTEMENTE ARENOSO) COM CIMENTO - 8%, MISTURA EM PISTA, COM ESPESSURA DE 15 CM - EXCLUSIVE ESCAVAÇÃO, CARGA E TRANSPORTE E SOLO. AF_09/2024</t>
  </si>
  <si>
    <t>CONSTRUÇÃO DE BASE E SUB-BASE PARA PAVIMENTAÇÃO DE SOLO (PREDOMINANTEMENTE ARENOSO) MELHORADO COM CIMENTO - 4%, MISTURA EM PISTA, COM ESPESSURA DE 20 CM - EXCLUSIVE ESCAVAÇÃO, CARGA E TRANSPORTE E SOLO. AF_09/2024</t>
  </si>
  <si>
    <t>CONSTRUÇÃO DE BASE E SUB-BASE PARA PAVIMENTAÇÃO DE SOLO (PREDOMINANTEMENTE ARENOSO) COM CIMENTO - 6%, MISTURA EM PISTA, COM ESPESSURA DE 20 CM - EXCLUSIVE ESCAVAÇÃO, CARGA E TRANSPORTE E SOLO. AF_09/2024</t>
  </si>
  <si>
    <t>CONSTRUÇÃO DE BASE E SUB-BASE PARA PAVIMENTAÇÃO DE SOLO (PREDOMINANTEMENTE ARENOSO) COM CIMENTO - 8%, MISTURA EM PISTA, COM ESPESSURA DE 20 CM - EXCLUSIVE ESCAVAÇÃO, CARGA E TRANSPORTE E SOLO. AF_09/2024</t>
  </si>
  <si>
    <t>RECONSTRUÇÃO DE BASE E SUB-BASE PARA PAVIMENTAÇÃO DE SOLO (PREDOMINANTEMENTE ARENOSO) MELHORADO COM CIMENTO - 4%, MISTURA EM PISTA, COM ESPESSURA DE 20 CM - EXCLUSIVE ESCAVAÇÃO, CARGA E TRANSPORTE E SOLO. AF_09/2024</t>
  </si>
  <si>
    <t>RECONSTRUÇÃO DE BASE E SUB-BASE PARA PAVIMENTAÇÃO DE SOLO (PREDOMINANTEMENTE ARENOSO) COM CIMENTO - 6%, MISTURA EM PISTA, COM ESPESSURA DE 20 CM - EXCLUSIVE ESCAVAÇÃO, CARGA E TRANSPORTE E SOLO. AF_09/2024</t>
  </si>
  <si>
    <t>RECONSTRUÇÃO DE BASE E SUB-BASE PARA PAVIMENTAÇÃO DE SOLO (PREDOMINANTEMENTE ARENOSO) COM CIMENTO - 8%, MISTURA EM PISTA, COM ESPESSURA DE 20 CM - EXCLUSIVE ESCAVAÇÃO, CARGA E TRANSPORTE E SOLO. AF_09/2024</t>
  </si>
  <si>
    <t>CONSTRUÇÃO DE BASE E SUB-BASE PARA PAVIMENTAÇÃO DE SOLO (PREDOMINANTEMENTE ARENOSO) BRITA - 40%-60% COM CIMENTO - 4%, MISTURA EM PISTA, COM ESPESSURA DE 10 CM - EXCLUSIVE ESCAVAÇÃO, CARGA E TRANSPORTE E SOLO. AF_09/2024</t>
  </si>
  <si>
    <t>CONSTRUÇÃO DE BASE E SUB-BASE PARA PAVIMENTAÇÃO DE SOLO (PREDOMINANTEMENTE ARENOSO) BRITA - 40%-60% COM CIMENTO - 6%, MISTURA EM PISTA, COM ESPESSURA DE 10 CM - EXCLUSIVE ESCAVAÇÃO, CARGA E TRANSPORTE E SOLO. AF_09/2024</t>
  </si>
  <si>
    <t>CONSTRUÇÃO DE BASE E SUB-BASE PARA PAVIMENTAÇÃO DE SOLO (PREDOMINANTEMENTE ARENOSO) BRITA - 40%-60% COM CIMENTO - 8%, MISTURA EM PISTA, COM ESPESSURA DE 10 CM - EXCLUSIVE ESCAVAÇÃO, CARGA E TRANSPORTE E SOLO. AF_09/2024</t>
  </si>
  <si>
    <t>RECONSTRUÇÃO DE BASE E SUB-BASE PARA PAVIMENTAÇÃO DE SOLO (PREDOMINANTEMENTE ARENOSO) BRITA - 40%-60% COM CIMENTO - 4%, MISTURA EM PISTA, COM ESPESSURA DE 10 CM - EXCLUSIVE ESCAVAÇÃO, CARGA E TRANSPORTE E SOLO. AF_09/2024</t>
  </si>
  <si>
    <t>RECONSTRUÇÃO DE BASE E SUB-BASE PARA PAVIMENTAÇÃO DE SOLO (PREDOMINANTEMENTE ARENOSO) BRITA - 40%-60% COM CIMENTO - 6%, MISTURA EM PISTA, COM ESPESSURA DE 10 CM - EXCLUSIVE ESCAVAÇÃO, CARGA E TRANSPORTE E SOLO. AF_09/2024</t>
  </si>
  <si>
    <t>RECONSTRUÇÃO DE BASE E SUB-BASE PARA PAVIMENTAÇÃO DE SOLO (PREDOMINANTEMENTE ARENOSO) BRITA - 40%-60% COM CIMENTO - 8%, MISTURA EM PISTA, COM ESPESSURA DE 10 CM - EXCLUSIVE ESCAVAÇÃO, CARGA E TRANSPORTE E SOLO. AF_09/2024</t>
  </si>
  <si>
    <t>RECONSTRUÇÃO DE BASE E SUB-BASE PARA PAVIMENTAÇÃO DE SOLO (PREDOMINANTEMENTE ARENOSO) BRITA - 40%-60% COM CIMENTO - 4%, MISTURA EM PISTA, COM ESPESSURA DE 15 CM - EXCLUSIVE ESCAVAÇÃO, CARGA E TRANSPORTE E SOLO. AF_09/2024</t>
  </si>
  <si>
    <t>RECONSTRUÇÃO DE BASE E SUB-BASE PARA PAVIMENTAÇÃO DE SOLO (PREDOMINANTEMENTE ARENOSO) BRITA - 40%-60% COM CIMENTO - 6%, MISTURA EM PISTA, COM ESPESSURA DE 15 CM - EXCLUSIVE ESCAVAÇÃO, CARGA E TRANSPORTE E SOLO. AF_09/2024</t>
  </si>
  <si>
    <t>RECONSTRUÇÃO DE BASE E SUB-BASE PARA PAVIMENTAÇÃO DE SOLO (PREDOMINANTEMENTE ARENOSO) BRITA - 40%-60% COM CIMENTO - 8%, MISTURA EM PISTA, COM ESPESSURA DE 15 CM - EXCLUSIVE ESCAVAÇÃO, CARGA E TRANSPORTE E SOLO. AF_09/2024</t>
  </si>
  <si>
    <t>CONSTRUÇÃO DE BASE E SUB-BASE PARA PAVIMENTAÇÃO DE SOLO (PREDOMINANTEMENTE ARENOSO) BRITA - 40%-60% COM CIMENTO - 4%, MISTURA EM PISTA, COM ESPESSURA DE 20 CM - EXCLUSIVE ESCAVAÇÃO, CARGA E TRANSPORTE E SOLO. AF_09/2024</t>
  </si>
  <si>
    <t>CONSTRUÇÃO DE BASE E SUB-BASE PARA PAVIMENTAÇÃO DE SOLO (PREDOMINANTEMENTE ARENOSO) BRITA - 40%-60% COM CIMENTO - 6%, MISTURA EM PISTA, COM ESPESSURA DE 20 CM - EXCLUSIVE ESCAVAÇÃO, CARGA E TRANSPORTE E SOLO. AF_09/2024</t>
  </si>
  <si>
    <t>CONSTRUÇÃO DE BASE E SUB-BASE PARA PAVIMENTAÇÃO DE SOLO (PREDOMINANTEMENTE ARENOSO) BRITA - 40%-60% COM CIMENTO - 8%, MISTURA EM PISTA, COM ESPESSURA DE 20 CM - EXCLUSIVE ESCAVAÇÃO, CARGA E TRANSPORTE E SOLO. AF_09/2024</t>
  </si>
  <si>
    <t>RECONSTRUÇÃO DE BASE E SUB-BASE PARA PAVIMENTAÇÃO DE SOLO (PREDOMINANTEMENTE ARENOSO) BRITA - 40%-60% COM CIMENTO - 4%, MISTURA EM PISTA, COM ESPESSURA DE 20 CM - EXCLUSIVE ESCAVAÇÃO, CARGA E TRANSPORTE E SOLO. AF_09/2024</t>
  </si>
  <si>
    <t>RECONSTRUÇÃO DE BASE E SUB-BASE PARA PAVIMENTAÇÃO DE SOLO (PREDOMINANTEMENTE ARENOSO) BRITA - 40%-60% COM CIMENTO - 6%, MISTURA EM PISTA, COM ESPESSURA DE 20 CM - EXCLUSIVE ESCAVAÇÃO, CARGA E TRANSPORTE E SOLO. AF_09/2024</t>
  </si>
  <si>
    <t>RECONSTRUÇÃO DE BASE E SUB-BASE PARA PAVIMENTAÇÃO DE SOLO (PREDOMINANTEMENTE ARENOSO) BRITA - 40%-60% COM CIMENTO - 8%, MISTURA EM PISTA, COM ESPESSURA DE 20 CM - EXCLUSIVE ESCAVAÇÃO, CARGA E TRANSPORTE E SOLO. AF_09/2024</t>
  </si>
  <si>
    <t>CONSTRUÇÃO DE BASE E SUB-BASE PARA PAVIMENTAÇÃO DE SOLO (PREDOMINANTEMENTE ARENOSO) BRITA - 50%-50% COM CIMENTO - 4%, MISTURA EM PISTA, COM ESPESSURA DE 10 CM - EXCLUSIVE ESCAVAÇÃO, CARGA E TRANSPORTE E SOLO. AF_09/2024</t>
  </si>
  <si>
    <t>CONSTRUÇÃO DE BASE E SUB-BASE PARA PAVIMENTAÇÃO DE SOLO (PREDOMINANTEMENTE ARENOSO) BRITA - 50%-50% COM CIMENTO - 6%, MISTURA EM PISTA, COM ESPESSURA DE 10 CM - EXCLUSIVE ESCAVAÇÃO, CARGA E TRANSPORTE E SOLO. AF_09/2024</t>
  </si>
  <si>
    <t>CONSTRUÇÃO DE BASE E SUB-BASE PARA PAVIMENTAÇÃO DE SOLO (PREDOMINANTEMENTE ARENOSO) BRITA - 50%-50% COM CIMENTO - 8%, MISTURA EM PISTA, COM ESPESSURA DE 10 CM - EXCLUSIVE ESCAVAÇÃO, CARGA E TRANSPORTE E SOLO. AF_09/2024</t>
  </si>
  <si>
    <t>RECONSTRUÇÃO DE BASE E SUB-BASE PARA PAVIMENTAÇÃO DE SOLO (PREDOMINANTEMENTE ARENOSO) BRITA - 50%-50% COM CIMENTO - 4%, MISTURA EM PISTA, COM ESPESSURA DE 10 CM - EXCLUSIVE ESCAVAÇÃO, CARGA E TRANSPORTE E SOLO. AF_09/2024</t>
  </si>
  <si>
    <t>RECONSTRUÇÃO DE BASE E SUB-BASE PARA PAVIMENTAÇÃO DE SOLO (PREDOMINANTEMENTE ARENOSO) BRITA - 50%-50% COM CIMENTO - 6%, MISTURA EM PISTA, COM ESPESSURA DE 10 CM - EXCLUSIVE ESCAVAÇÃO, CARGA E TRANSPORTE E SOLO. AF_09/2024</t>
  </si>
  <si>
    <t>RECONSTRUÇÃO DE BASE E SUB-BASE PARA PAVIMENTAÇÃO DE SOLO (PREDOMINANTEMENTE ARENOSO) BRITA - 50%-50% COM CIMENTO - 8%, MISTURA EM PISTA, COM ESPESSURA DE 10 CM - EXCLUSIVE ESCAVAÇÃO, CARGA E TRANSPORTE E SOLO. AF_09/2024</t>
  </si>
  <si>
    <t>RECONSTRUÇÃO DE BASE E SUB-BASE PARA PAVIMENTAÇÃO DE SOLO (PREDOMINANTEMENTE ARENOSO) BRITA - 50%-50% COM CIMENTO - 4%, MISTURA EM PISTA, COM ESPESSURA DE 15 CM - EXCLUSIVE ESCAVAÇÃO, CARGA E TRANSPORTE E SOLO. AF_09/2024</t>
  </si>
  <si>
    <t>RECONSTRUÇÃO DE BASE E SUB-BASE PARA PAVIMENTAÇÃO DE SOLO (PREDOMINANTEMENTE ARENOSO) BRITA - 50%-50% COM CIMENTO - 6%, MISTURA EM PISTA, COM ESPESSURA DE 15 CM - EXCLUSIVE ESCAVAÇÃO, CARGA E TRANSPORTE E SOLO. AF_09/2024</t>
  </si>
  <si>
    <t>RECONSTRUÇÃO DE BASE E SUB-BASE PARA PAVIMENTAÇÃO DE SOLO (PREDOMINANTEMENTE ARENOSO) BRITA - 50%-50% COM CIMENTO - 8%, MISTURA EM PISTA, COM ESPESSURA DE 15 CM - EXCLUSIVE ESCAVAÇÃO, CARGA E TRANSPORTE E SOLO. AF_09/2024</t>
  </si>
  <si>
    <t>CONSTRUÇÃO DE BASE E SUB-BASE PARA PAVIMENTAÇÃO DE SOLO (PREDOMINANTEMENTE ARENOSO) BRITA - 50%-50% COM CIMENTO - 4%, MISTURA EM PISTA, COM ESPESSURA DE 20 CM - EXCLUSIVE ESCAVAÇÃO, CARGA E TRANSPORTE E SOLO. AF_09/2024</t>
  </si>
  <si>
    <t>CONSTRUÇÃO DE BASE E SUB-BASE PARA PAVIMENTAÇÃO DE SOLO (PREDOMINANTEMENTE ARENOSO) BRITA - 50%-50% COM CIMENTO - 6%, MISTURA EM PISTA, COM ESPESSURA DE 20 CM - EXCLUSIVE ESCAVAÇÃO, CARGA E TRANSPORTE E SOLO. AF_09/2024</t>
  </si>
  <si>
    <t>CONSTRUÇÃO DE BASE E SUB-BASE PARA PAVIMENTAÇÃO DE SOLO (PREDOMINANTEMENTE ARENOSO) BRITA - 50%-50% COM CIMENTO - 8%, MISTURA EM PISTA, COM ESPESSURA DE 20 CM - EXCLUSIVE ESCAVAÇÃO, CARGA E TRANSPORTE E SOLO. AF_09/2024</t>
  </si>
  <si>
    <t>RECONSTRUÇÃO DE BASE E SUB-BASE PARA PAVIMENTAÇÃO DE SOLO (PREDOMINANTEMENTE ARENOSO) BRITA - 50%-50% COM CIMENTO - 4%, MISTURA EM PISTA, COM ESPESSURA DE 20 CM - EXCLUSIVE ESCAVAÇÃO, CARGA E TRANSPORTE E SOLO. AF_09/2024</t>
  </si>
  <si>
    <t>RECONSTRUÇÃO DE BASE E SUB-BASE PARA PAVIMENTAÇÃO DE SOLO (PREDOMINANTEMENTE ARENOSO) BRITA - 50%-50% COM CIMENTO - 6%, MISTURA EM PISTA, COM ESPESSURA DE 20 CM - EXCLUSIVE ESCAVAÇÃO, CARGA E TRANSPORTE E SOLO. AF_09/2024</t>
  </si>
  <si>
    <t>RECONSTRUÇÃO DE BASE E SUB-BASE PARA PAVIMENTAÇÃO DE SOLO (PREDOMINANTEMENTE ARENOSO) BRITA - 50%-50% COM CIMENTO - 8%, MISTURA EM PISTA, COM ESPESSURA DE 20 CM - EXCLUSIVE ESCAVAÇÃO, CARGA E TRANSPORTE E SOLO. AF_09/2024</t>
  </si>
  <si>
    <t>CONSTRUÇÃO DE BASE E SUB-BASE PARA PAVIMENTAÇÃO DE SOLO (PREDOMINANTEMENTE ARENOSO) BRITA - 40%-60%, MISTURA EM PISTA, COM ESPESSURA DE 10 CM - EXCLUSIVE ESCAVAÇÃO, CARGA E TRANSPORTE E SOLO. AF_09/2024</t>
  </si>
  <si>
    <t>CONSTRUÇÃO DE BASE E SUB-BASE PARA PAVIMENTAÇÃO DE SOLO (PREDOMINANTEMENTE ARENOSO) BRITA - 40%-60%, MISTURA EM PISTA, COM ESPESSURA DE 20 CM - EXCLUSIVE ESCAVAÇÃO, CARGA E TRANSPORTE E SOLO. AF_09/2024</t>
  </si>
  <si>
    <t>RECONSTRUÇÃO DE BASE E SUB-BASE PARA PAVIMENTAÇÃO DE SOLO (PREDOMINANTEMENTE ARENOSO) BRITA - 40%-60%, MISTURA EM PISTA, COM ESPESSURA DE 20 CM - EXCLUSIVE ESCAVAÇÃO, CARGA E TRANSPORTE E SOLO. AF_09/2024</t>
  </si>
  <si>
    <t>CONSTRUÇÃO DE BASE E SUB-BASE PARA PAVIMENTAÇÃO DE SOLO (PREDOMINANTEMENTE ARENOSO) BRITA - 50%-50%, MISTURA EM PISTA, COM ESPESSURA DE 10 CM - EXCLUSIVE ESCAVAÇÃO, CARGA E TRANSPORTE E SOLO. AF_09/2024</t>
  </si>
  <si>
    <t>CONSTRUÇÃO DE BASE E SUB-BASE PARA PAVIMENTAÇÃO DE BRITA GRADUADA SIMPLES, COM ESPESSURA DE 10 CM - EXCLUSIVE CARGA E TRANSPORTE. AF_09/2024</t>
  </si>
  <si>
    <t>RECONSTRUÇÃO DE BASE E SUB-BASE PARA PAVIMENTAÇÃO DE BRITA GRADUADA SIMPLES, COM ESPESSURA DE 10 CM - EXCLUSIVE CARGA E TRANSPORTE. AF_09/2024</t>
  </si>
  <si>
    <t>RECONSTRUÇÃO DE BASE E SUB-BASE PARA PAVIMENTAÇÃO DE BRITA GRADUADA SIMPLES, COM ESPESSURA DE 15 CM - EXCLUSIVE CARGA E TRANSPORTE. AF_09/2024</t>
  </si>
  <si>
    <t>CONSTRUÇÃO DE BASE E SUB-BASE PARA PAVIMENTAÇÃO DE BRITA GRADUADA SIMPLES, COM ESPESSURA DE 20 CM - EXCLUSIVE CARGA E TRANSPORTE. AF_09/2024</t>
  </si>
  <si>
    <t>RECONSTRUÇÃO DE BASE E SUB-BASE PARA PAVIMENTAÇÃO DE BRITA GRADUADA SIMPLES, COM ESPESSURA DE 20 CM - EXCLUSIVE CARGA E TRANSPORTE. AF_09/2024</t>
  </si>
  <si>
    <t>CONSTRUÇÃO DE BASE E SUB-BASE PARA PAVIMENTAÇÃO DE BRITA GRADUADA SIMPLES TRATADA COM CIMENTO, COM ESPESSURA DE 10 CM - EXCLUSIVE CARGA E TRANSPORTE. AF_09/2024</t>
  </si>
  <si>
    <t>RECONSTRUÇÃO DE BASE E SUB-BASE PARA PAVIMENTAÇÃO DE BRITA GRADUADA SIMPLES TRATADA COM CIMENTO, COM ESPESSURA DE 10 CM - EXCLUSIVE CARGA E TRANSPORTE. AF_09/2024</t>
  </si>
  <si>
    <t>RECONSTRUÇÃO DE BASE E SUB-BASE PARA PAVIMENTAÇÃO DE BRITA GRADUADA SIMPLES TRATADA COM CIMENTO, COM ESPESSURA DE 15 CM - EXCLUSIVE CARGA E TRANSPORTE. AF_09/2024</t>
  </si>
  <si>
    <t>CONSTRUÇÃO DE BASE E SUB-BASE PARA PAVIMENTAÇÃO DE BRITA GRADUADA SIMPLES TRATADA COM CIMENTO, COM ESPESSURA DE 20 CM - EXCLUSIVE CARGA E TRANSPORTE. AF_09/2024</t>
  </si>
  <si>
    <t>RECONSTRUÇÃO DE BASE E SUB-BASE PARA PAVIMENTAÇÃO DE BRITA GRADUADA SIMPLES TRATADA COM CIMENTO, COM ESPESSURA DE 20 CM - EXCLUSIVE CARGA E TRANSPORTE. AF_09/2024</t>
  </si>
  <si>
    <t>CONSTRUÇÃO DE BASE E SUB-BASE PARA PAVIMENTAÇÃO DE CONCRETO COMPACTADO COM ROLO, COM ESPESSURA DE 10 CM - EXCLUSIVE CARGA E TRANSPORTE. AF_09/2024</t>
  </si>
  <si>
    <t>RECONSTRUÇÃO DE BASE E SUB-BASE PARA PAVIMENTAÇÃO DE CONCRETO COMPACTADO COM ROLO, COM ESPESSURA DE 10 CM - EXCLUSIVE CARGA E TRANSPORTE. AF_09/2024</t>
  </si>
  <si>
    <t>RECONSTRUÇÃO DE BASE E SUB-BASE PARA PAVIMENTAÇÃO DE CONCRETO COMPACTADO COM ROLO, COM ESPESSURA DE 15 CM - EXCLUSIVE CARGA E TRANSPORTE. AF_09/2024</t>
  </si>
  <si>
    <t>CONSTRUÇÃO DE BASE E SUB-BASE PARA PAVIMENTAÇÃO DE CONCRETO COMPACTADO COM ROLO, COM ESPESSURA DE 20 CM - EXCLUSIVE CARGA E TRANSPORTE. AF_09/2024</t>
  </si>
  <si>
    <t>RECONSTRUÇÃO DE BASE E SUB-BASE PARA PAVIMENTAÇÃO DE CONCRETO COMPACTADO COM ROLO, COM ESPESSURA DE 20 CM - EXCLUSIVE CARGA E TRANSPORTE. AF_09/2024</t>
  </si>
  <si>
    <t>CONSTRUÇÃO DE BASE E SUB-BASE PARA PAVIMENTAÇÃO DE RACHÃO, COM ESPESSURA DE 30 CM - EXCLUSIVE CARGA E TRANSPORTE. AF_09/2024</t>
  </si>
  <si>
    <t>RECONSTRUÇÃO DE BASE E SUB-BASE PARA PAVIMENTAÇÃO DE RACHÃO, COM ESPESSURA DE 30 CM - EXCLUSIVE CARGA E TRANSPORTE. AF_09/2024</t>
  </si>
  <si>
    <t>RECONSTRUÇÃO DE BASE E SUB-BASE PARA PAVIMENTAÇÃO DE RACHÃO, COM ESPESSURA DE 40 CM - EXCLUSIVE CARGA E TRANSPORTE. AF_09/2024</t>
  </si>
  <si>
    <t>CONSTRUÇÃO DE BASE E SUB-BASE PARA PAVIMENTAÇÃO DE RACHÃO, COM ESPESSURA DE 50 CM - EXCLUSIVE CARGA E TRANSPORTE. AF_09/2024</t>
  </si>
  <si>
    <t>RECONSTRUÇÃO DE BASE E SUB-BASE PARA PAVIMENTAÇÃO DE RACHÃO, COM ESPESSURA DE 50 CM - EXCLUSIVE CARGA E TRANSPORTE. AF_09/2024</t>
  </si>
  <si>
    <t>CONSTRUÇÃO DE BASE E SUB-BASE PARA PAVIMENTAÇÃO DE RACHÃO, COM ESPESSURA DE 60 CM - EXCLUSIVE CARGA E TRANSPORTE. AF_09/2024</t>
  </si>
  <si>
    <t>RECONSTRUÇÃO DE BASE E SUB-BASE PARA PAVIMENTAÇÃO DE RACHÃO, COM ESPESSURA DE 60 CM - EXCLUSIVE CARGA E TRANSPORTE. AF_09/2024</t>
  </si>
  <si>
    <t>CONSTRUÇÃO DE BASE E SUB-BASE PARA PAVIMENTAÇÃO DE MACADAME SECO, COM ESPESSURA DE 10 CM - EXCLUSIVE CARGA E TRANSPORTE. AF_09/2024</t>
  </si>
  <si>
    <t>RECONSTRUÇÃO DE BASE E SUB-BASE PARA PAVIMENTAÇÃO DE MACADAME SECO, COM ESPESSURA DE 10 CM - EXCLUSIVE CARGA E TRANSPORTE. AF_09/2024</t>
  </si>
  <si>
    <t>RECONSTRUÇÃO DE BASE E SUB-BASE PARA PAVIMENTAÇÃO DE MACADAME SECO, COM ESPESSURA DE 15 CM - EXCLUSIVE CARGA E TRANSPORTE. AF_09/2024</t>
  </si>
  <si>
    <t>CONSTRUÇÃO DE BASE E SUB-BASE PARA PAVIMENTAÇÃO DE MACADAME SECO, COM ESPESSURA DE 20 CM - EXCLUSIVE CARGA E TRANSPORTE. AF_09/2024</t>
  </si>
  <si>
    <t>RECONSTRUÇÃO DE BASE E SUB-BASE PARA PAVIMENTAÇÃO DE MACADAME SECO, COM ESPESSURA DE 20 CM - EXCLUSIVE CARGA E TRANSPORTE. AF_09/2024</t>
  </si>
  <si>
    <t>CONSTRUÇÃO DE BASE E SUB-BASE PARA PAVIMENTAÇÃO DE MACADAME SECO, COM ESPESSURA DE 25 CM - EXCLUSIVE CARGA E TRANSPORTE. AF_09/2024</t>
  </si>
  <si>
    <t>RECONSTRUÇÃO DE BASE E SUB-BASE PARA PAVIMENTAÇÃO DE MACADAME SECO, COM ESPESSURA DE 25 CM - EXCLUSIVE CARGA E TRANSPORTE. AF_09/2024</t>
  </si>
  <si>
    <t>EXECUÇÃO DE PAVIMENTO EM PISO INTERTRAVADO, COM BLOCO PISOGRAMA DE 35 X 15 CM, ESPESSURA 6 CM. AF_10/2022</t>
  </si>
  <si>
    <t>EXECUÇÃO DE PAVIMENTO EM PISO INTERTRAVADO, COM BLOCO PISOGRAMA DE 35 X 15 CM, ESPESSURA 8 CM. AF_10/2022</t>
  </si>
  <si>
    <t>EXECUÇÃO DE PAVIMENTO EM PISO INTERTRAVADO, COM BLOCO SEXTAVADO DE 25 X 25 CM, ESPESSURA 6 CM. AF_10/2022</t>
  </si>
  <si>
    <t>EXECUÇÃO DE PAVIMENTO EM PISO INTERTRAVADO, COM BLOCO SEXTAVADO DE 25 X 25 CM, ESPESSURA 8 CM. AF_10/2022</t>
  </si>
  <si>
    <t>EXECUÇÃO DE PAVIMENTO EM PISO INTERTRAVADO, COM BLOCO SEXTAVADO DE 25 X 25 CM, ESPESSURA 10 CM. AF_10/2022</t>
  </si>
  <si>
    <t>EXECUÇÃO DE PASSEIO EM PISO INTERTRAVADO, COM BLOCO RETANGULAR COR NATURAL DE 20 X 10 CM, ESPESSURA 6 CM. AF_10/2022</t>
  </si>
  <si>
    <t>EXECUÇÃO DE PAVIMENTO EM PISO INTERTRAVADO, COM BLOCO RETANGULAR COR NATURAL DE 20 X 10 CM, ESPESSURA 6 CM. AF_10/2022</t>
  </si>
  <si>
    <t>EXECUÇÃO DE PAVIMENTO EM PISO INTERTRAVADO, COM BLOCO RETANGULAR COR NATURAL DE 20 X 10 CM, ESPESSURA 8 CM. AF_10/2022</t>
  </si>
  <si>
    <t>EXECUÇÃO DE PAVIMENTO EM PISO INTERTRAVADO, COM BLOCO RETANGULAR DE 20 X 10 CM, ESPESSURA 10 CM. AF_10/2022</t>
  </si>
  <si>
    <t>EXECUÇÃO DE PASSEIO EM PISO INTERTRAVADO, COM BLOCO 16 FACES DE 22 X 11 CM, ESPESSURA 6 CM. AF_10/2022</t>
  </si>
  <si>
    <t>EXECUÇÃO DE PAVIMENTO EM PISO INTERTRAVADO, COM BLOCO 16 FACES DE 22 X 11 CM, ESPESSURA 6 CM. AF_10/2022</t>
  </si>
  <si>
    <t>EXECUÇÃO DE PAVIMENTO EM PISO INTERTRAVADO, COM BLOCO 16 FACES DE 22 X 11 CM, ESPESSURA 8 CM. AF_10/2022</t>
  </si>
  <si>
    <t>EXECUÇÃO DE PAVIMENTO EM PISO INTERTRAVADO, COM BLOCO 16 FACES DE 22 X 11 CM, ESPESSURA 10 CM. AF_10/2022</t>
  </si>
  <si>
    <t>EXECUÇÃO DE PASSEIO EM PISO INTERTRAVADO, COM BLOCO RETANGULAR COLORIDO DE 20 X 10 CM, ESPESSURA 6 CM. AF_10/2022</t>
  </si>
  <si>
    <t>EXECUÇÃO DE PAVIMENTO EM PISO INTERTRAVADO, COM BLOCO RETANGULAR COLORIDO DE 20 X 10 CM, ESPESSURA 6 CM. AF_10/2022</t>
  </si>
  <si>
    <t>EXECUÇÃO DE PAVIMENTO EM PISO INTERTRAVADO, COM BLOCO RETANGULAR COLORIDO DE 20 X 10 CM, ESPESSURA 8 CM. AF_10/2022</t>
  </si>
  <si>
    <t>EXECUÇÃO DE PAVIMENTO DE CONCRETO SIMPLES (PCS), FCK = 40 MPA, ESPESSURA DE 15,0 CM. AF_04/2022</t>
  </si>
  <si>
    <t>EXECUÇÃO DE PAVIMENTO DE CONCRETO SIMPLES (PCS), FCK = 40 MPA, ESPESSURA DE 17,5 CM. AF_04/2022</t>
  </si>
  <si>
    <t>EXECUÇÃO DE PAVIMENTO DE CONCRETO SIMPLES (PCS), FCK = 40 MPA, ESPESSURA DE 20,0 CM. AF_04/2022</t>
  </si>
  <si>
    <t>EXECUÇÃO DE PAVIMENTO DE CONCRETO SIMPLES (PCS), FCK = 40 MPA, ESPESSURA DE 22,5 CM. AF_04/2022</t>
  </si>
  <si>
    <t>EXECUÇÃO DE PAVIMENTO DE CONCRETO SIMPLES (PCS), FCK = 40 MPA, ESPESSURA DE 25,0 CM. AF_04/2022</t>
  </si>
  <si>
    <t>EXECUÇÃO DE PAVIMENTO DE CONCRETO SIMPLES (PCS), FCK = 40 MPA, ESPESSURA DE 27,5 CM. AF_04/2022</t>
  </si>
  <si>
    <t>EXECUÇÃO DE PAVIMENTO DE CONCRETO ARMADO (PCA), FCK = 30 MPA, ESPESSURA DE 15,0 CM. AF_04/2022</t>
  </si>
  <si>
    <t>EXECUÇÃO DE PAVIMENTO DE CONCRETO ARMADO (PCA), FCK = 30 MPA, ESPESSURA DE 17,5 CM. AF_04/2022</t>
  </si>
  <si>
    <t>APLICAÇÃO DE LONA PLÁSTICA PARA EXECUÇÃO DE PAVIMENTOS DE CONCRETO. AF_04/2022</t>
  </si>
  <si>
    <t>EXECUÇÃO DE JUNTAS DE CONTRAÇÃO PARA PAVIMENTOS DE CONCRETO. AF_04/2022</t>
  </si>
  <si>
    <t>APLICAÇÃO DE GRAXA EM BARRAS DE TRANSFERÊNCIA PARA EXECUÇÃO DE PAVIMENTO DE CONCRETO. AF_04/2022</t>
  </si>
  <si>
    <t>BARRAS DE TRANSFERÊNCIA, AÇO CA-25 DE 16,0 MM, PARA EXECUÇÃO DE PAVIMENTO DE CONCRETO - FORNECIMENTO E INSTALAÇÃO. AF_04/2022</t>
  </si>
  <si>
    <t>BARRAS DE TRANSFERÊNCIA, AÇO CA-25 DE 20,0 MM, PARA EXECUÇÃO DE PAVIMENTO DE CONCRETO - FORNECIMENTO E INSTALAÇÃO. AF_04/2022</t>
  </si>
  <si>
    <t>BARRAS DE TRANSFERÊNCIA, AÇO CA-25 DE 25,0 MM, PARA EXECUÇÃO DE PAVIMENTO DE CONCRETO - FORNECIMENTO E INSTALAÇÃO. AF_04/2022</t>
  </si>
  <si>
    <t>BARRAS DE TRANSFERÊNCIA, AÇO CA-25 DE 32,0 MM, PARA EXECUÇÃO DE PAVIMENTO DE CONCRETO - FORNECIMENTO E INSTALAÇÃO. AF_04/2022</t>
  </si>
  <si>
    <t>BARRAS DE LIGAÇÃO, AÇO CA-50 DE 10 MM, PARA EXECUÇÃO DE PAVIMENTO DE CONCRETO - FORNECIMENTO E INSTALAÇÃO. AF_04/2022</t>
  </si>
  <si>
    <t>EXECUÇÃO DE PAVIMENTO EM PARALELEPÍPEDOS, REJUNTAMENTO COM PÓ DE PEDRA. AF_05/2020</t>
  </si>
  <si>
    <t>EXECUÇÃO DE PAVIMENTO EM PARALELEPÍPEDOS, REJUNTAMENTO COM ARGAMASSA TRAÇO 1:3 (CIMENTO E AREIA). AF_05/2020</t>
  </si>
  <si>
    <t>EXECUÇÃO DE PAVIMENTO EM PEDRAS POLIÉDRICAS, REJUNTAMENTO COM PÓ DE PEDRA. AF_05/2020</t>
  </si>
  <si>
    <t>EXECUÇÃO DE PAVIMENTO EM PEDRAS POLIÉDRICAS, REJUNTAMENTO COM ARGAMASSA TRAÇO 1:3 (CIMENTO E AREIA). AF_05/2020</t>
  </si>
  <si>
    <t>EXECUÇÃO DE PAVIMENTO DE CONCRETO SIMPLES (PCS), FCK = 35 MPA, ESPESSURA DE 15,0 CM. AF_04/2022</t>
  </si>
  <si>
    <t>EXECUÇÃO DE PAVIMENTO DE CONCRETO SIMPLES (PCS), FCK = 35 MPA, ESPESSURA DE 16,0 CM. AF_04/2022</t>
  </si>
  <si>
    <t>EXECUÇÃO DE PAVIMENTO DE CONCRETO SIMPLES (PCS), FCK = 40 MPA, ESPESSURA DE 16,0 CM. AF_04/2022</t>
  </si>
  <si>
    <t>EXECUÇÃO DE PAVIMENTO DE CONCRETO SIMPLES (PCS), FCK = 35 MPA, ESPESSURA DE 17,5 CM. AF_04/2022</t>
  </si>
  <si>
    <t>EXECUÇÃO PAVIMENTO DE CONCRETO SIMPLES (PCS), FCK = 35 MPA, ESPESSURA DE 20,0 CM. AF_04/2022</t>
  </si>
  <si>
    <t>EXECUÇÃO PAVIMENTO DE CONCRETO SIMPLES (PCS), FCK = 35 MPA, ESPESSURA DE 22,5 CM. AF_04/2022</t>
  </si>
  <si>
    <t>EXECUÇÃO DE PAVIMENTO DE CONCRETO SIMPLES (PCS), FCK = 35 MPA, ESPESSURA DE 25,0 CM. AF_04/2022</t>
  </si>
  <si>
    <t>EXECUÇÃO PAVIMENTO DE CONCRETO SIMPLES (PCS), FCK = 35 MPA, ESPESSURA DE 27,5 CM. AF_04/2022</t>
  </si>
  <si>
    <t>EXECUÇÃO DE PISO INDUSTRIAL DE CONCRETO ARMADO, FCK = 20 MPA, ESPESSURA DE 12,0 CM. AF_04/2022</t>
  </si>
  <si>
    <t>EXECUÇÃO DE PISO INDUSTRIAL DE CONCRETO ARMADO, FCK = 20 MPA, ESPESSURA DE 14,0 CM. AF_04/2022</t>
  </si>
  <si>
    <t>EXECUÇÃO DE PISO INDUSTRIAL DE CONCRETO ARMADO, FCK = 20 MPA, ESPESSURA DE 15,0 CM. AF_04/2022</t>
  </si>
  <si>
    <t>EXECUÇÃO DE PISO INDUSTRIAL DE CONCRETO ARMADO, FCK = 20 MPA, ESPESSURA DE 18,0 CM. AF_04/2022</t>
  </si>
  <si>
    <t>EXECUÇÃO DE PISO INDUSTRIAL DE CONCRETO ARMADO, FCK = 20 MPA, ESPESSURA DE 20,0 CM. AF_04/2022</t>
  </si>
  <si>
    <t>EXECUÇÃO DE PISO INDUSTRIAL DE CONCRETO ARMADO, FCK = 20 MPA, ESPESSURA DE 22,0 CM. AF_04/2022</t>
  </si>
  <si>
    <t>EXECUÇÃO DE PASSEIO EM PISO INTERTRAVADO, COM BLOCO RAQUETE  22 X 13,5 CM, ESPESSURA 6 CM. AF_10/2022</t>
  </si>
  <si>
    <t>EXECUÇÃO DE PAVIMENTO EM PISO INTERTRAVADO, COM BLOCO RAQUETE  22 X 13,5 CM, ESPESSURA 6 CM. AF_10/2022</t>
  </si>
  <si>
    <t>FORNECIMENTO E INSTALAÇÃO DE PLACA DE OBRA COM CHAPA GALVANIZADA E ESTRUTURA DE MADEIRA. AF_03/2022_PS</t>
  </si>
  <si>
    <t>FORNECIMENTO E INSTALAÇÃO DE SUPORTE DE MADEIRA  PARA PLACAS DE SINALIZAÇÃO, EM SOLO, COM H= DE 2,5 M E SEÇÃO DE 7,5 X 7,5 CM. AF_03/2022</t>
  </si>
  <si>
    <t>FORNECIMENTO E INSTALAÇÃO DE SUPORTE DE MADEIRA PARA PLACAS DE SINALIZAÇÃO, EM SOLO, COM H= DE 2,0 M E SEÇÃO DE 7,5 X 7,5 CM. AF_03/2022</t>
  </si>
  <si>
    <t>FORNECIMENTO E INSTALAÇÃO DE SUPORTE DE MADEIRA PARA PLACAS DE SINALIZAÇÃO EM CONCRETO, COM H= DE 2,5 M E SEÇÃO DE 7,5 X 7,5 CM. AF_03/2022</t>
  </si>
  <si>
    <t>FORNECIMENTO E INSTALAÇÃO DE SUPORTE DE MADEIRA PARA PLACAS DE SINALIZAÇÃO, EM BASE DE CONCRETO, COM H= DE 2,0 M E SEÇÃO DE 7,5 X 7,5 CM. AF_03/2022</t>
  </si>
  <si>
    <t>EXECUÇÃO DE PAVIMENTO COM APLICAÇÃO DE CONCRETO ASFÁLTICO, CAMADA DE ROLAMENTO - EXCLUSIVE CARGA E TRANSPORTE. AF_11/2019</t>
  </si>
  <si>
    <t>EXECUÇÃO DE PAVIMENTO COM APLICAÇÃO DE CONCRETO ASFÁLTICO, CAMADA DE BINDER - EXCLUSIVE CARGA E TRANSPORTE. AF_11/2019</t>
  </si>
  <si>
    <t>FRESAGEM DE PAVIMENTO ASFÁLTICO (PROFUNDIDADE ATÉ 5,0 CM) - EXCLUSIVE TRANSPORTE. AF_11/2019</t>
  </si>
  <si>
    <t>USINAGEM DE BRITA GRADUADA SIMPLES. AF_03/2020</t>
  </si>
  <si>
    <t>USINAGEM DE BRITA GRADUADA TRATADA COM CIMENTO. AF_03/2020</t>
  </si>
  <si>
    <t>USINAGEM DE CONCRETO PARA COMPACTAÇÃO COM ROLO. AF_03/2020</t>
  </si>
  <si>
    <t>APLICAÇÃO MANUAL DE FUNDO SELADOR ACRÍLICO EM PANOS COM PRESENÇA DE VÃOS DE EDIFÍCIOS DE MÚLTIPLOS PAVIMENTOS. AF_03/2024</t>
  </si>
  <si>
    <t>APLICAÇÃO MANUAL DE FUNDO SELADOR ACRÍLICO EM PANOS CEGOS DE FACHADA (SEM PRESENÇA DE VÃOS) DE EDIFÍCIOS DE MÚLTIPLOS PAVIMENTOS. AF_03/2024</t>
  </si>
  <si>
    <t>APLICAÇÃO MANUAL DE FUNDO SELADOR ACRÍLICO EM SUPERFÍCIES EXTERNAS DE SACADA DE EDIFÍCIOS DE MÚLTIPLOS PAVIMENTOS. AF_03/2024</t>
  </si>
  <si>
    <t>APLICAÇÃO MANUAL DE FUNDO SELADOR ACRÍLICO EM SUPERFÍCIES INTERNAS DA SACADA DE EDIFÍCIOS DE MÚLTIPLOS PAVIMENTOS. AF_03/2024</t>
  </si>
  <si>
    <t>APLICAÇÃO MANUAL DE FUNDO SELADOR ACRÍLICO EM PAREDES EXTERNAS DE CASAS. AF_03/2024</t>
  </si>
  <si>
    <t>APLICAÇÃO MANUAL DE PINTURA COM TINTA TEXTURIZADA ACRÍLICA EM PANOS COM PRESENÇA DE VÃOS DE EDIFÍCIOS DE MÚLTIPLOS PAVIMENTOS, UMA COR. AF_03/2024</t>
  </si>
  <si>
    <t>APLICAÇÃO MANUAL DE PINTURA COM TINTA TEXTURIZADA ACRÍLICA EM PANOS CEGOS DE FACHADA (SEM PRESENÇA DE VÃOS) DE EDIFÍCIOS DE MÚLTIPLOS PAVIMENTOS, UMA COR. AF_03/2024</t>
  </si>
  <si>
    <t>APLICAÇÃO MANUAL DE PINTURA COM TINTA TEXTURIZADA ACRÍLICA EM SUPERFÍCIES EXTERNAS DE SACADA DE EDIFÍCIOS DE MÚLTIPLOS PAVIMENTOS, UMA COR. AF_03/2024</t>
  </si>
  <si>
    <t>APLICAÇÃO MANUAL DE PINTURA COM TINTA TEXTURIZADA ACRÍLICA EM SUPERFÍCIES INTERNAS DA SACADA DE EDIFÍCIOS DE MÚLTIPLOS PAVIMENTOS, UMA COR. AF_03/2024</t>
  </si>
  <si>
    <t>APLICAÇÃO MANUAL DE PINTURA COM TINTA TEXTURIZADA ACRÍLICA EM PAREDES EXTERNAS DE CASAS, UMA COR. AF_03/2024</t>
  </si>
  <si>
    <t>APLICAÇÃO MANUAL DE PINTURA COM TINTA TEXTURIZADA ACRÍLICA EM PANOS COM PRESENÇA DE VÃOS DE EDIFÍCIOS DE MÚLTIPLOS PAVIMENTOS, DUAS CORES. AF_03/2024</t>
  </si>
  <si>
    <t>APLICAÇÃO MANUAL DE PINTURA COM TINTA TEXTURIZADA ACRÍLICA EM PANOS CEGOS DE FACHADA (SEM PRESENÇA DE VÃOS) DE EDIFÍCIOS DE MÚLTIPLOS PAVIMENTOS, DUAS CORES. AF_03/2024</t>
  </si>
  <si>
    <t>APLICAÇÃO MANUAL DE PINTURA COM TINTA TEXTURIZADA ACRÍLICA EM SUPERFÍCIES EXTERNAS DE SACADA DE EDIFÍCIOS DE MÚLTIPLOS PAVIMENTOS, DUAS CORES. AF_03/2024</t>
  </si>
  <si>
    <t>APLICAÇÃO MANUAL DE PINTURA COM TINTA TEXTURIZADA ACRÍLICA EM SUPERFÍCIES INTERNAS DA SACADA DE EDIFÍCIOS DE MÚLTIPLOS PAVIMENTOS, DUAS CORES. AF_03/2024</t>
  </si>
  <si>
    <t>APLICAÇÃO MANUAL DE PINTURA COM TINTA TEXTURIZADA ACRÍLICA EM PAREDES EXTERNAS DE CASAS, DUAS CORES. AF_03/2024</t>
  </si>
  <si>
    <t>APLICAÇÃO MANUAL DE PINTURA COM TINTA TEXTURIZADA ACRÍLICA EM MOLDURAS DE EPS. AF_03/2024</t>
  </si>
  <si>
    <t>FUNDO SELADOR ACRÍLICO, APLICAÇÃO MANUAL EM TETO, UMA DEMÃO. AF_04/2023</t>
  </si>
  <si>
    <t>FUNDO SELADOR ACRÍLICO, APLICAÇÃO MANUAL EM PAREDE, UMA DEMÃO. AF_04/2023</t>
  </si>
  <si>
    <t>PINTURA LÁTEX ACRÍLICA PREMIUM, APLICAÇÃO MANUAL EM TETO, DUAS DEMÃOS. AF_04/2023</t>
  </si>
  <si>
    <t>PINTURA LÁTEX ACRÍLICA PREMIUM, APLICAÇÃO MANUAL EM PAREDES, DUAS DEMÃOS. AF_04/2023</t>
  </si>
  <si>
    <t>EMASSAMENTO COM MASSA LÁTEX, APLICAÇÃO EM TETO, UMA DEMÃO, LIXAMENTO MANUAL. AF_04/2023</t>
  </si>
  <si>
    <t>EMASSAMENTO COM MASSA LÁTEX, APLICAÇÃO EM PAREDE, UMA DEMÃO, LIXAMENTO MANUAL. AF_04/2023</t>
  </si>
  <si>
    <t>EMASSAMENTO COM MASSA LÁTEX, APLICAÇÃO EM TETO, DUAS DEMÃOS, LIXAMENTO MANUAL. AF_04/2023</t>
  </si>
  <si>
    <t>EMASSAMENTO COM MASSA LÁTEX, APLICAÇÃO EM PAREDE, DUAS DEMÃOS, LIXAMENTO MANUAL. AF_04/2023</t>
  </si>
  <si>
    <t>TEXTURA ACRÍLICA, APLICAÇÃO MANUAL EM PAREDE, UMA DEMÃO. AF_04/2023</t>
  </si>
  <si>
    <t>TEXTURA ACRÍLICA, APLICAÇÃO MANUAL EM TETO, UMA DEMÃO. AF_04/2023</t>
  </si>
  <si>
    <t>APLICAÇÃO MANUAL DE TINTA LÁTEX ACRÍLICA EM PANOS COM PRESENÇA DE VÃOS DE EDIFÍCIOS DE MÚLTIPLOS PAVIMENTOS, DUAS DEMÃOS. AF_03/2024</t>
  </si>
  <si>
    <t>APLICAÇÃO MANUAL DE TINTA LÁTEX ACRÍLICA EM PANOS SEM PRESENÇA DE VÃOS DE EDIFÍCIOS DE MÚLTIPLOS PAVIMENTOS, DUAS DEMÃOS. AF_03/2024</t>
  </si>
  <si>
    <t>APLICAÇÃO MANUAL DE TINTA LÁTEX ACRÍLICA EM SUPERFÍCIES EXTERNAS DE SACADA DE EDIFÍCIOS DE MÚLTIPLOS PAVIMENTOS, DUAS DEMÃOS. AF_03/2024</t>
  </si>
  <si>
    <t>APLICAÇÃO MANUAL DE TINTA LÁTEX ACRÍLICA EM SUPERFÍCIES INTERNAS DE SACADA DE EDIFÍCIOS DE MÚLTIPLOS PAVIMENTOS, DUAS DEMÃOS. AF_03/2024</t>
  </si>
  <si>
    <t>APLICAÇÃO MANUAL DE TINTA LÁTEX ACRÍLICA EM PAREDE EXTERNAS DE CASAS, DUAS DEMÃOS. AF_03/2024</t>
  </si>
  <si>
    <t>APLICAÇÃO MANUAL DE MASSA ACRÍLICA EM PANOS DE FACHADA COM PRESENÇA DE VÃOS, DE EDIFÍCIOS DE MÚLTIPLOS PAVIMENTOS, UMA DEMÃO. AF_03/2024</t>
  </si>
  <si>
    <t>APLICAÇÃO MANUAL DE MASSA ACRÍLICA EM PANOS DE FACHADA SEM PRESENÇA DE VÃOS, DE EDIFÍCIOS DE MÚLTIPLOS PAVIMENTOS, UMA DEMÃO. AF_03/2024</t>
  </si>
  <si>
    <t>APLICAÇÃO MANUAL DE MASSA ACRÍLICA EM SUPERFÍCIES EXTERNAS DE SACADA DE EDIFÍCIOS DE MÚLTIPLOS PAVIMENTOS, UMA DEMÃO. AF_03/2024</t>
  </si>
  <si>
    <t>APLICAÇÃO MANUAL DE MASSA ACRÍLICA EM SUPERFÍCIES INTERNAS DE SACADA DE EDIFÍCIOS DE MÚLTIPLOS PAVIMENTOS, UMA DEMÃO. AF_03/2024</t>
  </si>
  <si>
    <t>APLICAÇÃO MANUAL DE MASSA ACRÍLICA EM PAREDES EXTERNAS DE CASAS, UMA DEMÃO. AF_03/2024</t>
  </si>
  <si>
    <t>APLICAÇÃO MANUAL DE MASSA ACRÍLICA EM PANOS DE FACHADA COM PRESENÇA DE VÃOS, DE EDIFÍCIOS DE MÚLTIPLOS PAVIMENTOS, DUAS DEMÃOS. AF_03/2024</t>
  </si>
  <si>
    <t>APLICAÇÃO MANUAL DE MASSA ACRÍLICA EM PANOS DE FACHADA SEM PRESENÇA DE VÃOS, DE EDIFÍCIOS DE MÚLTIPLOS PAVIMENTOS, DUAS DEMÃOS. AF_03/2024</t>
  </si>
  <si>
    <t>APLICAÇÃO MANUAL DE MASSA ACRÍLICA EM SUPERFÍCIES EXTERNAS DE SACADA DE EDIFÍCIOS DE MÚLTIPLOS PAVIMENTOS, DUAS DEMÃOS. AF_03/2024</t>
  </si>
  <si>
    <t>APLICAÇÃO MANUAL DE MASSA ACRÍLICA EM SUPERFÍCIES INTERNAS DE SACADA DE EDIFÍCIOS DE MÚLTIPLOS PAVIMENTOS, DUAS DEMÃOS. AF_03/2024</t>
  </si>
  <si>
    <t>APLICAÇÃO MANUAL DE MASSA ACRÍLICA EM PAREDES EXTERNAS DE CASAS, DUAS DEMÃOS. AF_03/2024</t>
  </si>
  <si>
    <t>PINTURA LÁTEX ACRÍLICA ECONÔMICA, APLICAÇÃO MANUAL EM TETO, DUAS DEMÃOS. AF_04/2023</t>
  </si>
  <si>
    <t>PINTURA LÁTEX ACRÍLICA STANDARD, APLICAÇÃO MANUAL EM TETO, DUAS DEMÃOS. AF_04/2023</t>
  </si>
  <si>
    <t>PINTURA LÁTEX ACRÍLICA ECONÔMICA, APLICAÇÃO MANUAL EM PAREDES, DUAS DEMÃOS. AF_04/2023</t>
  </si>
  <si>
    <t>PINTURA LÁTEX ACRÍLICA STANDARD, APLICAÇÃO MANUAL EM PAREDES, DUAS DEMÃOS. AF_04/2023</t>
  </si>
  <si>
    <t>LIXAMENTO DE MADEIRA PARA APLICAÇÃO DE FUNDO OU PINTURA. AF_01/2021</t>
  </si>
  <si>
    <t>LIXAMENTO DE MASSA PARA MADEIRA. AF_01/2021</t>
  </si>
  <si>
    <t>PINTURA FUNDO NIVELADOR ALQUÍDICO BRANCO EM MADEIRA. AF_01/2021</t>
  </si>
  <si>
    <t>APLICAÇÃO MASSA ALQUÍDICA PARA MADEIRA, PARA PINTURA COM TINTA DE ACABAMENTO (PIGMENTADA). AF_01/2021</t>
  </si>
  <si>
    <t>APLICAÇÃO MASSA ACRÍLICA PARA MADEIRA, PARA PINTURA COM TINTA DE ACABAMENTO (PIGMENTADA). AF_01/2021</t>
  </si>
  <si>
    <t>APLICAÇÃO MASSA EPÓXI PARA MADEIRA, PARA PINTURA COM TINTA PU DE ACABAMENTO (PIGMENTADA). AF_01/2021</t>
  </si>
  <si>
    <t>PINTURA VERNIZ (INCOLOR) ALQUÍDICO EM MADEIRA, USO INTERNO E EXTERNO, 1 DEMÃO. AF_01/2021</t>
  </si>
  <si>
    <t>PINTURA VERNIZ (INCOLOR) ALQUÍDICO EM MADEIRA, USO INTERNO, 1 DEMÃO. AF_01/2021</t>
  </si>
  <si>
    <t>PINTURA VERNIZ (INCOLOR) POLIURETÂNICO (RESINA ALQUÍDICA MODIFICADA) EM MADEIRA, 1 DEMÃO. AF_01/2021</t>
  </si>
  <si>
    <t>PINTURA TINTA DE ACABAMENTO (PIGMENTADA) A ÓLEO EM MADEIRA, 1 DEMÃO. AF_01/2021</t>
  </si>
  <si>
    <t>PINTURA TINTA DE ACABAMENTO (PIGMENTADA) ESMALTE SINTÉTICO FOSCO EM MADEIRA, 1 DEMÃO. AF_01/2021</t>
  </si>
  <si>
    <t>PINTURA TINTA DE ACABAMENTO (PIGMENTADA) ESMALTE SINTÉTICO ACETINADO EM MADEIRA, 1 DEMÃO. AF_01/2021</t>
  </si>
  <si>
    <t>PINTURA TINTA DE ACABAMENTO (PIGMENTADA) ESMALTE SINTÉTICO BRILHANTE EM MADEIRA, 1 DEMÃO. AF_01/2021</t>
  </si>
  <si>
    <t>PINTURA VERNIZ (INCOLOR) ALQUÍDICO EM MADEIRA, USO INTERNO E EXTERNO, 2 DEMÃOS. AF_01/2021</t>
  </si>
  <si>
    <t>PINTURA VERNIZ (INCOLOR) ALQUÍDICO EM MADEIRA, USO INTERNO, 2 DEMÃOS. AF_01/2021</t>
  </si>
  <si>
    <t>PINTURA VERNIZ (INCOLOR) POLIURETÂNICO (RESINA ALQUÍDICA MODIFICADA) EM MADEIRA, 2 DEMÃOS. AF_01/2021</t>
  </si>
  <si>
    <t>PINTURA TINTA DE ACABAMENTO (PIGMENTADA) A ÓLEO EM MADEIRA, 2 DEMÃOS. AF_01/2021</t>
  </si>
  <si>
    <t>PINTURA TINTA DE ACABAMENTO (PIGMENTADA) ESMALTE SINTÉTICO FOSCO EM MADEIRA, 2 DEMÃOS. AF_01/2021</t>
  </si>
  <si>
    <t>PINTURA TINTA DE ACABAMENTO (PIGMENTADA) ESMALTE SINTÉTICO ACETINADO EM MADEIRA, 2 DEMÃOS. AF_01/2021</t>
  </si>
  <si>
    <t>PINTURA TINTA DE ACABAMENTO (PIGMENTADA) ESMALTE SINTÉTICO BRILHANTE EM MADEIRA, 2 DEMÃOS. AF_01/2021</t>
  </si>
  <si>
    <t>PINTURA VERNIZ (INCOLOR) ALQUÍDICO EM MADEIRA, USO INTERNO E EXTERNO, 3 DEMÃOS. AF_01/2021</t>
  </si>
  <si>
    <t>PINTURA VERNIZ (INCOLOR) ALQUÍDICO EM MADEIRA, USO INTERNO, 3 DEMÃOS. AF_01/2021</t>
  </si>
  <si>
    <t>PINTURA VERNIZ (INCOLOR) POLIURETÂNICO (RESINA ALQUÍDICA MODIFICADA) EM MADEIRA, 3 DEMÃOS. AF_01/2021</t>
  </si>
  <si>
    <t>PINTURA TINTA DE ACABAMENTO (PIGMENTADA) A ÓLEO EM MADEIRA, 3 DEMÃOS. AF_01/2021</t>
  </si>
  <si>
    <t>PINTURA TINTA DE ACABAMENTO (PIGMENTADA) ESMALTE SINTÉTICO FOSCO EM MADEIRA, 3 DEMÃOS. AF_01/2021</t>
  </si>
  <si>
    <t>PINTURA TINTA DE ACABAMENTO (PIGMENTADA) ESMALTE SINTÉTICO ACETINADO EM MADEIRA, 3 DEMÃOS. AF_01/2021</t>
  </si>
  <si>
    <t>PINTURA TINTA DE ACABAMENTO (PIGMENTADA) ESMALTE SINTÉTICO BRILHANTE EM MADEIRA, 3 DEMÃOS. AF_01/2021</t>
  </si>
  <si>
    <t>PINTURA IMUNIZANTE PARA MADEIRA, 1 DEMÃO. AF_01/2021</t>
  </si>
  <si>
    <t>PINTURA IMUNIZANTE PARA MADEIRA, 2 DEMÃOS. AF_01/2021</t>
  </si>
  <si>
    <t>JATEAMENTO ABRASIVO COM GRANALHA DE AÇO EM PERFIL METÁLICO EM FÁBRICA. AF_01/2020</t>
  </si>
  <si>
    <t>LIXAMENTO MANUAL EM SUPERFÍCIES METÁLICAS EM OBRA. AF_01/2020</t>
  </si>
  <si>
    <t>COLOCAÇÃO DE FITA PROTETORA PARA PINTURA. AF_01/2020</t>
  </si>
  <si>
    <t>PINTURA COM TINTA ALQUÍDICA DE FUNDO (TIPO ZARCÃO) PULVERIZADA SOBRE PERFIL METÁLICO EXECUTADO EM FÁBRICA (POR DEMÃO). AF_01/2020_PE</t>
  </si>
  <si>
    <t>PINTURA COM TINTA ALQUÍDICA DE FUNDO (TIPO ZARCÃO) APLICADA A ROLO OU PINCEL SOBRE PERFIL METÁLICO EXECUTADO EM FÁBRICA (POR DEMÃO). AF_01/2020</t>
  </si>
  <si>
    <t>PINTURA COM TINTA ALQUÍDICA DE FUNDO (TIPO ZARCÃO) PULVERIZADA SOBRE SUPERFÍCIES METÁLICAS (EXCETO PERFIL) EXECUTADO EM OBRA (POR DEMÃO). AF_01/2020_PE</t>
  </si>
  <si>
    <t>PINTURA COM TINTA ALQUÍDICA DE FUNDO (TIPO ZARCÃO) APLICADA A ROLO OU PINCEL SOBRE SUPERFÍCIES METÁLICAS (EXCETO PERFIL) EXECUTADO EM OBRA (POR DEMÃO). AF_01/2020</t>
  </si>
  <si>
    <t>PINTURA COM TINTA ALQUÍDICA DE FUNDO E ACABAMENTO (ESMALTE SINTÉTICO GRAFITE) PULVERIZADA SOBRE PERFIL METÁLICO EXECUTADO EM FÁBRICA (POR DEMÃO). AF_01/2020_PE</t>
  </si>
  <si>
    <t>PINTURA COM TINTA ALQUÍDICA DE FUNDO E ACABAMENTO (ESMALTE SINTÉTICO GRAFITE) APLICADA A ROLO OU PINCEL SOBRE PERFIL METÁLICO EXECUTADO EM FÁBRICA (POR DEMÃO). AF_01/2020</t>
  </si>
  <si>
    <t>PINTURA COM TINTA ALQUÍDICA DE FUNDO E ACABAMENTO (ESMALTE SINTÉTICO GRAFITE) PULVERIZADA SOBRE SUPERFÍCIES METÁLICAS (EXCETO PERFIL) EXECUTADO EM OBRA (POR DEMÃO). AF_01/2020_PE</t>
  </si>
  <si>
    <t>PINTURA COM TINTA ALQUÍDICA DE FUNDO E ACABAMENTO (ESMALTE SINTÉTICO GRAFITE) APLICADA A ROLO OU PINCEL SOBRE SUPERFÍCIES METÁLICAS (EXCETO PERFIL) EXECUTADO EM OBRA (POR DEMÃO). AF_01/2020</t>
  </si>
  <si>
    <t>PINTURA COM TINTA EPOXÍDICA DE FUNDO PULVERIZADA SOBRE PERFIL METÁLICO EXECUTADO EM FÁBRICA (POR DEMÃO). AF_01/2020_PE</t>
  </si>
  <si>
    <t>PINTURA COM TINTA EPOXÍDICA DE FUNDO APLICADA A ROLO OU PINCEL SOBRE PERFIL METÁLICO EXECUTADO EM FÁBRICA (POR DEMÃO). AF_01/2020</t>
  </si>
  <si>
    <t>PINTURA COM TINTA EPOXÍDICA DE ACABAMENTO PULVERIZADA SOBRE PERFIL METÁLICO EXECUTADO EM FÁBRICA (POR DEMÃO). AF_01/2020_PE</t>
  </si>
  <si>
    <t>PINTURA COM TINTA EPOXÍDICA DE ACABAMENTO APLICADA A ROLO OU PINCEL SOBRE PERFIL METÁLICO EXECUTADO EM FÁBRICA (POR DEMÃO). AF_01/2020</t>
  </si>
  <si>
    <t>PINTURA COM TINTA ACRÍLICA DE FUNDO PULVERIZADA SOBRE SUPERFÍCIES METÁLICAS (EXCETO PERFIL) EXECUTADO EM OBRA (POR DEMÃO). AF_01/2020_PE</t>
  </si>
  <si>
    <t>PINTURA COM TINTA ACRÍLICA DE FUNDO APLICADA A ROLO OU PINCEL SOBRE SUPERFÍCIES METÁLICAS (EXCETO PERFIL) EXECUTADO EM OBRA (POR DEMÃO). AF_01/2020</t>
  </si>
  <si>
    <t>PINTURA COM TINTA ACRÍLICA DE ACABAMENTO PULVERIZADA SOBRE SUPERFÍCIES METÁLICAS (EXCETO PERFIL) EXECUTADO EM OBRA (POR DEMÃO). AF_01/2020_PE</t>
  </si>
  <si>
    <t>PINTURA COM TINTA ACRÍLICA DE ACABAMENTO APLICADA A ROLO OU PINCEL SOBRE SUPERFÍCIES METÁLICAS (EXCETO PERFIL) EXECUTADO EM OBRA (POR DEMÃO). AF_01/2020</t>
  </si>
  <si>
    <t>PINTURA COM TINTA ALQUÍDICA DE ACABAMENTO (ESMALTE SINTÉTICO ACETINADO) PULVERIZADA SOBRE PERFIL METÁLICO EXECUTADO EM FÁBRICA (POR DEMÃO). AF_01/2020_PE</t>
  </si>
  <si>
    <t>PINTURA COM TINTA ALQUÍDICA DE ACABAMENTO (ESMALTE SINTÉTICO ACETINADO) APLICADA A ROLO OU PINCEL SOBRE PERFIL METÁLICO EXECUTADO EM FÁBRICA (POR DEMÃO). AF_01/2020</t>
  </si>
  <si>
    <t>PINTURA COM TINTA ALQUÍDICA DE ACABAMENTO (ESMALTE SINTÉTICO ACETINADO) PULVERIZADA SOBRE SUPERFÍCIES METÁLICAS (EXCETO PERFIL) EXECUTADO EM OBRA (POR DEMÃO). AF_01/2020_PE</t>
  </si>
  <si>
    <t>PINTURA COM TINTA ALQUÍDICA DE ACABAMENTO (ESMALTE SINTÉTICO ACETINADO) APLICADA A ROLO OU PINCEL SOBRE SUPERFÍCIES METÁLICAS (EXCETO PERFIL) EXECUTADO EM OBRA (POR DEMÃO). AF_01/2020</t>
  </si>
  <si>
    <t>PINTURA COM TINTA ALQUÍDICA DE ACABAMENTO (ESMALTE SINTÉTICO BRILHANTE) PULVERIZADA SOBRE PERFIL METÁLICO EXECUTADO EM FÁBRICA  (POR DEMÃO). AF_01/2020_PE</t>
  </si>
  <si>
    <t>PINTURA COM TINTA ALQUÍDICA DE ACABAMENTO (ESMALTE SINTÉTICO BRILHANTE) APLICADA A ROLO OU PINCEL SOBRE PERFIL METÁLICO EXECUTADO EM FÁBRICA (POR DEMÃO). AF_01/2020</t>
  </si>
  <si>
    <t>PINTURA COM TINTA ALQUÍDICA DE ACABAMENTO (ESMALTE SINTÉTICO BRILHANTE) PULVERIZADA SOBRE SUPERFÍCIES METÁLICAS (EXCETO PERFIL) EXECUTADO EM OBRA  (POR DEMÃO). AF_01/2020_PE</t>
  </si>
  <si>
    <t>PINTURA COM TINTA ALQUÍDICA DE ACABAMENTO (ESMALTE SINTÉTICO BRILHANTE) APLICADA A ROLO OU PINCEL SOBRE SUPERFÍCIES METÁLICAS (EXCETO PERFIL) EXECUTADO EM OBRA (POR DEMÃO). AF_01/2020</t>
  </si>
  <si>
    <t>PINTURA COM TINTA ALQUÍDICA DE ACABAMENTO (ESMALTE SINTÉTICO FOSCO) PULVERIZADA SOBRE PERFIL METÁLICO EXECUTADO EM FÁBRICA (POR DEMÃO). AF_01/2020_PE</t>
  </si>
  <si>
    <t>PINTURA COM TINTA ALQUÍDICA DE ACABAMENTO (ESMALTE SINTÉTICO FOSCO) APLICADA A ROLO OU PINCEL SOBRE PERFIL METÁLICO EXECUTADO EM FÁBRICA (POR DEMÃO). AF_01/2020</t>
  </si>
  <si>
    <t>PINTURA COM TINTA ALQUÍDICA DE ACABAMENTO (ESMALTE SINTÉTICO FOSCO) PULVERIZADA SOBRE SUPERFÍCIES METÁLICAS (EXCETO PERFIL) EXECUTADO EM OBRA (POR DEMÃO). AF_01/2020_PE</t>
  </si>
  <si>
    <t>PINTURA COM TINTA ALQUÍDICA DE ACABAMENTO (ESMALTE SINTÉTICO FOSCO) APLICADA A ROLO OU PINCEL SOBRE SUPERFÍCIES METÁLICAS (EXCETO PERFIL) EXECUTADO EM OBRA (POR DEMÃO). AF_01/2020</t>
  </si>
  <si>
    <t>PINTURA COM TINTA EPOXÍDICA DE ACABAMENTO PULVERIZADA SOBRE PERFIL METÁLICO EXECUTADO EM FÁBRICA (02 DEMÃOS). AF_01/2020_PE</t>
  </si>
  <si>
    <t>PINTURA COM TINTA EPOXÍDICA DE ACABAMENTO APLICADA A ROLO OU PINCEL SOBRE PERFIL METÁLICO EXECUTADO EM FÁBRICA (02 DEMÃOS). AF_01/2020</t>
  </si>
  <si>
    <t>PINTURA COM TINTA ACRÍLICA DE ACABAMENTO PULVERIZADA SOBRE SUPERFÍCIES METÁLICAS (EXCETO PERFIL) EXECUTADO EM OBRA (02 DEMÃOS). AF_01/2020_PE</t>
  </si>
  <si>
    <t>PINTURA COM TINTA ACRÍLICA DE ACABAMENTO APLICADA A ROLO OU PINCEL SOBRE SUPERFÍCIES METÁLICAS (EXCETO PERFIL) EXECUTADO EM OBRA (02 DEMÃOS). AF_01/2020</t>
  </si>
  <si>
    <t>PINTURA COM TINTA ALQUÍDICA DE ACABAMENTO (ESMALTE SINTÉTICO ACETINADO) PULVERIZADA SOBRE SUPERFÍCIES METÁLICAS (EXCETO PERFIL) EXECUTADO EM OBRA (02 DEMÃOS). AF_01/2020_PE</t>
  </si>
  <si>
    <t>PINTURA COM TINTA ALQUÍDICA DE ACABAMENTO (ESMALTE SINTÉTICO ACETINADO) APLICADA A ROLO OU PINCEL SOBRE SUPERFÍCIES METÁLICAS (EXCETO PERFIL) EXECUTADO EM OBRA (02 DEMÃOS). AF_01/2020</t>
  </si>
  <si>
    <t>PINTURA COM TINTA ALQUÍDICA DE ACABAMENTO (ESMALTE SINTÉTICO BRILHANTE) PULVERIZADA SOBRE SUPERFÍCIES METÁLICAS (EXCETO PERFIL) EXECUTADO EM OBRA (02 DEMÃOS). AF_01/2020_PE</t>
  </si>
  <si>
    <t>PINTURA COM TINTA ALQUÍDICA DE ACABAMENTO (ESMALTE SINTÉTICO BRILHANTE) APLICADA A ROLO OU PINCEL SOBRE SUPERFÍCIES METÁLICAS (EXCETO PERFIL) EXECUTADO EM OBRA (02 DEMÃOS). AF_01/2020</t>
  </si>
  <si>
    <t>PINTURA COM TINTA ALQUÍDICA DE ACABAMENTO (ESMALTE SINTÉTICO FOSCO) PULVERIZADA SOBRE SUPERFÍCIES METÁLICAS (EXCETO PERFIL) EXECUTADO EM OBRA (02 DEMÃOS). AF_01/2020_PE</t>
  </si>
  <si>
    <t>PINTURA COM TINTA ALQUÍDICA DE ACABAMENTO (ESMALTE SINTÉTICO FOSCO) APLICADA A ROLO OU PINCEL SOBRE SUPERFÍCIES METÁLICAS (EXCETO PERFIL) EXECUTADO EM OBRA (02 DEMÃOS). AF_01/2020</t>
  </si>
  <si>
    <t>PREPARO DO PISO CIMENTADO PARA PINTURA - LIXAMENTO E LIMPEZA. AF_05/2021</t>
  </si>
  <si>
    <t>PINTURA HIDROFUGANTE COM SILICONE, APLICAÇÃO MANUAL, 2 DEMÃOS. AF_05/2021</t>
  </si>
  <si>
    <t>PINTURA DE PISO COM TINTA ACRÍLICA, APLICAÇÃO MANUAL, 2 DEMÃOS, INCLUSO FUNDO PREPARADOR. AF_05/2021</t>
  </si>
  <si>
    <t>PINTURA DE PISO COM TINTA ACRÍLICA, APLICAÇÃO MANUAL, 3 DEMÃOS, INCLUSO FUNDO PREPARADOR. AF_05/2021</t>
  </si>
  <si>
    <t>PINTURA DE PISO COM TINTA EPÓXI, APLICAÇÃO MANUAL, 2 DEMÃOS, INCLUSO PRIMER EPÓXI. AF_05/2021</t>
  </si>
  <si>
    <t>PINTURA DE RODAPÉ COM TINTA EPÓXI, APLICAÇÃO MANUAL, 2 DEMÃOS, INCLUSÃO PRIMER EPÓXI. AF_05/2021</t>
  </si>
  <si>
    <t>PINTURA DE RODAPÉ EM PEDRA DECORATIVA COM VERNIZ DE POLIURETANO, APLICAÇÃO MANUAL, 3 DEMÃOS. AF_05/2021</t>
  </si>
  <si>
    <t>PINTURA DE MEIO-FIO COM TINTA BRANCA A BASE DE CAL (CAIAÇÃO). AF_05/2021</t>
  </si>
  <si>
    <t>ENCERAMENTO DE PISO EM MADEIRA. AF_05/2021</t>
  </si>
  <si>
    <t>PINTURA DE DEMARCAÇÃO DE VAGA COM TINTA ACRÍLICA, E = 10 CM, APLICAÇÃO MANUAL. AF_05/2021</t>
  </si>
  <si>
    <t>PINTURA DE FAIXA DE PEDESTRE OU ZEBRADA COM TINTA ACRÍLICA, E  = 30 CM, APLICAÇÃO MANUAL. AF_05/2021</t>
  </si>
  <si>
    <t>PINTURA DE DEMARCAÇÃO DE QUADRA POLIESPORTIVA COM TINTA ACRÍLICA, E = 5 CM, APLICAÇÃO MANUAL. AF_05/2021</t>
  </si>
  <si>
    <t>PINTURA DE DEMARCAÇÃO DE QUADRA POLIESPORTIVA COM BORRACHA CLORADA, E = 5 CM, APLICAÇÃO MANUAL. AF_05/2021</t>
  </si>
  <si>
    <t>PINTURA DE DEMARCAÇÃO DE QUADRA POLIESPORTIVA COM TINTA EPÓXI, E = 5 CM, APLICAÇÃO MANUAL. AF_05/2021</t>
  </si>
  <si>
    <t>PINTURA DE DEMARCAÇÃO DE VAGA COM TINTA EPÓXI, E = 10 CM, APLICAÇÃO MANUAL. AF_05/2021</t>
  </si>
  <si>
    <t>PINTURA DE FAIXA DE PEDESTRE OU ZEBRADA COM TINTA EPÓXI, E  = 30 CM, APLICAÇÃO MANUAL. AF_05/2021</t>
  </si>
  <si>
    <t>PINTURA DE FAIXA DE PEDESTRE OU ZEBRADA TINTA RETRORREFLETIVA A BASE DE RESINA ACRÍLICA COM MICROESFERAS DE VIDRO, E = 30 CM, APLICAÇÃO MANUAL. AF_05/2021</t>
  </si>
  <si>
    <t>PINTURA DE EIXO VIÁRIO SOBRE ASFALTO COM TINTA RETRORREFLETIVA A BASE DE RESINA ACRÍLICA COM MICROESFERAS DE VIDRO, APLICAÇÃO MECÂNICA COM DEMARCADORA AUTOPROPELIDA. AF_05/2021</t>
  </si>
  <si>
    <t>PINTURA DE SÍMBOLOS E TEXTOS COM TINTA ACRÍLICA, DEMARCAÇÃO COM FITA ADESIVA E APLICAÇÃO COM ROLO. AF_05/2021</t>
  </si>
  <si>
    <t>PINTURA DE SINALIZAÇÃO VERTICAL DE SEGURANÇA, FAIXAS AMARELA E PRETA, APLICAÇÃO MANUAL, 2 DEMÃOS. AF_05/2021</t>
  </si>
  <si>
    <t>PISO CIMENTADO, TRAÇO 1:3 (CIMENTO E AREIA), ACABAMENTO LISO, ESPESSURA 4,0 CM, PREPARO MECÂNICO DA ARGAMASSA. AF_09/2020</t>
  </si>
  <si>
    <t>PISO CIMENTADO, TRAÇO 1:3 (CIMENTO E AREIA), ACABAMENTO RÚSTICO, ESPESSURA 4,0 CM, PREPARO MECÂNICO DA ARGAMASSA. AF_09/2020</t>
  </si>
  <si>
    <t>PISO EM TACO DE MADEIRA 7X42CM, FIXADO COM COLA BASE DE PVA. AF_09/2020</t>
  </si>
  <si>
    <t>ASSOALHO DE MADEIRA. AF_09/2020</t>
  </si>
  <si>
    <t>PISO EM TACO DE MADEIRA 7X21CM, FIXADO COM COLA BASE DE PVA. AF_09/2020</t>
  </si>
  <si>
    <t>REVESTIMENTO CERÂMICO PARA PISO COM PLACAS TIPO ESMALTADA DE DIMENSÕES 35X35 CM APLICADA EM AMBIENTES DE ÁREA MENOR QUE 5 M2. AF_02/2023_PE</t>
  </si>
  <si>
    <t>REVESTIMENTO CERÂMICO PARA PISO COM PLACAS TIPO ESMALTADA DE DIMENSÕES 35X35 CM APLICADA EM AMBIENTES DE ÁREA ENTRE 5 M2 E 10 M2. AF_02/2023_PE</t>
  </si>
  <si>
    <t>REVESTIMENTO CERÂMICO PARA PISO COM PLACAS TIPO ESMALTADA DE DIMENSÕES 35X35 CM APLICADA EM AMBIENTES DE ÁREA MAIOR QUE 10 M2. AF_02/2023_PE</t>
  </si>
  <si>
    <t>REVESTIMENTO CERÂMICO PARA PISO COM PLACAS TIPO ESMALTADA DE DIMENSÕES 45X45 CM APLICADA EM AMBIENTES DE ÁREA MENOR QUE 5 M2. AF_02/2023_PE</t>
  </si>
  <si>
    <t>REVESTIMENTO CERÂMICO PARA PISO COM PLACAS TIPO ESMALTADA DE DIMENSÕES 45X45 CM APLICADA EM AMBIENTES DE ÁREA ENTRE 5 M2 E 10 M2. AF_02/2023_PE</t>
  </si>
  <si>
    <t>REVESTIMENTO CERÂMICO PARA PISO COM PLACAS TIPO ESMALTADA DE DIMENSÕES 45X45 CM APLICADA EM AMBIENTES DE ÁREA MAIOR QUE 10 M2. AF_02/2023_PE</t>
  </si>
  <si>
    <t>REVESTIMENTO CERÂMICO PARA PISO COM PLACAS TIPO ESMALTADA DE DIMENSÕES 60X60 CM APLICADA EM AMBIENTES DE ÁREA MENOR QUE 5 M2. AF_02/2023_PE</t>
  </si>
  <si>
    <t>REVESTIMENTO CERÂMICO PARA PISO COM PLACAS TIPO ESMALTADA DE DIMENSÕES 60X60 CM APLICADA EM AMBIENTES DE ÁREA ENTRE 5 M2 E 10 M2. AF_02/2023_PE</t>
  </si>
  <si>
    <t>REVESTIMENTO CERÂMICO PARA PISO COM PLACAS TIPO ESMALTADA DE DIMENSÕES 60X60 CM APLICADA EM AMBIENTES DE ÁREA MAIOR QUE 10 M2. AF_02/2023_PE</t>
  </si>
  <si>
    <t>REVESTIMENTO CERÂMICO PARA PISO COM PLACAS TIPO PORCELANATO DE DIMENSÕES 60X60 CM APLICADA EM AMBIENTES DE ÁREA MENOR QUE 5 M². AF_02/2023_PE</t>
  </si>
  <si>
    <t>REVESTIMENTO CERÂMICO PARA PISO COM PLACAS TIPO PORCELANATO DE DIMENSÕES 60X60 CM APLICADA EM AMBIENTES DE ÁREA ENTRE 5 M² E 10 M². AF_02/2023_PE</t>
  </si>
  <si>
    <t>REVESTIMENTO CERÂMICO PARA PISO COM PLACAS TIPO PORCELANATO DE DIMENSÕES 60X60 CM APLICADA EM AMBIENTES DE ÁREA MAIOR QUE 10 M². AF_02/2023_PE</t>
  </si>
  <si>
    <t>REVESTIMENTO CERÂMICO PARA PISO COM PLACAS TIPO ESMALTADA DE DIMENSÕES 80X80 CM APLICADA EM AMBIENTES DE ÁREA MENOR QUE 5 M². AF_02/2023_PE</t>
  </si>
  <si>
    <t>REVESTIMENTO CERÂMICO PARA PISO COM PLACAS TIPO ESMALTADA DE DIMENSÕES 80X80 CM APLICADA EM AMBIENTES DE ÁREA ENTRE 5 M² E 10 M². AF_02/2023_PE</t>
  </si>
  <si>
    <t>REVESTIMENTO CERÂMICO PARA PISO COM PLACAS TIPO ESMALTADA DE DIMENSÕES 80X80 CM APLICADA EM AMBIENTES DE ÁREA MAIOR QUE 10 M². AF_02/2023_PE</t>
  </si>
  <si>
    <t>REVESTIMENTO CERÂMICO PARA PISO COM PLACAS TIPO PORCELANATO DE DIMENSÕES 80X80 CM APLICADA EM AMBIENTES DE ÁREA MENOR QUE 5 M². AF_02/2023_PE</t>
  </si>
  <si>
    <t>REVESTIMENTO CERÂMICO PARA PISO COM PLACAS TIPO PORCELANATO DE DIMENSÕES 80X80 CM APLICADA EM AMBIENTES DE ÁREA ENTRE 5 M² E 10 M². AF_02/2023_PE</t>
  </si>
  <si>
    <t>REVESTIMENTO CERÂMICO PARA PISO COM PLACAS TIPO PORCELANATO DE DIMENSÕES 80X80 CM APLICADA EM AMBIENTES DE ÁREA MAIOR QUE 10 M². AF_02/2023_PE</t>
  </si>
  <si>
    <t>REVESTIMENTO CERÂMICO PARA PISO COM PLACAS TIPO ESMALTADA DE DIMENSÕES 35X35 CM APLICADA EM DIAGONAL EM AMBIENTES DE ÁREA MENOR QUE 5 M². AF_02/2023_PE</t>
  </si>
  <si>
    <t>REVESTIMENTO CERÂMICO PARA PISO COM PLACAS TIPO ESMALTADA DE DIMENSÕES 35X35 CM APLICADA EM DIAGONAL EM AMBIENTES DE ÁREA ENTRE 5 M² E 10 M². AF_02/2023_PE</t>
  </si>
  <si>
    <t>REVESTIMENTO CERÂMICO PARA PISO COM PLACAS TIPO ESMALTADA DE DIMENSÕES 35X35 CM APLICADA EM DIAGONAL EM AMBIENTES DE ÁREA MAIOR QUE 10 M². AF_02/2023_PE</t>
  </si>
  <si>
    <t>REVESTIMENTO CERÂMICO PARA PISO COM PLACAS TIPO ESMALTADA DE DIMENSÕES 45X45 CM APLICADA EM DIAGONAL EM AMBIENTES DE ÁREA MENOR QUE 5 M². AF_02/2023_PE</t>
  </si>
  <si>
    <t>REVESTIMENTO CERÂMICO PARA PISO COM PLACAS TIPO ESMALTADA DE DIMENSÕES 45X45 CM APLICADA EM DIAGONAL EM AMBIENTES DE ÁREA ENTRE 5 M² E 10 M². AF_02/2023_PE</t>
  </si>
  <si>
    <t>REVESTIMENTO CERÂMICO PARA PISO COM PLACAS TIPO ESMALTADA DE DIMENSÕES 45X45 CM APLICADA EM DIAGONAL EM AMBIENTES DE ÁREA MAIOR QUE 10 M². AF_02/2023_PE</t>
  </si>
  <si>
    <t>PISO EM GRANITO APLICADO EM AMBIENTES INTERNOS. AF_09/2020</t>
  </si>
  <si>
    <t>PISO EM MÁRMORE APLICADO EM AMBIENTES INTERNOS. AF_09/2020</t>
  </si>
  <si>
    <t>PISO ELEVADO COM ESTRUTURA EM AÇO, COMPOSTO POR PEDESTAIS E LONGARINAS. AF_09/2020</t>
  </si>
  <si>
    <t>PISO CIMENTADO, TRAÇO 1:3 (CIMENTO E AREIA), ACABAMENTO LISO, ESPESSURA 2,0 CM, PREPARO MECÂNICO DA ARGAMASSA. AF_09/2020</t>
  </si>
  <si>
    <t>PISO CIMENTADO, TRAÇO 1:3 (CIMENTO E AREIA), ACABAMENTO LISO, ESPESSURA 3,0 CM, PREPARO MECÂNICO DA ARGAMASSA. AF_09/2020</t>
  </si>
  <si>
    <t>PISO CIMENTADO, TRAÇO 1:3 (CIMENTO E AREIA), ACABAMENTO RÚSTICO, ESPESSURA 2,0 CM, PREPARO MECÂNICO DA ARGAMASSA. AF_09/2020</t>
  </si>
  <si>
    <t>PISO CIMENTADO, TRAÇO 1:3 (CIMENTO E AREIA), ACABAMENTO RÚSTICO, ESPESSURA 3,0 CM, PREPARO MECÂNICO DA ARGAMASSA. AF_09/2020</t>
  </si>
  <si>
    <t>RODAPÉ EM GRANITO, ALTURA 10 CM. AF_09/2020</t>
  </si>
  <si>
    <t>RODAPÉ EM LADRILHO HIDRÁULICO, ALTURA 7 CM. AF_09/2020</t>
  </si>
  <si>
    <t>RODAPÉ EM POLIESTIRENO, ALTURA 5 CM. AF_09/2020</t>
  </si>
  <si>
    <t>SOLEIRA EM GRANITO, LARGURA 15 CM, ESPESSURA 2,0 CM. AF_09/2020</t>
  </si>
  <si>
    <t>PISO EM PEDRA PORTUGUESA ASSENTADO SOBRE ARGAMASSA SECA DE CIMENTO E AREIA, TRAÇO 1:3, REJUNTADO COM CIMENTO COMUM. AF_05/2020</t>
  </si>
  <si>
    <t>PISO EM LADRILHO HIDRÁULICO APLICADO EM AMBIENTES EXTERNOS. AF_05/2020</t>
  </si>
  <si>
    <t>PISO EM LADRILHO HIDRÁULICO APLICADO EM AMBIENTES INTERNOS DE ÁREA MENOR QUE 5 M², INCLUSO APLICAÇÃO DE RESINA. AF_09/2020</t>
  </si>
  <si>
    <t>PISO EM LADRILHO HIDRÁULICO APLICADO EM AMBIENTES INTERNOS DE ÁREA ENTRE 5 E 15 M², INCLUSO APLICAÇÃO DE RESINA. AF_09/2020</t>
  </si>
  <si>
    <t>PISO EM PEDRA  ASSENTADO SOBRE ARGAMASSA 1:3 (CIMENTO E AREIA). AF_09/2020</t>
  </si>
  <si>
    <t>PISO EM PEDRA ARDÓSIA ASSENTADO SOBRE ARGAMASSA 1:3 (CIMENTO E AREIA). AF_09/2020</t>
  </si>
  <si>
    <t>PISO PODOTÁTIL DE ALERTA OU DIRECIONAL, DE BORRACHA, ASSENTADO SOBRE ARGAMASSA. AF_05/2020</t>
  </si>
  <si>
    <t>PISO VINÍLICO SEMI-FLEXÍVEL EM PLACAS, PADRÃO LISO, ESPESSURA 3,2 MM, FIXADO COM COLA. AF_09/2020</t>
  </si>
  <si>
    <t>PISO DE BORRACHA PASTILHADO/FRISADO, ESPESSURA 7MM, ASSENTADO COM ARGAMASSA. AF_09/2020</t>
  </si>
  <si>
    <t>PISO DE BORRACHA PASTILHADO, ESPESSURA 15MM, ASSENTADO COM ARGAMASSA. AF_09/2020</t>
  </si>
  <si>
    <t>PISO DE BORRACHA ESPORTIVO, ESPESSURA 15MM, ASSENTADO COM ARGAMASSA. AF_09/2020</t>
  </si>
  <si>
    <t>PISO DE BORRACHA PASTILHADO, ESPESSURA 3,5MM, FIXADO COM ADESIVO ACRÍLICO. AF_09/2020</t>
  </si>
  <si>
    <t>PISO DE BORRACHA CANELADO, ESPESSURA 3,5MM, FIXADO COM ADESIVO ACRÍLICO. AF_09/2020</t>
  </si>
  <si>
    <t>PREPARO DE CONTRAPISO COM POLITRIZ. AF_09/2020</t>
  </si>
  <si>
    <t>PISO EM GRANILITE, MARMORITE OU GRANITINA EM AMBIENTES INTERNOS, COM ESPESSURA DE 8 MM, INCLUSO MISTURA EM BETONEIRA, COLOCAÇÃO DAS JUNTAS, APLICAÇÃO DO PISO, 4 POLIMENTOS COM POLITRIZ, ESTUCAMENTO, SELADOR E CERA. AF_06/2022</t>
  </si>
  <si>
    <t>PISO EM GRANITO APLICADO EM CALÇADAS OU PISOS EXTERNOS. AF_05/2020</t>
  </si>
  <si>
    <t>PISO EM MÁRMORE APLICADO EM CALÇADAS OU PISOS EXTERNOS. AF_05/2020</t>
  </si>
  <si>
    <t>SOLEIRA EM MÁRMORE, LARGURA 15 CM, ESPESSURA 2,0 CM. AF_09/2020</t>
  </si>
  <si>
    <t>RODAPÉ EM MÁRMORE, ALTURA 7 CM. AF_09/2020</t>
  </si>
  <si>
    <t>RODAPÉ EM MADEIRA, ALTURA 7CM, FIXADO COM COLA. AF_09/2020</t>
  </si>
  <si>
    <t>RODAPÉ EM MADEIRA, ALTURA 7CM, FIXADO COM COLA E PARAFUSOS. AF_09/2020</t>
  </si>
  <si>
    <t>RODAPÉ CERÂMICO DE 7CM DE ALTURA COM PLACAS TIPO ESMALTADA DE DIMENSÕES 35X35CM. AF_02/2023</t>
  </si>
  <si>
    <t>RODAPÉ CERÂMICO DE 7CM DE ALTURA COM PLACAS TIPO ESMALTADA DE DIMENSÕES 45X45CM. AF_02/2023</t>
  </si>
  <si>
    <t>RODAPÉ CERÂMICO DE 7CM DE ALTURA COM PLACAS TIPO ESMALTADA DE DIMENSÕES 60X60CM. AF_02/2023</t>
  </si>
  <si>
    <t>RODAPÉ EM ARDÓSIA ALTURA 10CM. AF_09/2020</t>
  </si>
  <si>
    <t>RODAPÉ EM MARMORITE, ALTURA 10CM. AF_09/2020</t>
  </si>
  <si>
    <t>EXECUÇÃO DE PASSEIO (CALÇADA) OU PISO DE CONCRETO COM CONCRETO MOLDADO IN LOCO, FEITO EM OBRA, ACABAMENTO CONVENCIONAL, NÃO ARMADO. AF_08/2022</t>
  </si>
  <si>
    <t>EXECUÇÃO DE PASSEIO (CALÇADA) OU PISO DE CONCRETO COM CONCRETO MOLDADO IN LOCO, USINADO C20, ACABAMENTO CONVENCIONAL, NÃO ARMADO. AF_08/2022</t>
  </si>
  <si>
    <t>EXECUÇÃO DE PASSEIO (CALÇADA) OU PISO DE CONCRETO COM CONCRETO MOLDADO IN LOCO, FEITO EM OBRA, ACABAMENTO CONVENCIONAL, ESPESSURA 6 CM, ARMADO. AF_08/2022</t>
  </si>
  <si>
    <t>EXECUÇÃO DE PASSEIO (CALÇADA) OU PISO DE CONCRETO COM CONCRETO MOLDADO IN LOCO, USINADO, ACABAMENTO CONVENCIONAL, ESPESSURA 6 CM, ARMADO. AF_08/2022</t>
  </si>
  <si>
    <t>EXECUÇÃO DE PASSEIO (CALÇADA) OU PISO DE CONCRETO COM CONCRETO MOLDADO IN LOCO, FEITO EM OBRA, ACABAMENTO CONVENCIONAL, ESPESSURA 8 CM, ARMADO. AF_08/2022</t>
  </si>
  <si>
    <t>EXECUÇÃO DE PASSEIO (CALÇADA) OU PISO DE CONCRETO COM CONCRETO MOLDADO IN LOCO, USINADO, ACABAMENTO CONVENCIONAL, ESPESSURA 8 CM, ARMADO. AF_08/2022</t>
  </si>
  <si>
    <t>PISO EM CONCRETO 20 MPA PREPARO MECÂNICO, ESPESSURA 7CM. AF_09/2020</t>
  </si>
  <si>
    <t>EXECUÇÃO DE PASSEIO (CALÇADA) OU PISO DE CONCRETO COM CONCRETO MOLDADO IN LOCO, USINADO C25, ACABAMENTO CONVENCIONAL, NÃO ARMADO. AF_03/2023</t>
  </si>
  <si>
    <t>PISO PODOTÁTIL DE ALERTA OU DIRECIONAL, DE CONCRETO, ASSENTADO SOBRE ARGAMASSA. AF_03/2024</t>
  </si>
  <si>
    <t>CONTRAPISO EM ARGAMASSA TRAÇO 1:4 (CIMENTO E AREIA), PREPARO MECÂNICO COM BETONEIRA 400 L, APLICADO EM ÁREAS SECAS SOBRE LAJE, ADERIDO, ACABAMENTO NÃO REFORÇADO, ESPESSURA 2CM. AF_07/2021</t>
  </si>
  <si>
    <t>CONTRAPISO EM ARGAMASSA TRAÇO 1:4 (CIMENTO E AREIA), PREPARO MANUAL, APLICADO EM ÁREAS SECAS SOBRE LAJE, ADERIDO, ACABAMENTO NÃO REFORÇADO, ESPESSURA 2CM. AF_07/2021</t>
  </si>
  <si>
    <t>CONTRAPISO EM ARGAMASSA PRONTA, PREPARO MECÂNICO COM MISTURADOR 300 KG, APLICADO EM ÁREAS SECAS SOBRE LAJE, ADERIDO, ACABAMENTO NÃO REFORÇADO, ESPESSURA 2CM. AF_07/2021</t>
  </si>
  <si>
    <t>CONTRAPISO EM ARGAMASSA PRONTA, PREPARO MANUAL, APLICADO EM ÁREAS SECAS SOBRE LAJE, ADERIDO, ACABAMENTO NÃO REFORÇADO, ESPESSURA 2CM. AF_07/2021</t>
  </si>
  <si>
    <t>CONTRAPISO EM ARGAMASSA TRAÇO 1:4 (CIMENTO E AREIA), PREPARO MECÂNICO COM BETONEIRA 400 L, APLICADO EM ÁREAS SECAS SOBRE LAJE, ADERIDO, ACABAMENTO NÃO REFORÇADO, ESPESSURA 3CM. AF_07/2021</t>
  </si>
  <si>
    <t>CONTRAPISO EM ARGAMASSA TRAÇO 1:4 (CIMENTO E AREIA), PREPARO MANUAL, APLICADO EM ÁREAS SECAS SOBRE LAJE, ADERIDO, ACABAMENTO NÃO REFORÇADO, ESPESSURA 3CM. AF_07/2021</t>
  </si>
  <si>
    <t>CONTRAPISO EM ARGAMASSA PRONTA, PREPARO MECÂNICO COM MISTURADOR 300 KG, APLICADO EM ÁREAS SECAS SOBRE LAJE, ADERIDO, ACABAMENTO NÃO REFORÇADO, ESPESSURA 3CM. AF_07/2021</t>
  </si>
  <si>
    <t>CONTRAPISO EM ARGAMASSA PRONTA, PREPARO MANUAL, APLICADO EM ÁREAS SECAS SOBRE LAJE, ADERIDO, ACABAMENTO NÃO REFORÇADO, ESPESSURA 3CM. AF_07/2021</t>
  </si>
  <si>
    <t>CONTRAPISO EM ARGAMASSA TRAÇO 1:4 (CIMENTO E AREIA), PREPARO MECÂNICO COM BETONEIRA 400 L, APLICADO EM ÁREAS SECAS SOBRE LAJE, ADERIDO, ACABAMENTO NÃO REFORÇADO, ESPESSURA 4CM. AF_07/2021</t>
  </si>
  <si>
    <t>CONTRAPISO EM ARGAMASSA TRAÇO 1:4 (CIMENTO E AREIA), PREPARO MANUAL, APLICADO EM ÁREAS SECAS SOBRE LAJE, ADERIDO, ACABAMENTO NÃO REFORÇADO, ESPESSURA 4CM. AF_07/2021</t>
  </si>
  <si>
    <t>CONTRAPISO EM ARGAMASSA PRONTA, PREPARO MECÂNICO COM MISTURADOR 300 KG, APLICADO EM ÁREAS SECAS SOBRE LAJE, ADERIDO, ACABAMENTO NÃO REFORÇADO, ESPESSURA 4CM. AF_07/2021</t>
  </si>
  <si>
    <t>CONTRAPISO EM ARGAMASSA PRONTA, PREPARO MANUAL, APLICADO EM ÁREAS SECAS SOBRE LAJE, ADERIDO, ACABAMENTO NÃO REFORÇADO, ESPESSURA 4CM. AF_07/2021</t>
  </si>
  <si>
    <t>CONTRAPISO EM ARGAMASSA TRAÇO 1:4 (CIMENTO E AREIA), PREPARO MECÂNICO COM BETONEIRA 400 L, APLICADO EM ÁREAS SECAS SOBRE LAJE, NÃO ADERIDO, ACABAMENTO NÃO REFORÇADO, ESPESSURA 4CM. AF_07/2021</t>
  </si>
  <si>
    <t>CONTRAPISO EM ARGAMASSA TRAÇO 1:4 (CIMENTO E AREIA), PREPARO MANUAL, APLICADO EM ÁREAS SECAS SOBRE LAJE, NÃO ADERIDO, ACABAMENTO NÃO REFORÇADO, ESPESSURA 4CM. AF_07/2021</t>
  </si>
  <si>
    <t>CONTRAPISO EM ARGAMASSA PRONTA, PREPARO MECÂNICO COM MISTURADOR 300 KG, APLICADO EM ÁREAS SECAS SOBRE LAJE, NÃO ADERIDO, ACABAMENTO NÃO REFORÇADO, ESPESSURA 4CM. AF_07/2021</t>
  </si>
  <si>
    <t>CONTRAPISO EM ARGAMASSA PRONTA, PREPARO MANUAL, APLICADO EM ÁREAS SECAS SOBRE LAJE, NÃO ADERIDO, ACABAMENTO NÃO REFORÇADO, ESPESSURA 4CM. AF_07/2021</t>
  </si>
  <si>
    <t>CONTRAPISO EM ARGAMASSA TRAÇO 1:4 (CIMENTO E AREIA), PREPARO MECÂNICO COM BETONEIRA 400 L, APLICADO EM ÁREAS SECAS SOBRE LAJE, NÃO ADERIDO, ACABAMENTO NÃO REFORÇADO, ESPESSURA 5CM. AF_07/2021</t>
  </si>
  <si>
    <t>CONTRAPISO EM ARGAMASSA TRAÇO 1:4 (CIMENTO E AREIA), PREPARO MANUAL, APLICADO EM ÁREAS SECAS SOBRE LAJE, NÃO ADERIDO, ACABAMENTO NÃO REFORÇADO, ESPESSURA 5CM. AF_07/2021</t>
  </si>
  <si>
    <t>CONTRAPISO EM ARGAMASSA PRONTA, PREPARO MECÂNICO COM MISTURADOR 300 KG, APLICADO EM ÁREAS SECAS SOBRE LAJE, NÃO ADERIDO, ESPESSURA 5CM. AF_07/2021</t>
  </si>
  <si>
    <t>CONTRAPISO EM ARGAMASSA PRONTA, PREPARO MANUAL, APLICADO EM ÁREAS SECAS SOBRE LAJE, NÃO ADERIDO, ACABAMENTO NÃO REFORÇADO, ESPESSURA 5CM. AF_07/2021</t>
  </si>
  <si>
    <t>CONTRAPISO EM ARGAMASSA TRAÇO 1:4 (CIMENTO E AREIA), PREPARO MECÂNICO COM BETONEIRA 400 L, APLICADO EM ÁREAS SECAS SOBRE LAJE, NÃO ADERIDO, ACABAMENTO NÃO REFORÇADO, ESPESSURA 6CM. AF_07/2021</t>
  </si>
  <si>
    <t>CONTRAPISO EM ARGAMASSA TRAÇO 1:4 (CIMENTO E AREIA), PREPARO MANUAL, APLICADO EM ÁREAS SECAS SOBRE LAJE, NÃO ADERIDO, ACABAMENTO NÃO REFORÇADO, ESPESSURA 6CM. AF_07/2021</t>
  </si>
  <si>
    <t>CONTRAPISO EM ARGAMASSA PRONTA, PREPARO MECÂNICO COM MISTURADOR 300 KG, APLICADO EM ÁREAS SECAS SOBRE LAJE, NÃO ADERIDO, ACABAMENTO NÃO REFORÇADO, ESPESSURA 6CM. AF_07/2021</t>
  </si>
  <si>
    <t>CONTRAPISO EM ARGAMASSA PRONTA, PREPARO MANUAL, APLICADO EM ÁREAS SECAS SOBRE LAJE, NÃO ADERIDO, ACABAMENTO NÃO REFORÇADO, ESPESSURA 6CM. AF_07/2021</t>
  </si>
  <si>
    <t>CONTRAPISO EM ARGAMASSA TRAÇO 1:4 (CIMENTO E AREIA), PREPARO MECÂNICO COM BETONEIRA 400 L, APLICADO EM ÁREAS MOLHADAS SOBRE LAJE, ADERIDO, ACABAMENTO NÃO REFORÇADO, ESPESSURA 2CM. AF_07/2021</t>
  </si>
  <si>
    <t>CONTRAPISO EM ARGAMASSA TRAÇO 1:4 (CIMENTO E AREIA), PREPARO MANUAL, APLICADO EM ÁREAS MOLHADAS SOBRE LAJE, ADERIDO, ACABAMENTO NÃO REFORÇADO, ESPESSURA 2CM. AF_07/2021</t>
  </si>
  <si>
    <t>CONTRAPISO EM ARGAMASSA PRONTA, PREPARO MECÂNICO COM MISTURADOR 300 KG, APLICADO EM ÁREAS MOLHADAS SOBRE LAJE, ADERIDO, ACABAMENTO NÃO REFORÇADO, ESPESSURA 2CM. AF_07/2021</t>
  </si>
  <si>
    <t>CONTRAPISO EM ARGAMASSA PRONTA, PREPARO MANUAL, APLICADO EM ÁREAS MOLHADAS SOBRE LAJE, ADERIDO, ACABAMENTO NÃO REFORÇADO, ESPESSURA 2CM. AF_07/2021</t>
  </si>
  <si>
    <t>CONTRAPISO EM ARGAMASSA TRAÇO 1:4 (CIMENTO E AREIA), PREPARO MECÂNICO COM BETONEIRA 400 L, APLICADO EM ÁREAS MOLHADAS SOBRE LAJE, ADERIDO, ACABAMENTO NÃO REFORÇADO, ESPESSURA 3CM. AF_07/2021</t>
  </si>
  <si>
    <t>CONTRAPISO EM ARGAMASSA TRAÇO 1:4 (CIMENTO E AREIA), PREPARO MANUAL, APLICADO EM ÁREAS MOLHADAS SOBRE LAJE, ADERIDO, ACABAMENTO NÃO REFORÇADO, ESPESSURA 3CM. AF_07/2021</t>
  </si>
  <si>
    <t>CONTRAPISO EM ARGAMASSA PRONTA, PREPARO MECÂNICO COM MISTURADOR 300 KG, APLICADO EM ÁREAS MOLHADAS SOBRE LAJE, ADERIDO, ACABAMENTO NÃO REFORÇADO, ESPESSURA 3CM. AF_07/2021</t>
  </si>
  <si>
    <t>CONTRAPISO EM ARGAMASSA PRONTA, PREPARO MANUAL, APLICADO EM ÁREAS MOLHADAS SOBRE LAJE, ADERIDO, ACABAMENTO NÃO REFORÇADO, ESPESSURA 3CM. AF_07/2021</t>
  </si>
  <si>
    <t>CONTRAPISO EM ARGAMASSA TRAÇO 1:4 (CIMENTO E AREIA), PREPARO MECÂNICO COM BETONEIRA 400 L, APLICADO EM ÁREAS MOLHADAS SOBRE IMPERMEABILIZAÇÃO, ACABAMENTO NÃO REFORÇADO, ESPESSURA 3CM. AF_07/2021</t>
  </si>
  <si>
    <t>CONTRAPISO EM ARGAMASSA TRAÇO 1:4 (CIMENTO E AREIA), PREPARO MANUAL, APLICADO EM ÁREAS MOLHADAS SOBRE IMPERMEABILIZAÇÃO, ACABAMENTO NÃO REFORÇADO, ESPESSURA 3CM. AF_07/2021</t>
  </si>
  <si>
    <t>CONTRAPISO EM ARGAMASSA PRONTA, PREPARO MECÂNICO COM MISTURADOR 300 KG, APLICADO EM ÁREAS MOLHADAS SOBRE IMPERMEABILIZAÇÃO, ACABAMENTO NÃO REFORÇADO, ESPESSURA 3CM. AF_07/2021</t>
  </si>
  <si>
    <t>CONTRAPISO EM ARGAMASSA PRONTA, PREPARO MANUAL, APLICADO EM ÁREAS MOLHADAS SOBRE IMPERMEABILIZAÇÃO, ACABAMENTO NÃO REFORÇADO, ESPESSURA 3CM. AF_07/2021</t>
  </si>
  <si>
    <t>CONTRAPISO EM ARGAMASSA TRAÇO 1:4 (CIMENTO E AREIA), PREPARO MECÂNICO COM BETONEIRA 400 L, APLICADO EM ÁREAS MOLHADAS SOBRE IMPERMEABILIZAÇÃO, ACABAMENTO NÃO REFORÇADO, ESPESSURA 4CM. AF_07/2021</t>
  </si>
  <si>
    <t>CONTRAPISO EM ARGAMASSA TRAÇO 1:4 (CIMENTO E AREIA), PREPARO MANUAL, APLICADO EM ÁREAS MOLHADAS SOBRE IMPERMEABILIZAÇÃO, ACABAMENTO NÃO REFORÇADO, ESPESSURA 4CM. AF_07/2021</t>
  </si>
  <si>
    <t>CONTRAPISO EM ARGAMASSA PRONTA, PREPARO MECÂNICO COM MISTURADOR 300 KG, APLICADO EM ÁREAS MOLHADAS SOBRE IMPERMEABILIZAÇÃO, ACABAMENTO NÃO REFORÇADO, ESPESSURA 4CM. AF_07/2021</t>
  </si>
  <si>
    <t>CONTRAPISO EM ARGAMASSA PRONTA, PREPARO MANUAL, APLICADO EM ÁREAS MOLHADAS SOBRE IMPERMEABILIZAÇÃO, ACABAMENTO NÃO REFORÇADO, ESPESSURA 4CM. AF_07/2021</t>
  </si>
  <si>
    <t>CONTRAPISO COM ARGAMASSA AUTONIVELANTE, APLICADO SOBRE LAJE, NÃO ADERIDO, ESPESSURA 3CM. AF_07/2021</t>
  </si>
  <si>
    <t>CONTRAPISO COM ARGAMASSA AUTONIVELANTE, APLICADO SOBRE LAJE, NÃO ADERIDO, ESPESSURA 4CM. AF_07/2021</t>
  </si>
  <si>
    <t>CONTRAPISO COM ARGAMASSA AUTONIVELANTE, APLICADO SOBRE LAJE, NÃO ADERIDO, ESPESSURA 5CM. AF_07/2021</t>
  </si>
  <si>
    <t>CONTRAPISO COM ARGAMASSA AUTONIVELANTE, APLICADO SOBRE LAJE, ADERIDO, ESPESSURA 2CM. AF_07/2021</t>
  </si>
  <si>
    <t>CONTRAPISO COM ARGAMASSA AUTONIVELANTE, APLICADO SOBRE LAJE, ADERIDO, ESPESSURA 3CM. AF_07/2021</t>
  </si>
  <si>
    <t>CONTRAPISO COM ARGAMASSA AUTONIVELANTE, APLICADO SOBRE LAJE, ADERIDO, ESPESSURA 4CM. AF_07/2021</t>
  </si>
  <si>
    <t>CONTRAPISO ACÚSTICO EM ARGAMASSA TRAÇO 1:4 (CIMENTO E AREIA), PREPARO MECÂNICO COM BETONEIRA 400L, APLICADO EM ÁREAS SECAS, ACABAMENTO NÃO REFORÇADO, ESPESSURA 5CM. AF_07/2021</t>
  </si>
  <si>
    <t>CONTRAPISO ACÚSTICO EM ARGAMASSA TRAÇO 1:4 (CIMENTO E AREIA), PREPARO MANUAL, APLICADO EM ÁREAS SECAS, ACABAMENTO NÃO REFORÇADO, ESPESSURA 5CM. AF_07/2021</t>
  </si>
  <si>
    <t>CONTRAPISO ACÚSTICO EM ARGAMASSA PRONTA, PREPARO MECÂNICO COM MISTURADOR 300 KG, APLICADO EM ÁREAS SECAS, ACABAMENTO NÃO REFORÇADO, ESPESSURA 5CM. AF_07/2021</t>
  </si>
  <si>
    <t>CONTRAPISO ACÚSTICO EM ARGAMASSA PRONTA, PREPARO MANUAL, APLICADO EM ÁREAS SECAS, ACABAMENTO NÃO REFORÇADO, ESPESSURA 5CM. AF_07/2021</t>
  </si>
  <si>
    <t>CONTRAPISO ACÚSTICO EM ARGAMASSA TRAÇO 1:4 (CIMENTO E AREIA), PREPARO MECÂNICO COM BETONEIRA 400L, APLICADO EM ÁREAS SECAS, ACABAMENTO NÃO REFORÇADO, ESPESSURA 6CM. AF_07/2021</t>
  </si>
  <si>
    <t>CONTRAPISO ACÚSTICO EM ARGAMASSA TRAÇO 1:4 (CIMENTO E AREIA), PREPARO MANUAL, APLICADO EM ÁREAS SECAS, ACABAMENTO NÃO REFORÇADO, ESPESSURA 6CM. AF_07/2021</t>
  </si>
  <si>
    <t>CONTRAPISO ACÚSTICO EM ARGAMASSA PRONTA, PREPARO MECÂNICO COM MISTURADOR 300 KG, APLICADO EM ÁREAS SECAS, ACABAMENTO NÃO REFORÇADO, ESPESSURA 6CM. AF_07/2021</t>
  </si>
  <si>
    <t>CONTRAPISO ACÚSTICO EM ARGAMASSA PRONTA, PREPARO MANUAL, APLICADO EM ÁREAS SECA, ACABAMENTO NÃO REFORÇADO, ESPESSURA 6CM. AF_07/2021</t>
  </si>
  <si>
    <t>CONTRAPISO ACÚSTICO EM ARGAMASSA TRAÇO 1:4 (CIMENTO E AREIA), PREPARO MECÂNICO COM BETONEIRA 400L, APLICADO EM ÁREAS SECAS, ACABAMENTO NÃO REFORÇADO, ESPESSURA 7CM. AF_07/2021</t>
  </si>
  <si>
    <t>CONTRAPISO ACÚSTICO EM ARGAMASSA TRAÇO 1:4 (CIMENTO E AREIA), PREPARO MANUAL, APLICADO EM ÁREAS SECAS, ACABAMENTO NÃO REFORÇADO, ESPESSURA 7CM. AF_07/2021</t>
  </si>
  <si>
    <t>CONTRAPISO ACÚSTICO EM ARGAMASSA PRONTA, PREPARO MECÂNICO COM MISTURADOR 300 KG, APLICADO EM ÁREAS SECAS, ACABAMENTO NÃO REFORÇADO, ESPESSURA 7CM. AF_07/2021</t>
  </si>
  <si>
    <t>CONTRAPISO ACÚSTICO EM ARGAMASSA PRONTA, PREPARO MANUAL, APLICADO EM ÁREAS SECAS, ACABAMENTO NÃO REFORÇADO, ESPESSURA 7CM. AF_07/2021</t>
  </si>
  <si>
    <t>REFORÇO SUPERFICIAL PARA CONTRAPISOS DE ARGAMASSA SEMI-SECA. AF_07/2021</t>
  </si>
  <si>
    <t>RODAPÉ BORRACHA LISO, ALTURA = 7CM, ESPESSURA = 2 MM, PARA ARGAMASSA. AF_09/2020</t>
  </si>
  <si>
    <t>CHAPISCO APLICADO EM ALVENARIAS E ESTRUTURAS DE CONCRETO INTERNAS, COM COLHER DE PEDREIRO.  ARGAMASSA TRAÇO 1:3 COM PREPARO MANUAL. AF_10/2022</t>
  </si>
  <si>
    <t>CHAPISCO APLICADO EM ALVENARIAS E ESTRUTURAS DE CONCRETO INTERNAS, COM COLHER DE PEDREIRO.  ARGAMASSA TRAÇO 1:3 COM PREPARO EM BETONEIRA 400L. AF_10/2022</t>
  </si>
  <si>
    <t>CHAPISCO APLICADO NO TETO OU EM ALVENARIA E ESTRUTURA, COM ROLO PARA TEXTURA ACRÍLICA. ARGAMASSA TRAÇO 1:4 E EMULSÃO POLIMÉRICA (ADESIVO) COM PREPARO MANUAL. AF_10/2022</t>
  </si>
  <si>
    <t>CHAPISCO APLICADO NO TETO OU EM ALVENARIA E ESTRUTURA, COM ROLO PARA TEXTURA ACRÍLICA. ARGAMASSA TRAÇO 1:4 E EMULSÃO POLIMÉRICA (ADESIVO) COM PREPARO EM BETONEIRA 400L. AF_10/2022</t>
  </si>
  <si>
    <t>CHAPISCO APLICADO NO TETO OU EM ALVENARIA E ESTRUTURA, COM ROLO PARA TEXTURA ACRÍLICA. ARGAMASSA INDUSTRIALIZADA COM PREPARO MANUAL. AF_10/2022</t>
  </si>
  <si>
    <t>CHAPISCO APLICADO NO TETO OU EM ALVENARIA E ESTRUTURA, COM ROLO PARA TEXTURA ACRÍLICA. ARGAMASSA INDUSTRIALIZADA COM PREPARO EM MISTURADOR 300 KG. AF_10/2022</t>
  </si>
  <si>
    <t>CHAPISCO APLICADO NO TETO OU EM ESTRUTURA, COM DESEMPENADEIRA DENTADA. ARGAMASSA INDUSTRIALIZADA COM PREPARO MANUAL. AF_10/2022</t>
  </si>
  <si>
    <t>CHAPISCO APLICADO NO TETO OU EM ESTRUTURA, COM DESEMPENADEIRA DENTADA. ARGAMASSA INDUSTRIALIZADA COM PREPARO EM MISTURADOR 300 KG. AF_10/2022</t>
  </si>
  <si>
    <t>CHAPISCO APLICADO EM ALVENARIA (SEM PRESENÇA DE VÃOS) E ESTRUTURAS DE CONCRETO DE FACHADA, COM ROLO PARA TEXTURA ACRÍLICA.  ARGAMASSA TRAÇO 1:4 E EMULSÃO POLIMÉRICA (ADESIVO) COM PREPARO MANUAL. AF_10/2022</t>
  </si>
  <si>
    <t>CHAPISCO APLICADO EM ALVENARIA (SEM PRESENÇA DE VÃOS) E ESTRUTURAS DE CONCRETO DE FACHADA, COM ROLO PARA TEXTURA ACRÍLICA.  ARGAMASSA TRAÇO 1:4 E EMULSÃO POLIMÉRICA (ADESIVO) COM PREPARO EM BETONEIRA 400L. AF_10/2022</t>
  </si>
  <si>
    <t>CHAPISCO APLICADO EM ALVENARIA (SEM PRESENÇA DE VÃOS) E ESTRUTURAS DE CONCRETO DE FACHADA, COM ROLO PARA TEXTURA ACRÍLICA. ARGAMASSA INDUSTRIALIZADA COM PREPARO MANUAL. AF_10/2022</t>
  </si>
  <si>
    <t>CHAPISCO APLICADO EM ALVENARIA (SEM PRESENÇA DE VÃOS) E ESTRUTURAS DE CONCRETO DE FACHADA, COM ROLO PARA TEXTURA ACRÍLICA.  ARGAMASSA INDUSTRIALIZADA COM PREPARO EM MISTURADOR 300 KG. AF_10/2022</t>
  </si>
  <si>
    <t>CHAPISCO APLICADO EM ALVENARIA (SEM PRESENÇA DE VÃOS) E ESTRUTURAS DE CONCRETO DE FACHADA, COM COLHER DE PEDREIRO.  ARGAMASSA TRAÇO 1:3 COM PREPARO MANUAL. AF_10/2022</t>
  </si>
  <si>
    <t>CHAPISCO APLICADO EM ALVENARIA (SEM PRESENÇA DE VÃOS) E ESTRUTURAS DE CONCRETO DE FACHADA, COM COLHER DE PEDREIRO.  ARGAMASSA TRAÇO 1:3 COM PREPARO EM BETONEIRA 400L. AF_10/2022</t>
  </si>
  <si>
    <t>CHAPISCO APLICADO EM ALVENARIA (SEM PRESENÇA DE VÃOS) E ESTRUTURAS DE CONCRETO DE FACHADA, COM EQUIPAMENTO DE PROJEÇÃO. ARGAMASSA TRAÇO 1:3 COM PREPARO MANUAL. AF_10/2022</t>
  </si>
  <si>
    <t>CHAPISCO APLICADO EM ALVENARIA (SEM PRESENÇA DE VÃOS) E ESTRUTURAS DE CONCRETO DE FACHADA, COM EQUIPAMENTO DE PROJEÇÃO.  ARGAMASSA TRAÇO 1:3 COM PREPARO EM BETONEIRA 400 L. AF_10/2022</t>
  </si>
  <si>
    <t>CHAPISCO APLICADO EM ALVENARIA (COM PRESENÇA DE VÃOS) E ESTRUTURAS DE CONCRETO DE FACHADA, COM ROLO PARA TEXTURA ACRÍLICA.  ARGAMASSA TRAÇO 1:4 E EMULSÃO POLIMÉRICA (ADESIVO) COM PREPARO MANUAL. AF_10/2022</t>
  </si>
  <si>
    <t>CHAPISCO APLICADO EM ALVENARIA (COM PRESENÇA DE VÃOS) E ESTRUTURAS DE CONCRETO DE FACHADA, COM ROLO PARA TEXTURA ACRÍLICA.  ARGAMASSA TRAÇO 1:4 E EMULSÃO POLIMÉRICA (ADESIVO) COM PREPARO EM BETONEIRA 400L. AF_10/2022</t>
  </si>
  <si>
    <t>CHAPISCO APLICADO EM ALVENARIA (COM PRESENÇA DE VÃOS) E ESTRUTURAS DE CONCRETO DE FACHADA, COM ROLO PARA TEXTURA ACRÍLICA.  ARGAMASSA INDUSTRIALIZADA COM PREPARO MANUAL. AF_10/2022</t>
  </si>
  <si>
    <t>CHAPISCO APLICADO EM ALVENARIA (COM PRESENÇA DE VÃOS) E ESTRUTURAS DE CONCRETO DE FACHADA, COM ROLO PARA TEXTURA ACRÍLICA.  ARGAMASSA INDUSTRIALIZADA COM PREPARO EM MISTURADOR 300 KG. AF_10/2022</t>
  </si>
  <si>
    <t>CHAPISCO APLICADO EM ALVENARIA (COM PRESENÇA DE VÃOS) E ESTRUTURAS DE CONCRETO DE FACHADA, COM COLHER DE PEDREIRO.  ARGAMASSA TRAÇO 1:3 COM PREPARO MANUAL. AF_10/2022</t>
  </si>
  <si>
    <t>CHAPISCO APLICADO EM ALVENARIA (COM PRESENÇA DE VÃOS) E ESTRUTURAS DE CONCRETO DE FACHADA, COM COLHER DE PEDREIRO.  ARGAMASSA TRAÇO 1:3 COM PREPARO EM BETONEIRA 400L. AF_10/2022</t>
  </si>
  <si>
    <t>CHAPISCO APLICADO EM ALVENARIA (COM PRESENÇA DE VÃOS) E ESTRUTURAS DE CONCRETO DE FACHADA, COM EQUIPAMENTO DE PROJEÇÃO.  ARGAMASSA TRAÇO 1:3 COM PREPARO MANUAL. AF_10/2022</t>
  </si>
  <si>
    <t>CHAPISCO APLICADO EM ALVENARIA (COM PRESENÇA DE VÃOS) E ESTRUTURAS DE CONCRETO DE FACHADA, COM EQUIPAMENTO DE PROJEÇÃO.  ARGAMASSA TRAÇO 1:3 COM PREPARO EM BETONEIRA 400 L. AF_10/2022</t>
  </si>
  <si>
    <t>CHAPISCO APLICADO SOMENTE NA ESTRUTURA DE CONCRETO DA FACHADA, COM DESEMPENADEIRA DENTADA. ARGAMASSA INDUSTRIALIZADA COM PREPARO MANUAL. AF_10/2022</t>
  </si>
  <si>
    <t>CHAPISCO APLICADO SOMENTE NA ESTRUTURA DE CONCRETO DA FACHADA, COM DESEMPENADEIRA DENTADA. ARGAMASSA INDUSTRIALIZADA COM PREPARO EM MISTURADOR 300 KG. AF_10/2022</t>
  </si>
  <si>
    <t>CHAPISCO APLICADO EM ALVENARIA E ESTRUTURAS DE CONCRETO INTERNAS, COM EQUIPAMENTO DE PROJEÇÃO.  ARGAMASSA TRAÇO 1:3 COM PREPARO MANUAL. AF_10/2022</t>
  </si>
  <si>
    <t>CHAPISCO APLICADO EM ALVENARIA E ESTRUTURAS DE CONCRETO INTERNAS, COM EQUIPAMENTO DE PROJEÇÃO.  ARGAMASSA TRAÇO 1:3 COM PREPARO EM BETONEIRA 400 L. AF_10/2022</t>
  </si>
  <si>
    <t>APLICAÇÃO MANUAL DE GESSO DESEMPENADO (SEM TALISCAS) EM TETO DE AMBIENTES DE ÁREA MAIOR QUE 10M², ESPESSURA DE 0,5CM. AF_03/2023</t>
  </si>
  <si>
    <t>APLICAÇÃO MANUAL DE GESSO DESEMPENADO (SEM TALISCAS) EM TETO DE AMBIENTES DE ÁREA ENTRE 5M² E 10M², ESPESSURA DE 0,5CM. AF_03/2023</t>
  </si>
  <si>
    <t>APLICAÇÃO MANUAL DE GESSO DESEMPENADO (SEM TALISCAS) EM TETO DE AMBIENTES DE ÁREA MENOR QUE 5M², ESPESSURA DE 0,5CM. AF_03/2023</t>
  </si>
  <si>
    <t>APLICAÇÃO MANUAL DE GESSO DESEMPENADO (SEM TALISCAS) EM TETO DE AMBIENTES DE ÁREA MAIOR QUE 10M², ESPESSURA DE 1,0CM. AF_03/2023</t>
  </si>
  <si>
    <t>APLICAÇÃO MANUAL DE GESSO DESEMPENADO (SEM TALISCAS) EM TETO DE AMBIENTES DE ÁREA ENTRE 5M² E 10M², ESPESSURA DE 1,0CM. AF_03/2023</t>
  </si>
  <si>
    <t>APLICAÇÃO MANUAL DE GESSO DESEMPENADO (SEM TALISCAS) EM TETO DE AMBIENTES DE ÁREA MENOR QUE 5M², ESPESSURA DE 1,0CM. AF_03/2023</t>
  </si>
  <si>
    <t>APLICAÇÃO MANUAL DE GESSO DESEMPENADO (SEM TALISCAS) EM PAREDES, ESPESSURA DE 0,5CM. AF_03/2023</t>
  </si>
  <si>
    <t>APLICAÇÃO MANUAL DE GESSO DESEMPENADO (SEM TALISCAS) EM PAREDES, ESPESSURA DE 1,0CM. AF_03/2023</t>
  </si>
  <si>
    <t>APLICAÇÃO MANUAL DE GESSO SARRAFEADO (COM TALISCAS) EM PAREDES, ESPESSURA DE 1,0CM. AF_03/2023</t>
  </si>
  <si>
    <t>APLICAÇÃO MANUAL DE GESSO SARRAFEADO (COM TALISCAS) EM PAREDES, ESPESSURA DE 1,5CM. AF_03/2023</t>
  </si>
  <si>
    <t>APLICAÇÃO DE GESSO PROJETADO COM EQUIPAMENTO DE PROJEÇÃO EM PAREDES, DESEMPENADO (SEM TALISCAS), ESPESSURA DE 0,5CM. AF_03/2023</t>
  </si>
  <si>
    <t>APLICAÇÃO DE GESSO PROJETADO COM EQUIPAMENTO DE PROJEÇÃO EM PAREDES, DESEMPENADO (SEM TALISCAS), ESPESSURA DE 1,0CM. AF_03/2023</t>
  </si>
  <si>
    <t>APLICAÇÃO DE GESSO PROJETADO COM EQUIPAMENTO DE PROJEÇÃO EM PAREDES, SARRAFEADO (COM TALISCAS), ESPESSURA DE 1,0CM. AF_03/2023</t>
  </si>
  <si>
    <t>APLICAÇÃO DE GESSO PROJETADO COM EQUIPAMENTO DE PROJEÇÃO EM PAREDES, SARRAFEADO (COM TALISCAS), ESPESSURA DE 1,5CM. AF_03/2023</t>
  </si>
  <si>
    <t>EMBOÇO, EM ARGAMASSA TRAÇO 1:2:8, PREPARO MECÂNICO, APLICADO MANUALMENTE EM PAREDES INTERNAS DE AMBIENTES COM ÁREA MENOR QUE 5M², E =17,5MM, COM TALISCAS. AF_03/2024</t>
  </si>
  <si>
    <t>EMBOÇO, EM ARGAMASSA TRAÇO 1:2:8, PREPARO MANUAL, APLICADO MANUALMENTE EM PAREDES INTERNAS DE AMBIENTES COM ÁREA MENOR QUE 5M², E = 17,5MM, COM TALISCAS. AF_03/2024</t>
  </si>
  <si>
    <t>MASSA ÚNICA, EM ARGAMASSA TRAÇO 1:2:8, PREPARO MECÂNICO, APLICADA MANUALMENTE EM PAREDES INTERNAS DE AMBIENTES COM ÁREA ENTRE 5M² E 10M², E = 17,5MM, COM TALISCAS. AF_03/2024</t>
  </si>
  <si>
    <t>MASSA ÚNICA, EM ARGAMASSA TRAÇO 1:2:8, PREPARO MANUAL, APLICADA MANUALMENTE EM PAREDES INTERNAS DE AMBIENTES COM ÁREA ENTRE 5M² E 10M², E = 17,5MM, COM TALISCAS. AF_03/2024</t>
  </si>
  <si>
    <t>EMBOÇO, EM ARGAMASSA TRAÇO 1:2:8, PREPARO MECÂNICO, APLICADO MANUALMENTE EM PAREDES INTERNAS DE AMBIENTES COM ÁREA ENTRE 5M² E 10M², E = 17,5MM, COM TALISCAS. AF_03/2024</t>
  </si>
  <si>
    <t>EMBOÇO, EM ARGAMASSA TRAÇO 1:2:8, PREPARO MANUAL, APLICADO MANUALMENTE EM PAREDES INTERNAS DE AMBIENTES COM ÁREA ENTRE 5M² E 10M², E = 17,5MM, COM TALISCAS. AF_03/2024</t>
  </si>
  <si>
    <t>EMBOÇO, EM ARGAMASSA TRAÇO 1:2:8, PREPARO MECÂNICO, APLICADO MANUALMENTE EM PAREDES INTERNAS DE AMBIENTES COM ÁREA MAIOR QUE 10M², E = 17,5MM, COM TALISCAS. AF_03/2024</t>
  </si>
  <si>
    <t>EMBOÇO, EM ARGAMASSA TRAÇO 1:2:8, PREPARO MANUAL, APLICADO MANUALMENTE EM PAREDES INTERNAS DE AMBIENTES COM ÁREA MAIOR QUE 10M², E = 17,5MM, COM TALISCAS. AF_03/2024</t>
  </si>
  <si>
    <t>EMBOÇO, EM ARGAMASSA INDUSTRIALIZADA, PREPARO MECÂNICO, APLICADO COM EQUIPAMENTO DE MISTURA E PROJEÇÃO DE ARGAMASSA EM PAREDES INTERNAS, E = 17,5MM, COM TALISCAS. AF_03/2024</t>
  </si>
  <si>
    <t>MASSA ÚNICA, EM ARGAMASSA INDUSTRIALIZADA, PREPARO MECÂNICO, APLICADA COM EQUIPAMENTO DE MISTURA E PROJEÇÃO DE ARGAMASSA EM PAREDES INTERNAS, E = 5MM, SEM TALISCAS. AF_03/2024</t>
  </si>
  <si>
    <t>EMBOÇO, EM ARGAMASSA TRAÇO 1:2:8, PREPARO MECÂNICO, APLICADO MANUALMENTE EM PAREDES INTERNAS, PARA AMBIENTES COM ÁREA MENOR QUE 5M², E = 10MM, COM TALISCAS. AF_03/2024</t>
  </si>
  <si>
    <t>EMBOÇO, EM ARGAMASSA TRAÇO 1:2:8, PREPARO MANUAL, APLICADO MANUALMENTE EM PAREDES INTERNAS, PARA AMBIENTES COM ÁREA MENOR QUE 5M², E = 10MM, COM TALISCAS. AF_03/2024</t>
  </si>
  <si>
    <t>MASSA ÚNICA, EM ARGAMASSA TRAÇO 1:2:8, PREPARO MECÂNICO, APLICADA MANUALMENTE EM PAREDES INTERNAS DE AMBIENTES COM ÁREA ENTRE 5M² E 10M², E = 10MM, COM TALISCAS. AF_03/2024</t>
  </si>
  <si>
    <t>MASSA ÚNICA, EM ARGAMASSA TRAÇO 1:2:8, PREPARO MANUAL, APLICADA MANUALMENTE EM PAREDES INTERNAS DE AMBIENTES COM ÁREA ENTRE 5M² E 10M², E = 10MM, COM TALISCAS. AF_03/2024</t>
  </si>
  <si>
    <t>EMBOÇO, EM ARGAMASSA TRAÇO 1:2:8, PREPARO MECÂNICO, APLICADO MANUALMENTE EM PAREDES INTERNAS DE AMBIENTES COM ÁREA ENTRE 5M² E 10M², E = 10MM, COM TALISCAS. AF_03/2024</t>
  </si>
  <si>
    <t>EMBOÇO, EM ARGAMASSA TRAÇO 1:2:8, PREPARO MANUAL, APLICADO MANUALMENTE EM PAREDES INTERNAS DE AMBIENTES COM ÁREA ENTRE 5M² E 10M², E = 10MM, COM TALISCAS. AF_03/2024</t>
  </si>
  <si>
    <t>EMBOÇO, EM ARGAMASSA TRAÇO 1:2:8, PREPARO MECÂNICO, APLICADO MANUALMENTE EM PAREDES INTERNAS DE AMBIENTES COM ÁREA MAIOR QUE 10M², E = 10MM, COM TALISCAS. AF_03/2024</t>
  </si>
  <si>
    <t>EMBOÇO, EM ARGAMASSA TRAÇO 1:2:8, PREPARO MANUAL, APLICADO MANUALMENTE EM PAREDES INTERNAS DE AMBIENTES COM ÁREA MAIOR QUE 10M², E = 10MM, COM TALISCAS. AF_03/2024</t>
  </si>
  <si>
    <t>EMBOÇO, EM ARGAMASSA INDUSTRIALIZADA, PREPARO MECÂNICO, APLICADO COM EQUIPAMENTO DE MISTURA E PROJEÇÃO DE ARGAMASSA EM PAREDES INTERNAS, E = 10MM, COM TALISCAS. AF_03/2024</t>
  </si>
  <si>
    <t>MASSA ÚNICA, EM ARGAMASSA INDUSTRIALIZADA, PREPARO MECÂNICO, APLICADA COM EQUIPAMENTO DE MISTURA E PROJEÇÃO DE ARGAMASSA EM PAREDES INTERNAS, E = 10MM, SEM TALISCAS. AF_03/2024</t>
  </si>
  <si>
    <t>EMBOÇO OU MASSA ÚNICA EM ARGAMASSA TRAÇO 1:2:8, PREPARO MECÂNICO COM BETONEIRA 400 L, APLICADA MANUALMENTE EM PANOS DE FACHADA COM PRESENÇA DE VÃOS, ESPESSURA DE 25 MM. AF_08/2022</t>
  </si>
  <si>
    <t>EMBOÇO OU MASSA ÚNICA EM ARGAMASSA TRAÇO 1:2:8, PREPARO MANUAL, APLICADA MANUALMENTE EM PANOS DE FACHADA COM PRESENÇA DE VÃOS, ESPESSURA DE 25 MM. AF_08/2022</t>
  </si>
  <si>
    <t>EMBOÇO OU MASSA ÚNICA EM ARGAMASSA INDUSTRIALIZADA, PREPARO MECÂNICO E APLICAÇÃO COM EQUIPAMENTO DE MISTURA E PROJEÇÃO DE 1,5 M3/H DE ARGAMASSA EM PANOS DE FACHADA COM PRESENÇA DE VÃOS, ESPESSURA DE 25 MM. AF_08/2022</t>
  </si>
  <si>
    <t>EMBOÇO OU MASSA ÚNICA EM ARGAMASSA TRAÇO 1:2:8, PREPARO MECÂNICO COM BETONEIRA 400 L, APLICADA MANUALMENTE EM PANOS DE FACHADA COM PRESENÇA DE VÃOS, ESPESSURA DE 35 MM. AF_08/2022</t>
  </si>
  <si>
    <t>EMBOÇO OU MASSA ÚNICA EM ARGAMASSA TRAÇO 1:2:8, PREPARO MANUAL, APLICADA MANUALMENTE EM PANOS DE FACHADA COM PRESENÇA DE VÃOS, ESPESSURA DE 35 MM. AF_08/2022</t>
  </si>
  <si>
    <t>EMBOÇO OU MASSA ÚNICA EM ARGAMASSA INDUSTRIALIZADA, PREPARO MECÂNICO E APLICAÇÃO COM EQUIPAMENTO DE MISTURA E PROJEÇÃO DE 1,5 M3/H DE ARGAMASSA EM PANOS DE FACHADA COM PRESENÇA DE VÃOS, ESPESSURA DE 35 MM. AF_08/2022</t>
  </si>
  <si>
    <t>EMBOÇO OU MASSA ÚNICA EM ARGAMASSA TRAÇO 1:2:8, PREPARO MECÂNICO COM BETONEIRA 400 L, APLICADA MANUALMENTE EM PANOS DE FACHADA COM PRESENÇA DE VÃOS, ESPESSURA DE 45 MM. AF_08/2022</t>
  </si>
  <si>
    <t>EMBOÇO OU MASSA ÚNICA EM ARGAMASSA TRAÇO 1:2:8, PREPARO MANUAL, APLICADA MANUALMENTE EM PANOS DE FACHADA COM PRESENÇA DE VÃOS, ESPESSURA DE 45 MM. AF_08/2022</t>
  </si>
  <si>
    <t>EMBOÇO OU MASSA ÚNICA EM ARGAMASSA INDUSTRIALIZADA, PREPARO MECÂNICO E APLICAÇÃO COM EQUIPAMENTO DE MISTURA E PROJEÇÃO DE 1,5 M3/H DE ARGAMASSA EM PANOS DE FACHADA COM PRESENÇA DE VÃOS, ESPESSURA DE 45 MM. AF_08/2022</t>
  </si>
  <si>
    <t>EMBOÇO OU MASSA ÚNICA EM ARGAMASSA TRAÇO 1:2:8, PREPARO MECÂNICO COM BETONEIRA 400 L, APLICADA MANUALMENTE EM PANOS DE FACHADA COM PRESENÇA DE VÃOS, ESPESSURA MAIOR OU IGUAL A 50 MM. AF_08/2022</t>
  </si>
  <si>
    <t>EMBOÇO OU MASSA ÚNICA EM ARGAMASSA INDUSTRIALIZADA, PREPARO MECÂNICO E APLICAÇÃO COM EQUIPAMENTO DE MISTURA E PROJEÇÃO DE 1,5 M3/H DE ARGAMASSA EM PANOS DE FACHADA COM PRESENÇA DE VÃOS, ESPESSURA MAIOR OU IGUAL A 50 MM. AF_08/2022</t>
  </si>
  <si>
    <t>EMBOÇO OU MASSA ÚNICA EM ARGAMASSA TRAÇO 1:2:8, PREPARO MECÂNICO COM BETONEIRA 400 L, APLICADA MANUALMENTE EM PANOS CEGOS DE FACHADA (SEM PRESENÇA DE VÃOS), ESPESSURA DE 25 MM. AF_08/2022</t>
  </si>
  <si>
    <t>EMBOÇO OU MASSA ÚNICA EM ARGAMASSA TRAÇO 1:2:8, PREPARO MANUAL, APLICADA MANUALMENTE EM PANOS CEGOS DE FACHADA (SEM PRESENÇA DE VÃOS), ESPESSURA DE 25 MM. AF_09/2022</t>
  </si>
  <si>
    <t>EMBOÇO OU MASSA ÚNICA EM ARGAMASSA INDUSTRIALIZADA, PREPARO MECÂNICO E APLICAÇÃO COM EQUIPAMENTO DE MISTURA E PROJEÇÃO DE 1,5 M3/H DE ARGAMASSA EM PANOS CEGOS DE FACHADA (SEM PRESENÇA DE VÃOS), ESPESSURA DE 25 MM. AF_08/2022</t>
  </si>
  <si>
    <t>EMBOÇO OU MASSA ÚNICA EM ARGAMASSA TRAÇO 1:2:8, PREPARO MECÂNICO COM BETONEIRA 400 L, APLICADA MANUALMENTE EM PANOS CEGOS DE FACHADA (SEM PRESENÇA DE VÃOS), ESPESSURA DE 35 MM. AF_08/2022</t>
  </si>
  <si>
    <t>EMBOÇO OU MASSA ÚNICA EM ARGAMASSA TRAÇO 1:2:8, PREPARO MANUAL, APLICADA MANUALMENTE EM PANOS CEGOS DE FACHADA (SEM PRESENÇA DE VÃOS), ESPESSURA DE 35 MM. AF_08/2022</t>
  </si>
  <si>
    <t>EMBOÇO OU MASSA ÚNICA EM ARGAMASSA INDUSTRIALIZADA, PREPARO MECÂNICO E APLICAÇÃO COM EQUIPAMENTO DE MISTURA E PROJEÇÃO DE 1,5 M3/H DE ARGAMASSA EM PANOS CEGOS DE FACHADA (SEM PRESENÇA DE VÃOS), ESPESSURA DE 35 MM. AF_08/2022</t>
  </si>
  <si>
    <t>EMBOÇO OU MASSA ÚNICA EM ARGAMASSA TRAÇO 1:2:8, PREPARO MECÂNICO COM BETONEIRA 400 L, APLICADA MANUALMENTE EM PANOS CEGOS DE FACHADA (SEM PRESENÇA DE VÃOS), ESPESSURA DE 45 MM. AF_08/2022</t>
  </si>
  <si>
    <t>EMBOÇO OU MASSA ÚNICA EM ARGAMASSA TRAÇO 1:2:8, PREPARO MANUAL, APLICADA MANUALMENTE EM PANOS CEGOS DE FACHADA (SEM PRESENÇA DE VÃOS), ESPESSURA DE 45 MM. AF_08/2022</t>
  </si>
  <si>
    <t>EMBOÇO OU MASSA ÚNICA EM ARGAMASSA INDUSTRIALIZADA, PREPARO MECÂNICO E APLICAÇÃO COM EQUIPAMENTO DE MISTURA E PROJEÇÃO DE 1,5 M3/H DE ARGAMASSA EM PANOS CEGOS DE FACHADA (SEM PRESENÇA DE VÃOS), ESPESSURA DE 45 MM. AF_08/2022</t>
  </si>
  <si>
    <t>EMBOÇO OU MASSA ÚNICA EM ARGAMASSA TRAÇO 1:2:8, PREPARO MECÂNICO COM BETONEIRA 400 L, APLICADA MANUALMENTE EM PANOS CEGOS DE FACHADA (SEM PRESENÇA DE VÃOS), ESPESSURA MAIOR OU IGUAL A 50 MM. AF_08/2022</t>
  </si>
  <si>
    <t>EMBOÇO OU MASSA ÚNICA EM ARGAMASSA TRAÇO 1:2:8, PREPARO MANUAL, APLICADA MANUALMENTE EM PANOS CEGOS DE FACHADA (SEM PRESENÇA DE VÃOS), ESPESSURA MAIOR OU IGUAL A 50 MM. AF_08/2022</t>
  </si>
  <si>
    <t>EMBOÇO OU MASSA ÚNICA EM ARGAMASSA INDUSTRIALIZADA, PREPARO MECÂNICO E APLICAÇÃO COM EQUIPAMENTO DE MISTURA E PROJEÇÃO DE 1,5 M3/H DE ARGAMASSA EM PANOS CEGOS DE FACHADA (SEM PRESENÇA DE VÃOS), ESPESSURA MAIOR OU IGUAL A 50 MM. AF_08/2022</t>
  </si>
  <si>
    <t>EMBOÇO OU MASSA ÚNICA EM ARGAMASSA TRAÇO 1:2:8, PREPARO MECÂNICO COM BETONEIRA 400 L, APLICADA MANUALMENTE EM SUPERFÍCIES EXTERNAS DA SACADA, ESPESSURA DE 25 MM, SEM USO DE TELA METÁLICA DE REFORÇO CONTRA FISSURAÇÃO. AF_08/2022</t>
  </si>
  <si>
    <t>EMBOÇO OU MASSA ÚNICA EM ARGAMASSA TRAÇO 1:2:8, PREPARO MANUAL, APLICADA MANUALMENTE EM SUPERFÍCIES EXTERNAS DA SACADA, ESPESSURA DE 25 MM, SEM USO DE TELA METÁLICA DE REFORÇO CONTRA FISSURAÇÃO. AF_08/2022</t>
  </si>
  <si>
    <t>EMBOÇO OU MASSA ÚNICA EM ARGAMASSA INDUSTRIALIZADA, PREPARO MECÂNICO E APLICAÇÃO COM EQUIPAMENTO DE MISTURA E PROJEÇÃO DE 1,5 M3/H EM SUPERFÍCIES EXTERNAS DA SACADA, ESPESSURA 25 MM, SEM USO DE TELA METÁLICA. AF_08/2022</t>
  </si>
  <si>
    <t>EMBOÇO OU MASSA ÚNICA EM ARGAMASSA TRAÇO 1:2:8, PREPARO MECÂNICO COM BETONEIRA 400 L, APLICADA MANUALMENTE EM SUPERFÍCIES EXTERNAS DA SACADA, ESPESSURA DE 35 MM, SEM USO DE TELA METÁLICA DE REFORÇO CONTRA FISSURAÇÃO. AF_08/2022</t>
  </si>
  <si>
    <t>EMBOÇO OU MASSA ÚNICA EM ARGAMASSA TRAÇO 1:2:8, PREPARO MANUAL, APLICADA MANUALMENTE EM SUPERFÍCIES EXTERNAS DA SACADA, ESPESSURA DE 35 MM, SEM USO DE TELA METÁLICA DE REFORÇO CONTRA FISSURAÇÃO. AF_08/2022</t>
  </si>
  <si>
    <t>EMBOÇO OU MASSA ÚNICA EM ARGAMASSA INDUSTRIALIZADA, PREPARO MECÂNICO E APLICAÇÃO COM EQUIPAMENTO DE MISTURA E PROJEÇÃO DE 1,5 M3/H EM SUPERFÍCIES EXTERNAS DA SACADA, ESPESSURA 35 MM, SEM USO DE TELA METÁLICA. AF_08/2022</t>
  </si>
  <si>
    <t>EMBOÇO OU MASSA ÚNICA EM ARGAMASSA TRAÇO 1:2:8, PREPARO MECÂNICO COM BETONEIRA 400 L, APLICADA MANUALMENTE EM SUPERFÍCIES EXTERNAS DA SACADA, ESPESSURA DE 45 MM, SEM USO DE TELA METÁLICA DE REFORÇO CONTRA FISSURAÇÃO. AF_08/2022</t>
  </si>
  <si>
    <t>EMBOÇO OU MASSA ÚNICA EM ARGAMASSA TRAÇO 1:2:8, PREPARO MANUAL, APLICADA MANUALMENTE EM SUPERFÍCIES EXTERNAS DA SACADA, ESPESSURA DE 45 MM, SEM USO DE TELA METÁLICA DE REFORÇO CONTRA FISSURAÇÃO. AF_08/2022</t>
  </si>
  <si>
    <t>EMBOÇO OU MASSA ÚNICA EM ARGAMASSA INDUSTRIALIZADA, PREPARO MECÂNICO E APLICAÇÃO COM EQUIPAMENTO DE MISTURA E PROJEÇÃO DE 1,5 M3/H EM SUPERFÍCIES EXTERNAS DA SACADA, ESPESSURA 45 MM, SEM USO DE TELA METÁLICA. AF_08/2022</t>
  </si>
  <si>
    <t>EMBOÇO OU MASSA ÚNICA EM ARGAMASSA TRAÇO 1:2:8, PREPARO MECÂNICO COM BETONEIRA 400 L, APLICADA MANUALMENTE EM SUPERFÍCIES EXTERNAS DA SACADA, ESPESSURA MAIOR OU IGUAL A 50 MM, SEM USO DE TELA METÁLICA DE REFORÇO CONTRA FISSURAÇÃO. AF_08/2022</t>
  </si>
  <si>
    <t>EMBOÇO OU MASSA ÚNICA EM ARGAMASSA TRAÇO 1:2:8, PREPARO MANUAL, APLICADA MANUALMENTE EM SUPERFÍCIES EXTERNAS DA SACADA, ESPESSURA MAIOR OU IGUAL A 50 MM, SEM USO DE TELA METÁLICA DE REFORÇO CONTRA FISSURAÇÃO. AF_08/2022</t>
  </si>
  <si>
    <t>EMBOÇO OU MASSA ÚNICA EM ARGAMASSA INDUSTRIALIZADA, PREPARO MECÂNICO E APLICAÇÃO COM EQUIPAMENTO DE MISTURA E PROJEÇÃO DE 1,5 M3/H EM SUPERFÍCIES EXTERNAS DA SACADA, ESPESSURA MAIOR OU IGUAL A 50 MM, SEM USO DE TELA METÁLICA. AF_08/2022</t>
  </si>
  <si>
    <t>EMBOÇO OU MASSA ÚNICA EM ARGAMASSA TRAÇO 1:2:8, PREPARO MECÂNICO COM BETONEIRA 400 L, APLICADA MANUALMENTE NAS PAREDES INTERNAS DA SACADA, ESPESSURA DE 25 MM, SEM USO DE TELA METÁLICA DE REFORÇO CONTRA FISSURAÇÃO. AF_08/2022</t>
  </si>
  <si>
    <t>EMBOÇO OU MASSA ÚNICA EM ARGAMASSA TRAÇO 1:2:8, PREPARO MANUAL, APLICADA MANUALMENTE NAS PAREDES INTERNAS DA SACADA, ESPESSURA DE 25 MM, SEM USO DE TELA METÁLICA DE REFORÇO CONTRA FISSURAÇÃO. AF_08/2022</t>
  </si>
  <si>
    <t>EMBOÇO OU MASSA ÚNICA EM ARGAMASSA INDUSTRIALIZADA, PREPARO MECÂNICO E APLICAÇÃO COM EQUIPAMENTO DE MISTURA E PROJEÇÃO DE 1,5 M3/H NAS PAREDES INTERNAS DA SACADA, ESPESSURA 25 MM, SEM USO DE TELA METÁLICA. AF_08/2022</t>
  </si>
  <si>
    <t>EMBOÇO OU MASSA ÚNICA EM ARGAMASSA TRAÇO 1:2:8, PREPARO MECÂNICO COM BETONEIRA 400 L, APLICADA MANUALMENTE NAS PAREDES INTERNAS DA SACADA, ESPESSURA DE 35 MM, SEM USO DE TELA METÁLICA DE REFORÇO CONTRA FISSURAÇÃO. AF_08/2022</t>
  </si>
  <si>
    <t>EMBOÇO OU MASSA ÚNICA EM ARGAMASSA TRAÇO 1:2:8, PREPARO MANUAL, APLICADA MANUALMENTE NAS PAREDES INTERNAS DA SACADA, ESPESSURA DE 35 MM, SEM USO DE TELA METÁLICA DE REFORÇO CONTRA FISSURAÇÃO. AF_08/2022</t>
  </si>
  <si>
    <t>EMBOÇO OU MASSA ÚNICA EM ARGAMASSA INDUSTRIALIZADA, PREPARO MECÂNICO E APLICAÇÃO COM EQUIPAMENTO DE MISTURA E PROJEÇÃO DE 1,5 M3/H DE ARGAMASSA NAS PAREDES INTERNAS DA SACADA, ESPESSURA 35 MM, SEM USO DE TELA METÁLICA. AF_08/2022</t>
  </si>
  <si>
    <t>REVESTIMENTO DECORATIVO MONOCAMADA EXECUTADO MANUALMENTE EM FACHADA DE UM EDIFÍCIO DE ESTRUTURA CONVENCIONAL E ACABAMENTO RASPADO. AF_03/2024</t>
  </si>
  <si>
    <t>REVESTIMENTO DECORATIVO MONOCAMADA EXECUTADO MANUALMENTE EM FACHADA DE UM EDIFÍCIO DE ALVENARIA ESTRUTURAL E ACABAMENTO RASPADO. AF_03/2024</t>
  </si>
  <si>
    <t>REVESTIMENTO DECORATIVO MONOCAMADA EXECUTADO COM EQUIPAMENTO DE PROJEÇÃO EM FACHADA DE UM EDIFÍCIO DE ESTRUTURA CONVENCIONAL E ACABAMENTO RASPADO. AF_03/2024</t>
  </si>
  <si>
    <t>REVESTIMENTO DECORATIVO MONOCAMADA EXECUTADO COM EQUIPAMENTO DE PROJEÇÃO EM FACHADA DE UM EDIFÍCIO DE ALVENARIA ESTRUTURAL E ACABAMENTO RASPADO. AF_03/2024</t>
  </si>
  <si>
    <t>REVESTIMENTO DECORATIVO MONOCAMADA EXECUTADO MANUALMENTE EM FACHADA DE UM EDIFÍCIO DE ESTRUTURA CONVENCIONAL E ACABAMENTO TRAVERTINO. AF_03/2024</t>
  </si>
  <si>
    <t>REVESTIMENTO DECORATIVO MONOCAMADA EXECUTADO MANUALMENTE EM FACHADA DE UM EDIFÍCIO DE ALVENARIA ESTRUTURAL E ACABAMENTO TRAVERTINO. AF_03/2024</t>
  </si>
  <si>
    <t>REVESTIMENTO DECORATIVO MONOCAMADA EXECUTADO COM EQUIPAMENTO DE PROJEÇÃO EM FACHADA DE UM EDIFÍCIO DE ESTRUTURA CONVENCIONAL E ACABAMENTO TRAVERTINO. AF_03/2024</t>
  </si>
  <si>
    <t>REVESTIMENTO DECORATIVO MONOCAMADA EXECUTADO COM EQUIPAMENTO DE PROJEÇÃO EM FACHADA DE UM EDIFÍCIO DE ALVENARIA ESTRUTURAL E ACABAMENTO TRAVERTINO. AF_03/2024</t>
  </si>
  <si>
    <t>MASSA ÚNICA, EM ARGAMASSA TRAÇO 1:2:8, PREPARO MECÂNICO, APLICADA MANUALMENTE EM TETO, E = 17,5MM, COM TALISCAS. AF_03/2024</t>
  </si>
  <si>
    <t>MASSA ÚNICA, EM ARGAMASSA TRAÇO 1:2:8, PREPARO MECÂNICO, APLICADA MANUALMENTE EM TETO, E = 10MM, COM TALISCAS. AF_03/2024</t>
  </si>
  <si>
    <t>EMBOÇO OU MASSA ÚNICA EM ARGAMASSA TRAÇO 1:2:8, PREPARO MECÂNICA COM BETONEIRA 400 L, APLICADA COM PROJETOR TIPO CANEQUINHA EM PANOS DE FACHADA COM PRESENÇA DE VÃOS, ESPESSURA DE 25 MM, ACESSO POR BALANCIM MANUAL. AF_08/2022</t>
  </si>
  <si>
    <t>EMBOÇO OU MASSA ÚNICA EM ARGAMASSA TRAÇO 1:2:8, PREPARO MECÂNICA COM BETONEIRA 400 L, APLICADA COM PROJETOR TIPO CANEQUINHA EM PANOS DE FACHADA COM PRESENÇA DE VÃOS, ESPESSURA DE 35 MM, ACESSO POR BALANCIM MANUAL. AF_08/2022</t>
  </si>
  <si>
    <t>EMBOÇO OU MASSA ÚNICA EM ARGAMASSA TRAÇO 1:2:8, PREPARO MECÂNICA COM BETONEIRA 400 L, APLICADA COM PROJETOR TIPO CANEQUINHA EM PANOS DE FACHADA COM PRESENÇA DE VÃOS, ESPESSURA DE 45 MM, ACESSO POR BALANCIM MANUAL. AF_08/2022</t>
  </si>
  <si>
    <t>EMBOÇO OU MASSA ÚNICA EM ARGAMASSA TRAÇO 1:2:8, PREPARO MECÂNICA COM BETONEIRA 400 L, APLICADA COM PROJETOR TIPO CANEQUINHA EM PANOS DE FACHADA COM PRESENÇA DE VÃOS, ESPESSURA DE 50 MM, ACESSO POR BALANCIM MANUAL. AF_08/2022</t>
  </si>
  <si>
    <t>EMBOÇO OU MASSA ÚNICA EM ARGAMASSA TRAÇO 1:2:8, PREPARO MECÂNICA COM BETONEIRA 400 L, APLICADA COM PROJETOR TIPO CANEQUINHA EM PANOS DE FACHADA SEM PRESENÇA DE VÃOS, ESPESSURA DE 25 MM, ACESSO POR BALANCIM MANUAL. AF_08/2022</t>
  </si>
  <si>
    <t>EMBOÇO OU MASSA ÚNICA EM ARGAMASSA TRAÇO 1:2:8, PREPARO MECÂNICA COM BETONEIRA 400 L, APLICADA COM PROJETOR TIPO CANEQUINHA EM PANOS DE FACHADA SEM PRESENÇA DE VÃOS, ESPESSURA DE 35 MM, ACESSO POR BALANCIM MANUAL. AF_08/2022</t>
  </si>
  <si>
    <t>EMBOÇO OU MASSA ÚNICA EM ARGAMASSA TRAÇO 1:2:8, PREPARO MECÂNICA COM BETONEIRA 400 L, APLICADA COM PROJETOR TIPO CANEQUINHA EM PANOS DE FACHADA SEM PRESENÇA DE VÃOS, ESPESSURA DE 45 MM, ACESSO POR BALANCIM MANUAL. AF_08/2022</t>
  </si>
  <si>
    <t>EMBOÇO OU MASSA ÚNICA EM ARGAMASSA TRAÇO 1:2:8, PREPARO MECÂNICA COM BETONEIRA 400 L, APLICADA COM PROJETOR TIPO CANEQUINHA EM PANOS DE FACHADA SEM PRESENÇA DE VÃOS, ESPESSURA DE 50 MM, ACESSO POR BALANCIM MANUAL. AF_08/2022</t>
  </si>
  <si>
    <t>EMBOÇO OU MASSA ÚNICA EM ARGAMASSA TRAÇO 1:2:8, PREPARO MECÂNICA COM BETONEIRA 400 L, APLICADA COM PROJETOR TIPO CANEQUINHA EM SUPERFÍCIES EXTERNAS DA SACADA, ESPESSURA DE 25 MM, ACESSO POR BALANCIM MANUAL, SEM USO DE TELA METÁLICA. AF_08/2022</t>
  </si>
  <si>
    <t>EMBOÇO OU MASSA ÚNICA EM ARGAMASSA TRAÇO 1:2:8, PREPARO MECÂNICA COM BETONEIRA 400 L, APLICADA COM PROJETOR TIPO CANEQUINHA EM SUPERFÍCIES EXTERNAS DA SACADA, ESPESSURA DE 35 MM, ACESSO POR BALANCIM MANUAL, SEM USO DE TELA METÁLICA. AF_08/2022</t>
  </si>
  <si>
    <t>EMBOÇO OU MASSA ÚNICA EM ARGAMASSA TRAÇO 1:2:8, PREPARO MECÂNICA COM BETONEIRA 400 L, APLICADA COM PROJETOR TIPO CANEQUINHA EM SUPERFÍCIES EXTERNAS DA SACADA, ESPESSURA DE 45 MM, ACESSO POR BALANCIM MANUAL, SEM USO DE TELA METÁLICA. AF_08/2022</t>
  </si>
  <si>
    <t>EMBOÇO OU MASSA ÚNICA EM ARGAMASSA TRAÇO 1:2:8, PREPARO MECÂNICA COM BETONEIRA 400 L, APLICADA COM PROJETOR TIPO CANEQUINHA EM SUPERFÍCIES EXTERNAS DA SACADA, ESPESSURA DE 50 MM, ACESSO POR BALANCIM MANUAL, SEM USO DE TELA METÁLICA. AF_08/2022</t>
  </si>
  <si>
    <t>EMBOÇO OU MASSA ÚNICA EM ARGAMASSA TRAÇO 1:2:8, PREPARO MECÂNICA COM BETONEIRA 400 L, APLICADA COM PROJETOR TIPO CANEQUINHA EM SUPERFÍCIES INTERNAS DA SACADA, ESPESSURA DE 25 MM,  SEM USO DE TELA METÁLICA. AF_08/2022</t>
  </si>
  <si>
    <t>EMBOÇO OU MASSA ÚNICA EM ARGAMASSA TRAÇO 1:2:8, PREPARO MECÂNICA COM BETONEIRA 400 L, APLICADA COM PROJETOR TIPO CANEQUINHA EM SUPERFÍCIES INTERNAS DA SACADA, ESPESSURA DE 35 MM, SEM USO DE TELA METÁLICA. AF_08/2022</t>
  </si>
  <si>
    <t>EMBOÇO OU MASSA ÚNICA EM ARGAMASSA TRAÇO 1:2:8, PREPARO MECÂNICA COM BETONEIRA 400 L, APLICADA MANUALMENTE EM PANOS DE FACHADA COM PRESENÇA DE VÃOS, ESPESSURA DE 25 MM, ACESSO POR ANDAIME. AF_08/2022</t>
  </si>
  <si>
    <t>EMBOÇO OU MASSA ÚNICA EM ARGAMASSA TRAÇO 1:2:8, PREPARO MANUAL, APLICADA MANUALMENTE EM PANOS DE FACHADA COM PRESENÇA DE VÃOS, ESPESSURA DE 25 MM, ACESSO POR ANDAIME. AF_08/2022</t>
  </si>
  <si>
    <t>EMBOÇO OU MASSA ÚNICA EM ARGAMASSA INDUSTRIALIZADA, PREPARO MECÂNICA E APLICAÇÃO COM EQUIPAMENTO DE MISTURA E PROJEÇÃO DE 1,5 M3/H DE ARGAMASSA EM PANOS DE FACHADA COM PRESENÇA DE VÃOS, ESPESSURA DE 25 MM, ACESSO POR ANDAIME. AF_08/2022</t>
  </si>
  <si>
    <t>EMBOÇO OU MASSA ÚNICA EM ARGAMASSA TRAÇO 1:2:8, PREPARO MECÂNICA COM BETONEIRA 400 L, APLICADA COM PROJETOR TIPO CANEQUINHA EM PANOS DE FACHADA COM PRESENÇA DE VÃOS, ESPESSURA DE 25 MM, ACESSO POR ANDAIME. AF_08/2022</t>
  </si>
  <si>
    <t>EMBOÇO OU MASSA ÚNICA EM ARGAMASSA TRAÇO 1:2:8, PREPARO MECÂNICA COM BETONEIRA 400 L, APLICADA MANUALMENTE EM PANOS DE FACHADA COM PRESENÇA DE VÃOS, ESPESSURA DE 35 MM, ACESSO POR ANDAIME. AF_08/2022</t>
  </si>
  <si>
    <t>EMBOÇO OU MASSA ÚNICA EM ARGAMASSA TRAÇO 1:2:8, PREPARO MANUAL, APLICADA MANUALMENTE EM PANOS DE FACHADA COM PRESENÇA DE VÃOS, ESPESSURA DE 35 MM, ACESSO POR ANDAIME. AF_08/2022</t>
  </si>
  <si>
    <t>EMBOÇO OU MASSA ÚNICA EM ARGAMASSA INDUSTRIALIZADA, PREPARO MECÂNICA E APLICAÇÃO COM EQUIPAMENTO DE MISTURA E PROJEÇÃO DE 1,5 M3/H DE ARGAMASSA EM PANOS DE FACHADA COM PRESENÇA DE VÃOS, ESPESSURA DE 35 MM, ACESSO POR ANDAIME. AF_08/2022</t>
  </si>
  <si>
    <t>EMBOÇO OU MASSA ÚNICA EM ARGAMASSA TRAÇO 1:2:8, PREPARO MECÂNICA COM BETONEIRA 400 L, APLICADA COM PROJETOR TIPO CANEQUINHA EM PANOS DE FACHADA COM PRESENÇA DE VÃOS, ESPESSURA DE 35 MM, ACESSO POR ANDAIME. AF_08/2022</t>
  </si>
  <si>
    <t>EMBOÇO OU MASSA ÚNICA EM ARGAMASSA TRAÇO 1:2:8, PREPARO MECÂNICA COM BETONEIRA 400 L, APLICADA MANUALMENTE EM PANOS DE FACHADA COM PRESENÇA DE VÃOS, ESPESSURA DE 45 MM, ACESSO POR ANDAIME. AF_08/2022</t>
  </si>
  <si>
    <t>EMBOÇO OU MASSA ÚNICA EM ARGAMASSA TRAÇO 1:2:8, PREPARO MANUAL, APLICADA MANUALMENTE EM PANOS DE FACHADA COM PRESENÇA DE VÃOS, ESPESSURA DE 45 MM, ACESSO POR ANDAIME. AF_08/2022</t>
  </si>
  <si>
    <t>EMBOÇO OU MASSA ÚNICA EM ARGAMASSA INDUSTRIALIZADA, PREPARO MECÂNICA E APLICAÇÃO COM EQUIPAMENTO DE MISTURA E PROJEÇÃO DE 1,5 M3/H DE ARGAMASSA EM PANOS DE FACHADA COM PRESENÇA DE VÃOS, ESPESSURA DE 45 MM, ACESSO POR ANDAIME. AF_08/2022</t>
  </si>
  <si>
    <t>EMBOÇO OU MASSA ÚNICA EM ARGAMASSA TRAÇO 1:2:8, PREPARO MECÂNICA COM BETONEIRA 400 L, APLICADA COM PROJETOR TIPO CANEQUINHA EM PANOS DE FACHADA COM PRESENÇA DE VÃOS, ESPESSURA DE 45 MM, ACESSO POR ANDAIME. AF_08/2022</t>
  </si>
  <si>
    <t>EMBOÇO OU MASSA ÚNICA EM ARGAMASSA TRAÇO 1:2:8, PREPARO MECÂNICA COM BETONEIRA 400 L, APLICADA MANUALMENTE EM PANOS DE FACHADA COM PRESENÇA DE VÃOS, ESPESSURA DE 50 MM, ACESSO POR ANDAIME. AF_08/2022</t>
  </si>
  <si>
    <t>EMBOÇO OU MASSA ÚNICA EM ARGAMASSA TRAÇO 1:2:8, PREPARO MANUAL, APLICADA MANUALMENTE EM PANOS DE FACHADA COM PRESENÇA DE VÃOS, ESPESSURA DE 50 MM, ACESSO POR ANDAIME. AF_08/2022</t>
  </si>
  <si>
    <t>EMBOÇO OU MASSA ÚNICA EM ARGAMASSA INDUSTRIALIZADA, PREPARO MECÂNICA E APLICAÇÃO COM EQUIPAMENTO DE MISTURA E PROJEÇÃO DE 1,5 M3/H DE ARGAMASSA EM PANOS DE FACHADA COM PRESENÇA DE VÃOS, ESPESSURA DE 50 MM, ACESSO POR ANDAIME. AF_08/2022</t>
  </si>
  <si>
    <t>EMBOÇO OU MASSA ÚNICA EM ARGAMASSA TRAÇO 1:2:8, PREPARO MECÂNICA COM BETONEIRA 400 L, APLICADA COM PROJETOR TIPO CANEQUINHA EM PANOS DE FACHADA COM PRESENÇA DE VÃOS, ESPESSURA DE 50 MM, ACESSO POR ANDAIME. AF_08/2022</t>
  </si>
  <si>
    <t>EMBOÇO OU MASSA ÚNICA EM ARGAMASSA TRAÇO 1:2:8, PREPARO MECÂNICA COM BETONEIRA 400 L, APLICADA MANUALMENTE EM PANOS DE FACHADA SEM PRESENÇA DE VÃOS, ESPESSURA DE 25 MM, ACESSO POR ANDAIME. AF_08/2022</t>
  </si>
  <si>
    <t>EMBOÇO OU MASSA ÚNICA EM ARGAMASSA TRAÇO 1:2:8, PREPARO MANUAL, APLICADA MANUALMENTE EM PANOS DE FACHADA SEM PRESENÇA DE VÃOS, ESPESSURA DE 25 MM, ACESSO POR ANDAIME. AF_08/2022</t>
  </si>
  <si>
    <t>EMBOÇO OU MASSA ÚNICA EM ARGAMASSA INDUSTRIALIZADA, PREPARO MECÂNICA E APLICAÇÃO COM EQUIPAMENTO DE MISTURA E PROJEÇÃO DE 1,5 M3/H DE ARGAMASSA EM PANOS DE FACHADA SEM PRESENÇA DE VÃOS, ESPESSURA DE 25 MM, ACESSO POR ANDAIME. AF_08/2022</t>
  </si>
  <si>
    <t>EMBOÇO OU MASSA ÚNICA EM ARGAMASSA TRAÇO 1:2:8, PREPARO MECÂNICA COM BETONEIRA 400 L, APLICADA COM PROJETOR TIPO CANEQUINHA EM PANOS DE FACHADA SEM PRESENÇA DE VÃOS, ESPESSURA DE 25 MM, ACESSO POR ANDAIME. AF_08/2022</t>
  </si>
  <si>
    <t>EMBOÇO OU MASSA ÚNICA EM ARGAMASSA TRAÇO 1:2:8, PREPARO MECÂNICA COM BETONEIRA 400 L, APLICADA MANUALMENTE EM PANOS DE FACHADA SEM PRESENÇA DE VÃOS, ESPESSURA DE 35 MM, ACESSO POR ANDAIME. AF_08/2022</t>
  </si>
  <si>
    <t>EMBOÇO OU MASSA ÚNICA EM ARGAMASSA TRAÇO 1:2:8, PREPARO MANUAL, APLICADA MANUALMENTE EM PANOS DE FACHADA SEM PRESENÇA DE VÃOS, ESPESSURA DE 35 MM, ACESSO POR ANDAIME. AF_08/2022</t>
  </si>
  <si>
    <t>EMBOÇO OU MASSA ÚNICA EM ARGAMASSA INDUSTRIALIZADA, PREPARO MECÂNICA E APLICAÇÃO COM EQUIPAMENTO DE MISTURA E PROJEÇÃO DE 1,5 M3/H DE ARGAMASSA EM PANOS DE FACHADA SEM PRESENÇA DE VÃOS, ESPESSURA DE 35 MM, ACESSO POR ANDAIME. AF_08/2022</t>
  </si>
  <si>
    <t>EMBOÇO OU MASSA ÚNICA EM ARGAMASSA TRAÇO 1:2:8, PREPARO MECÂNICA COM BETONEIRA 400 L, APLICADA COM PROJETOR TIPO CANEQUINHA EM PANOS DE FACHADA SEM PRESENÇA DE VÃOS, ESPESSURA DE 35 MM, ACESSO POR ANDAIME. AF_08/2022</t>
  </si>
  <si>
    <t>EMBOÇO OU MASSA ÚNICA EM ARGAMASSA TRAÇO 1:2:8, PREPARO MECÂNICA COM BETONEIRA 400 L, APLICADA MANUALMENTE EM PANOS DE FACHADA SEM PRESENÇA DE VÃOS, ESPESSURA DE 45 MM, ACESSO POR ANDAIME. AF_08/2022</t>
  </si>
  <si>
    <t>EMBOÇO OU MASSA ÚNICA EM ARGAMASSA TRAÇO 1:2:8, PREPARO MANUAL, APLICADA MANUALMENTE EM PANOS DE FACHADA SEM PRESENÇA DE VÃOS, ESPESSURA DE 45 MM, ACESSO POR ANDAIME. AF_08/2022</t>
  </si>
  <si>
    <t>EMBOÇO OU MASSA ÚNICA EM ARGAMASSA INDUSTRIALIZADA, PREPARO MECÂNICA E APLICAÇÃO COM EQUIPAMENTO DE MISTURA E PROJEÇÃO DE 1,5 M3/H DE ARGAMASSA EM PANOS DE FACHADA SEM PRESENÇA DE VÃOS, ESPESSURA DE 45 MM, ACESSO POR ANDAIME. AF_08/2022</t>
  </si>
  <si>
    <t>EMBOÇO OU MASSA ÚNICA EM ARGAMASSA TRAÇO 1:2:8, PREPARO MECÂNICA COM BETONEIRA 400 L, APLICADA COM PROJETOR TIPO CANEQUINHA EM PANOS DE FACHADA SEM PRESENÇA DE VÃOS, ESPESSURA DE 45 MM, ACESSO POR ANDAIME. AF_08/2022</t>
  </si>
  <si>
    <t>EMBOÇO OU MASSA ÚNICA EM ARGAMASSA TRAÇO 1:2:8, PREPARO MECÂNICA COM BETONEIRA 400 L, APLICADA MANUALMENTE EM PANOS DE FACHADA SEM PRESENÇA DE VÃOS, ESPESSURA DE 50 MM, ACESSO POR ANDAIME. AF_08/2022</t>
  </si>
  <si>
    <t>EMBOÇO OU MASSA ÚNICA EM ARGAMASSA TRAÇO 1:2:8, PREPARO MANUAL, APLICADA MANUALMENTE EM PANOS DE FACHADA SEM PRESENÇA DE VÃOS, ESPESSURA DE 50 MM, ACESSO POR ANDAIME. AF_08/2022</t>
  </si>
  <si>
    <t>EMBOÇO OU MASSA ÚNICA EM ARGAMASSA INDUSTRIALIZADA, PREPARO MECÂNICA E APLICAÇÃO COM EQUIPAMENTO DE MISTURA E PROJEÇÃO DE 1,5 M3/H DE ARGAMASSA EM PANOS DE FACHADA SEM PRESENÇA DE VÃOS, ESPESSURA DE 50 MM, ACESSO POR ANDAIME. AF_08/2022</t>
  </si>
  <si>
    <t>EMBOÇO OU MASSA ÚNICA EM ARGAMASSA TRAÇO 1:2:8, PREPARO MECÂNICA COM BETONEIRA 400 L, APLICADA COM PROJETOR TIPO CANEQUINHA EM PANOS DE FACHADA SEM PRESENÇA DE VÃOS, ESPESSURA DE 50 MM, ACESSO POR ANDAIME. AF_08/2022</t>
  </si>
  <si>
    <t>EMBOÇO OU MASSA ÚNICA EM ARGAMASSA TRAÇO 1:2:8, PREPARO MECÂNICA COM BETONEIRA 400 L, APLICADA MANUALMENTE EM SUPERFÍCIES EXTERNAS DA SACADA, ESPESSURA DE 25 MM, ACESSO POR ANDAIME, SEM USO DE TELA METÁLICA. AF_08/2022</t>
  </si>
  <si>
    <t>EMBOÇO OU MASSA ÚNICA EM ARGAMASSA TRAÇO 1:2:8, PREPARO MANUAL, APLICADA MANUALMENTE EM SUPERFÍCIES EXTERNAS DA SACADA, ESPESSURA DE 25 MM, ACESSO POR ANDAIME, SEM USO DE TELA METÁLICA. AF_08/2022</t>
  </si>
  <si>
    <t>EMBOÇO OU MASSA ÚNICA EM ARGAMASSA INDUSTRIALIZADA, PREPARO MECÂNICO E APLICAÇÃO COM EQUIPAMENTO DE MISTURA E PROJEÇÃO DE 1,5 M3/H, NAS SUPERFÍCIES EXTERNAS DA SACADA, ESPESSURA DE 25 MM, ACESSO POR ANDAIME, SEM USO DE TELA METÁLICA. AF_08/2022</t>
  </si>
  <si>
    <t>EMBOÇO OU MASSA ÚNICA EM ARGAMASSA TRAÇO 1:2:8, PREPARO MECÂNICA COM BETONEIRA 400 L, APLICADA COM PROJETOR TIPO CANEQUINHA EM SUPERFÍCIES EXTERNAS DA SACADA, ESPESSURA DE 25 MM, ACESSO POR ANDAIME, SEM USO DE TELA METÁLICA. AF_08/2022</t>
  </si>
  <si>
    <t>EMBOÇO OU MASSA ÚNICA EM ARGAMASSA TRAÇO 1:2:8, PREPARO MECÂNICA COM BETONEIRA 400 L, APLICADA MANUALMENTE EM SUPERFÍCIES EXTERNAS DA SACADA, ESPESSURA DE 35 MM, ACESSO POR ANDAIME, SEM USO DE TELA METÁLICA. AF_08/2022</t>
  </si>
  <si>
    <t>EMBOÇO OU MASSA ÚNICA EM ARGAMASSA TRAÇO 1:2:8, PREPARO MANUAL, APLICADA MANUALMENTE EM SUPERFÍCIES EXTERNAS DA SACADA, ESPESSURA DE 35 MM, ACESSO POR ANDAIME, SEM USO DE TELA METÁLICA. AF_08/2022</t>
  </si>
  <si>
    <t>EMBOÇO OU MASSA ÚNICA EM ARGAMASSA INDUSTRIALIZADA, PREPARO MECÂNICO E APLICAÇÃO COM EQUIPAMENTO DE MISTURA E PROJEÇÃO DE 1,5 M3/H, NAS SUPERFÍCIES EXTERNAS DA SACADA, ESPESSURA DE 35 MM, ACESSO POR ANDAIME, SEM USO DE TELA METÁLICA. AF_08/2022</t>
  </si>
  <si>
    <t>EMBOÇO OU MASSA ÚNICA EM ARGAMASSA TRAÇO 1:2:8, PREPARO MECÂNICO COM BETONEIRA 400 L, APLICADA COM PROJETOR TIPO CANEQUINHA EM SUPERFÍCIES EXTERNAS DA SACADA, ESPESSURA DE 35 MM, ACESSO POR ANDAIME, SEM USO DE TELA METÁLICA. AF_08/2022</t>
  </si>
  <si>
    <t>EMBOÇO OU MASSA ÚNICA EM ARGAMASSA TRAÇO 1:2:8, PREPARO MECÂNICO COM BETONEIRA 400 L, APLICADA MANUALMENTE EM SUPERFÍCIES EXTERNAS DA SACADA, ESPESSURA DE 45 MM, ACESSO POR ANDAIME, SEM USO DE TELA METÁLICA. AF_08/2022</t>
  </si>
  <si>
    <t>EMBOÇO OU MASSA ÚNICA EM ARGAMASSA TRAÇO 1:2:8, PREPARO MANUAL, APLICADA MANUALMENTE EM SUPERFÍCIES EXTERNAS DA SACADA, ESPESSURA DE 45 MM, ACESSO POR ANDAIME, SEM USO DE TELA METÁLICA. AF_08/2022</t>
  </si>
  <si>
    <t>EMBOÇO OU MASSA ÚNICA EM ARGAMASSA INDUSTRIALIZADA, PREPARO MECÂNICO E APLICAÇÃO COM EQUIPAMENTO DE MISTURA E PROJEÇÃO DE 1,5 M3/H, NAS SUPERFÍCIES EXTERNAS DA SACADA, ESPESSURA DE 45 MM, ACESSO POR ANDAIME, SEM USO DE TELA METÁLICA. AF_08/2022</t>
  </si>
  <si>
    <t>EMBOÇO OU MASSA ÚNICA EM ARGAMASSA TRAÇO 1:2:8, PREPARO MECÂNICO COM BETONEIRA 400 L, APLICADA COM PROJETOR TIPO CANEQUINHA EM SUPERFÍCIES EXTERNAS DA SACADA, ESPESSURA DE 45 MM, ACESSO POR ANDAIME, SEM USO DE TELA METÁLICA. AF_08/2022</t>
  </si>
  <si>
    <t>EMBOÇO OU MASSA ÚNICA EM ARGAMASSA TRAÇO 1:2:8, PREPARO MECÂNICO COM BETONEIRA 400 L, APLICADA MANUALMENTE EM SUPERFÍCIES EXTERNAS DA SACADA, ESPESSURA DE 50 MM, ACESSO POR ANDAIME, SEM USO DE TELA METÁLICA. AF_08/2022</t>
  </si>
  <si>
    <t>EMBOÇO OU MASSA ÚNICA EM ARGAMASSA TRAÇO 1:2:8, PREPARO MANUAL, APLICADA MANUALMENTE EM SUPERFÍCIES EXTERNAS DA SACADA, ESPESSURA DE 50 MM, ACESSO POR ANDAIME, SEM USO DE TELA METÁLICA. AF_08/2022</t>
  </si>
  <si>
    <t>EMBOÇO OU MASSA ÚNICA EM ARGAMASSA INDUSTRIALIZADA, PREPARO MECÂNICO E APLICAÇÃO COM EQUIPAMENTO DE MISTURA E PROJEÇÃO DE 1,5 M3/H, NAS SUPERFÍCIES EXTERNAS DA SACADA, ESPESSURA DE 50 MM, ACESSO POR ANDAIME, SEM USO DE TELA METÁLICA. AF_08/2022</t>
  </si>
  <si>
    <t>EMBOÇO OU MASSA ÚNICA EM ARGAMASSA TRAÇO 1:2:8, PREPARO MECÂNICO COM BETONEIRA 400 L, APLICADA COM PROJETOR TIPO CANEQUINHA EM SUPERFÍCIES EXTERNAS DA SACADA, ESPESSURA DE 50 MM, ACESSO POR ANDAIME, SEM USO DE TELA METÁLICA. AF_08/2022</t>
  </si>
  <si>
    <t>APLICAÇÃO MANUAL DE GESSO DESEMPENADO (SEM TALISCAS) EM TETO DE AMBIENTES COM PAREDES EM PÉ DIREITO DUPLO E ÁREA MAIOR QUE 10M², ESPESSURA DE 0,5CM. AF_03/2023</t>
  </si>
  <si>
    <t>APLICAÇÃO MANUAL DE GESSO DESEMPENADO (SEM TALISCAS) EM TETO DE AMBIENTES COM PAREDES EM PÉ DIREITO DUPLO E ÁREA ENTRE 5M² E 10M², ESPESSURA DE 0,5CM. AF_03/2023</t>
  </si>
  <si>
    <t>APLICAÇÃO MANUAL DE GESSO DESEMPENADO (SEM TALISCAS) EM TETO DE AMBIENTES COM PAREDES EM PÉ DIREITO DUPLO E ÁREA MENOR QUE 5M², ESPESSURA DE 0,5CM. AF_03/2023</t>
  </si>
  <si>
    <t>APLICAÇÃO MANUAL DE GESSO DESEMPENADO (SEM TALISCAS) EM TETO DE AMBIENTES COM PAREDES EM PÉ DIREITO DUPLO E ÁREA MAIOR QUE 10M², ESPESSURA DE 1,0CM. AF_03/2023</t>
  </si>
  <si>
    <t>APLICAÇÃO MANUAL DE GESSO DESEMPENADO (SEM TALISCAS) EM TETO DE AMBIENTES COM PAREDES EM PÉ DIREITO DUPLO E ÁREA ENTRE 5M² E 10M², ESPESSURA DE 1,0CM. AF_03/2023</t>
  </si>
  <si>
    <t>APLICAÇÃO MANUAL DE GESSO DESEMPENADO (SEM TALISCAS) EM TETO DE AMBIENTES COM PAREDES EM PÉ DIREITO DUPLO E ÁREA MENOR QUE 5M², ESPESSURA DE 1,0CM. AF_03/2023</t>
  </si>
  <si>
    <t>APLICAÇÃO MANUAL DE GESSO DESEMPENADO (SEM TALISCAS) EM PAREDES COM PÉ DIREITO DUPLO, ESPESSURA DE 0,5CM. AF_03/2023</t>
  </si>
  <si>
    <t>APLICAÇÃO MANUAL DE GESSO DESEMPENADO (SEM TALISCAS) EM PAREDES COM PÉ DIREITO DUPLO, ESPESSURA DE 1,0CM. AF_03/2023</t>
  </si>
  <si>
    <t>APLICAÇÃO MANUAL DE GESSO SARRAFEADO (COM TALISCAS) EM PAREDES COM PÉ DIREITO DUPLO, ESPESSURA DE 1,0CM. AF_03/2023</t>
  </si>
  <si>
    <t>APLICAÇÃO MANUAL DE GESSO SARRAFEADO (COM TALISCAS) EM PAREDES COM PÉ DIREITO DUPLO, ESPESSURA DE 1,5CM. AF_03/2023</t>
  </si>
  <si>
    <t>MASSA ÚNICA, EM ARGAMASSA TRAÇO 1:2:8, PREPARO MECÂNICO, APLICADA MANUALMENTE EM PAREDES INTERNAS DE AMBIENTES COM ÁREA MAIOR QUE 10M², E = 17,5MM, COM TALISCAS. AF_03/2024</t>
  </si>
  <si>
    <t>MASSA ÚNICA, EM ARGAMASSA TRAÇO 1:2:8, PREPARO MANUAL, APLICADA MANUALMENTE EM PAREDES INTERNAS DE AMBIENTES COM ÁREA MAIOR QUE 10M², E = 17,5MM, COM TALISCAS. AF_03/2024</t>
  </si>
  <si>
    <t>MASSA ÚNICA, EM ARGAMASSA INDUSTRIALIZADA, PREPARO MECÂNICO, APLICADA COM EQUIPAMENTO DE MISTURA E PROJEÇÃO DE ARGAMASSA EM PAREDES INTERNAS, E = 17,5MM, COM TALISCAS. AF_03/2024</t>
  </si>
  <si>
    <t>EMBOÇO, EM ARGAMASSA TRAÇO 1:2:8, PREPARO MANUAL, APLICADO MANUALMENTE EM PAREDES INTERNAS DE AMBIENTES COM PÉ-DIREITO DUPLO E ÁREA ENTRE 5M² E 10M², E = 17,5MM, COM TALISCAS. AF_03/2024</t>
  </si>
  <si>
    <t>MASSA ÚNICA, EM ARGAMASSA TRAÇO 1:2:8, PREPARO MECÂNICO, APLICADA MANUALMENTE EM PAREDES INTERNAS DE AMBIENTES COM PÉ-DIREITO DUPLO E ÁREA MAIOR QUE 10M², E = 17,5MM, COM TALISCAS. AF_03/2024</t>
  </si>
  <si>
    <t>MASSA ÚNICA, EM ARGAMASSA TRAÇO 1:2:8, PREPARO MANUAL, APLICADA MANUALMENTE EM PAREDES INTERNAS DE AMBIENTES COM PÉ-DIREITO DUPLO E ÁREA MAIOR QUE 10M², E = 17,5MM, COM TALISCAS. AF_03/2024</t>
  </si>
  <si>
    <t>EMBOÇO, EM ARGAMASSA TRAÇO 1:2:8, PREPARO MECÂNICO, APLICADO MANUALMENTE EM PAREDES INTERNAS DE AMBIENTES COM PÉ-DIREITO DUPLO E ÁREA MAIOR QUE 10M², E = 17,5MM, COM TALISCAS. AF_03/2024</t>
  </si>
  <si>
    <t>MASSA ÚNICA, EM ARGAMASSA TRAÇO 1:2:8 PREPARO MECÂNICO, APLICADA MANUALMENTE EM PAREDES INTERNAS DE AMBIENTES COM ÁREA MAIOR QUE 10M², E = 10MM, COM TALISCAS. AF_03/2024</t>
  </si>
  <si>
    <t>MASSA ÚNICA, EM ARGAMASSA TRAÇO 1:2:8 PREPARO MANUAL, APLICADA MANUALMENTE EM PAREDES INTERNAS DE AMBIENTES COM ÁREA MAIOR QUE 10M², E = 10MM, COM TALISCAS. AF_03/2024</t>
  </si>
  <si>
    <t>MASSA ÚNICA, EM ARGAMASSA INDUSTRIALIZADA, PREPARO MECÂNICO, APLICADA COM EQUIPAMENTO DE MISTURA E PROJEÇÃO DE ARGAMASSA EM PAREDES INTERNAS, E = 10MM, COM TALISCAS. AF_03/2024</t>
  </si>
  <si>
    <t>EMBOÇO, EM ARGAMASSA TRAÇO 1:2:8, PREPARO MECÂNICO, APLICADO MANUALMENTE EM PAREDES INTERNAS DE AMBIENTES COM PÉ-DIREITO DUPLO E ÁREA MENOR QUE 5M², E = 17,5MM, COM TALISCAS. AF_03/2024</t>
  </si>
  <si>
    <t>EMBOÇO, EM ARGAMASSA TRAÇO 1:2:8, PREPARO MANUAL, APLICADO MANUALMENTE EM PAREDES INTERNAS DE AMBIENTES COM PÉ-DIREITO DUPLO E ÁREA MENOR QUE 5M², E = 17,5MM, COM TALISCAS. AF_03/2024</t>
  </si>
  <si>
    <t>MASSA ÚNICA, EM ARGAMASSA TRAÇO 1:2:8, PREPARO MECÂNICO, APLICADA MANUALMENTE EM PAREDES INTERNAS DE AMBIENTES COM PÉ-DIREITO DUPLO E ÁREA ENTRE 5M² E 10M², E = 17,5MM, COM TALISCAS. AF_03/2024</t>
  </si>
  <si>
    <t>MASSA ÚNICA, EM ARGAMASSA TRAÇO 1:2:8, PREPARO MANUAL, APLICADA MANUALMENTE EM PAREDES INTERNAS DE AMBIENTES COM PÉ-DIREITO DUPLO E ÁREA ENTRE 5M² E 10M², E = 17,5MM, COM TALISCAS. AF_03/2024</t>
  </si>
  <si>
    <t>EMBOÇO, EM ARGAMASSA TRAÇO 1:2:8, PREPARO MECÂNICO, APLICADO MANUALMENTE EM PAREDES INTERNAS DE AMBIENTES COM PÉ-DIREITO DUPLO E ÁREA ENTRE 5M² E 10M², E = 17,5MM, COM TALISCAS. AF_03/2024</t>
  </si>
  <si>
    <t>EMBOÇO, EM ARGAMASSA TRAÇO 1:2:8, PREPARO MANUAL, APLICADO MANUALMENTE EM PAREDES INTERNAS DE AMBIENTES COM PÉ-DIREITO DUPLO E ÁREA MAIOR QUE 10M², E = 17,5MM, COM TALISCAS. AF_03/2024</t>
  </si>
  <si>
    <t>EMBOÇO, EM ARGAMASSA TRAÇO 1:2:8, PREPARO MECÂNICO, APLICADO MANUALMENTE EM PAREDES INTERNAS DE AMBIENTES COM PÉ-DIREITO DUPLO E ÁREA MENOR QUE 5M², E = 10MM, COM TALISCAS. AF_03/2024</t>
  </si>
  <si>
    <t>EMBOÇO, EM ARGAMASSA TRAÇO 1:2:8, PREPARO MANUAL, APLICADO MANUALMENTE EM PAREDES INTERNAS DE AMBIENTES COM PÉ-DIREITO DUPLO E ÁREA MENOR QUE 5M², E = 10MM, COM TALISCAS. AF_03/2024</t>
  </si>
  <si>
    <t>MASSA ÚNICA, EM ARGAMASSA TRAÇO 1:2:8, PREPARO MECÂNICO, APLICADA MANUALMENTE EM PAREDES INTERNAS DE AMBIENTES COM PÉ-DIREITO DUPLO E ÁREA ENTRE 5M² E 10M², E = 10MM, COM TALISCAS. AF_03/2024</t>
  </si>
  <si>
    <t>MASSA ÚNICA, EM ARGAMASSA TRAÇO 1:2:8, PREPARO MANUAL, APLICADA MANUALMENTE EM PAREDES INTERNAS DE AMBIENTES COM PÉ-DIREITO DUPLO E ÁREA ENTRE 5M² E 10M², E = 10MM, COM TALISCAS. AF_03/2024</t>
  </si>
  <si>
    <t>EMBOÇO, EM ARGAMASSA TRAÇO 1:2:8, PREPARO MECÂNICO, APLICADO MANUALMENTE EM PAREDES INTERNAS DE AMBIENTES COM PÉ-DIREITO DUPLO E ÁREA ENTRE 5M² E 10M², E = 10MM, COM TALISCAS. AF_03/2024</t>
  </si>
  <si>
    <t>EMBOÇO, EM ARGAMASSA TRAÇO 1:2:8, PREPARO MANUAL, APLICADO MANUALMENTE EM PAREDES INTERNAS DE AMBIENTES COM PÉ-DIREITO DUPLO E ÁREA ENTRE 5M² E 10M², E = 10MM, COM TALISCAS. AF_03/2024</t>
  </si>
  <si>
    <t>MASSA ÚNICA, EM ARGAMASSA TRAÇO 1:2:8, PREPARO MECÂNICO, APLICADA MANUALMENTE EM PAREDES INTERNAS DE AMBIENTES COM PÉ-DIREITO DUPLO ÁREA MAIOR QUE 10M², E = 10MM, COM TALISCAS. AF_03/2024</t>
  </si>
  <si>
    <t>MASSA ÚNICA, EM ARGAMASSA TRAÇO 1:2:8, PREPARO MANUAL, APLICADA MANUALMENTE EM PAREDES INTERNAS DE AMBIENTES COM PÉ-DIREITO DUPLO ÁREA MAIOR QUE 10M², E = 10MM, COM TALISCAS. AF_03/2024</t>
  </si>
  <si>
    <t>EMBOÇO, EM ARGAMASSA TRAÇO 1:2:8, PREPARO MECÂNICO, APLICADO MANUALMENTE EM PAREDES INTERNAS DE AMBIENTES COM PÉ-DIREITO DUPLO E ÁREA MAIOR QUE 10M², E = 10MM, COM TALISCAS. AF_03/2024</t>
  </si>
  <si>
    <t>EMBOÇO, EM ARGAMASSA TRAÇO 1:2:8, PREPARO MANUAL, APLICADO MANUALMENTE EM PAREDES INTERNAS DE AMBIENTES COM PÉ-DIREITO DUPLO E ÁREA MAIOR QUE 10M², E = 10MM, COM TALISCAS. AF_03/2024</t>
  </si>
  <si>
    <t>MASSA ÚNICA, EM ARGAMASSA TRAÇO 1:2:8, PREPARO MECÂNICO, APLICADA MANUALMENTE EM TETO DE AMBIENTES COM PAREDES EM PÉ-DIREITO DUPLO, E = 17,5MM, COM TALISCAS. AF_03/2024</t>
  </si>
  <si>
    <t>MASSA ÚNICA, EM ARGAMASSA TRAÇO 1:2:8, PREPARO MECÂNICO, APLICADA MANUALMENTE EM TETO DE AMBIENTES COM PAREDES EM PÉ-DIREITO DUPLO, E = 10MM, COM TALISCAS. AF_03/2024</t>
  </si>
  <si>
    <t>REVESTIMENTO DECORATIVO MONOCAMADA EXECUTADO MANUALMENTE EM FACHADA DE UM EDIFÍCIO DE ESTRUTURA CONVENCIONAL E ACABAMENTO CHAPISCADO/FLOCADO. AF_03/2024</t>
  </si>
  <si>
    <t>REVESTIMENTO DECORATIVO MONOCAMADA EXECUTADO MANUALMENTE EM FACHADA DE UM EDIFÍCIO DE ALVENARIA ESTRUTURAL E ACABAMENTO CHAPISCADO/FLOCADO. AF_03/2024</t>
  </si>
  <si>
    <t>REVESTIMENTO DECORATIVO MONOCAMADA EXECUTADO COM EQUIPAMENTO DE PROJEÇÃO EM FACHADA DE UM EDIFÍCIO DE ESTRUTURA CONVENCIONAL E ACABAMENTO CHAPISCADO/FLOCADO. AF_03/2024</t>
  </si>
  <si>
    <t>REVESTIMENTO DECORATIVO MONOCAMADA EXECUTADO COM EQUIPAMENTO DE PROJEÇÃO EM FACHADA DE UM EDIFÍCIO DE ALVENARIA ESTRUTURAL E ACABAMENTO CHAPISCADO/FLOCADO. AF_03/2024</t>
  </si>
  <si>
    <t>REVESTIMENTO CERÂMICO PARA PAREDES EXTERNAS EM PASTILHAS DE PORCELANA 5 X 5 CM (PLACAS DE 30 X 30 CM), ALINHADAS A PRUMO. AF_02/2023</t>
  </si>
  <si>
    <t>REVESTIMENTO CERÂMICO PARA PAREDES EXTERNAS EM PASTILHAS DE PORCELANA 5 X 5 CM (PLACAS DE 30 X 30 CM), ALINHADAS A PRUMO, APLICADO EM SUPERFÍCIES INTERNAS DE SACADA. AF_02/2023</t>
  </si>
  <si>
    <t>REVESTIMENTO CERÂMICO PARA PAREDES INTERNAS COM PLACAS TIPO ESMALTADA DE DIMENSÕES 20X20 CM APLICADAS NA ALTURA INTEIRA DAS PAREDES.  AF_02/2023_PE</t>
  </si>
  <si>
    <t>REVESTIMENTO CERÂMICO PARA PAREDES INTERNAS COM PLACAS TIPO ESMALTADA DE DIMENSÕES 20X20 CM APLICADAS A MEIA ALTURA DAS PAREDES. AF_02/2023_PE</t>
  </si>
  <si>
    <t>REVESTIMENTO CERÂMICO PARA PAREDES INTERNAS COM PLACAS TIPO ESMALTADA DE DIMENSÕES 25X35 CM APLICADAS NA ALTURA INTEIRA DAS PAREDES. AF_02/2023_PE</t>
  </si>
  <si>
    <t>REVESTIMENTO CERÂMICO PARA PAREDES INTERNAS COM PLACAS TIPO ESMALTADA DE DIMENSÕES 25X35 CM APLICADAS A MEIA ALTURA DAS PAREDES. AF_02/2023_PE</t>
  </si>
  <si>
    <t>REVESTIMENTO CERÂMICO PARA PAREDES INTERNAS COM PLACAS TIPO ESMALTADA DE DIMENSÕES 33X45 CM APLICADAS NA ALTURA INTEIRA DAS PAREDES. AF_02/2023_PE</t>
  </si>
  <si>
    <t>REVESTIMENTO CERÂMICO PARA PAREDES INTERNAS COM PLACAS TIPO ESMALTADA DE DIMENSÕES 33X45 CM APLICADAS A MEIA ALTURA DAS PAREDES. AF_02/2023_PE</t>
  </si>
  <si>
    <t>REVESTIMENTO CERÂMICO PARA PAREDES EXTERNAS EM PASTILHAS DE PORCELANA 2,5 X 2,5 CM (PLACAS DE 30 X 30 CM), ALINHADAS A PRUMO. AF_02/2023</t>
  </si>
  <si>
    <t>REVESTIMENTO CERÂMICO PARA PAREDES EXTERNAS EM PASTILHAS DE PORCELANA 2,5 X 2,5 CM (PLACAS DE 30 X 30 CM), ALINHADAS A PRUMO, APLICADO EM SUPERFÍCIES INTERNAS DE SACADA. AF_02/2023</t>
  </si>
  <si>
    <t>REVESTIMENTO CERÂMICO PARA PAREDES INTERNAS COM PLACAS TIPO ESMALTADA DE DIMENSÕES 60X60 CM APLICADAS NA ALTURA INTEIRA DAS PAREDES. AF_02/2023_PE</t>
  </si>
  <si>
    <t>REVESTIMENTO CERÂMICO PARA PAREDES INTERNAS COM PLACAS TIPO ESMALTADA DE DIMENSÕES 60X60 CM APLICADAS A MEIA ALTURA DAS PAREDES. AF_02/2023_PE</t>
  </si>
  <si>
    <t>REVESTIMENTO CERÂMICO PARA PAREDES INTERNAS COM PLACAS TIPO ESMALTADA DE DIMENSÕES 20X20 CM APLICADAS EM DIAGONAL, NA ALTURA INTEIRA DAS PAREDES. AF_02/2023_PE</t>
  </si>
  <si>
    <t>REVESTIMENTO CERÂMICO PARA PAREDES INTERNAS COM PLACAS TIPO ESMALTADA DE DIMENSÕES 20X20 CM APLICADAS EM DIAGONAL, A MEIA ALTURA DAS PAREDES. AF_02/2023_PE</t>
  </si>
  <si>
    <t>REVESTIMENTO CERÂMICO PARA PAREDES INTERNAS COM PLACAS TIPO PASTILHA DE DIMENSÕES 5 X 5 CM (PLACAS DE 30 X 30 CM) CM APLICADAS NA ALTURA INTEIRA DAS PAREDES. AF_02/2023</t>
  </si>
  <si>
    <t>REVESTIMENTO CERÂMICO PARA PAREDES INTERNAS COM PLACAS TIPO PASTILHA DE DIMENSÕES 2,5 X 2,5 CM (PLACAS DE 30 X 30 CM) CM APLICADAS NA ALTURA INTEIRA DAS PAREDES. AF_02/2023</t>
  </si>
  <si>
    <t>REVESTIMENTO CERÂMICO PARA PAREDES INTERNAS COM PLACAS TIPO PASTILHA DE DIMENSÕES 5 X 5 CM (PLACAS DE 30 X 30 CM) CM APLICADAS A MEIA ALTURA DAS PAREDES. AF_02/2023</t>
  </si>
  <si>
    <t>REVESTIMENTO CERÂMICO PARA PAREDES INTERNAS COM PLACAS TIPO PASTILHA DE DIMENSÕES 2,5 X 2,5 CM (PLACAS DE 30 X 30 CM) CM APLICADAS A MEIA ALTURA DAS PAREDES. AF_02/2023</t>
  </si>
  <si>
    <t>RODAPÉ CERÂMICO DE 7CM DE ALTURA COM PLACAS TIPO ESMALTADA DE DIMENSÕES 80X80CM. AF_02/2023</t>
  </si>
  <si>
    <t>CHAPIM SOBRE MUROS LINEARES, EM GRANITO OU MÁRMORE, L = 25 CM, ASSENTADO COM ARGAMASSA 1:6 COM ADITIVO. AF_11/2020</t>
  </si>
  <si>
    <t>CHAPIM (RUFO CAPA) EM AÇO GALVANIZADO, CORTE 33. AF_11/2020</t>
  </si>
  <si>
    <t>FORRO EM MADEIRA PINUS, PARA AMBIENTES RESIDENCIAIS, INCLUSIVE ESTRUTURA UNIDIRECIONAL DE FIXAÇÃO. AF_08/2023</t>
  </si>
  <si>
    <t>ACABAMENTOS PARA FORRO (RODA-FORRO EM MADEIRA PINUS). AF_08/2023</t>
  </si>
  <si>
    <t>FORRO EM MADEIRA PINUS, PARA AMBIENTES RESIDENCIAIS E COMERCIAIS, INCLUSIVE ESTRUTURA BIDIRECIONAL DE FIXAÇÃO. AF_08/2023</t>
  </si>
  <si>
    <t>FORRO EM PLACAS DE GESSO, PARA AMBIENTES RESIDENCIAIS. AF_08/2023_PS</t>
  </si>
  <si>
    <t>FORRO EM DRYWALL PARA AMBIENTES RESIDENCIAIS, INCLUSIVE ESTRUTURA UNIDIRECIONAL DE FIXAÇÃO. AF_08/2023_PS</t>
  </si>
  <si>
    <t>FORRO EM PLACAS DE GESSO, PARA AMBIENTES COMERCIAIS. AF_08/2023_PS</t>
  </si>
  <si>
    <t>FORRO EM DRYWALL, PARA AMBIENTES COMERCIAIS, INCLUSIVE ESTRUTURA BIRECIONAL DE FIXAÇÃO. AF_08/2023_PS</t>
  </si>
  <si>
    <t>ACABAMENTOS PARA FORRO (MOLDURA DE GESSO). AF_08/2023</t>
  </si>
  <si>
    <t>ACABAMENTOS PARA FORRO (MOLDURA EM DRYWALL, COM LARGURA DE 15 CM). AF_08/2023_PS</t>
  </si>
  <si>
    <t>ACABAMENTOS PARA FORRO (SANCA DE GESSO, MONTADA NA OBRA). AF_08/2023_PS</t>
  </si>
  <si>
    <t>FORRO EM RÉGUAS DE PVC, FRISADO, PARA AMBIENTES RESIDENCIAIS, INCLUSIVE ESTRUTURA UNIDIRECIONAL DE FIXAÇÃO. AF_08/2023_PS</t>
  </si>
  <si>
    <t>FORRO EM RÉGUAS DE PVC, FRISADO, PARA AMBIENTES COMERCIAIS, INCLUSIVE ESTRUTURA BIDIRECIONAL DE FIXAÇÃO. AF_08/2023_PS</t>
  </si>
  <si>
    <t>ACABAMENTOS PARA FORRO (RODA-FORRO EM PERFIL METÁLICO E PLÁSTICO). AF_08/2023</t>
  </si>
  <si>
    <t>FORRO EM RÉGUAS DE PVC, LISO, PARA AMBIENTES RESIDENCIAIS, INCLUSIVE ESTRUTURA UNIDIRECIONAL DE FIXAÇÃO. AF_08/2023_PS</t>
  </si>
  <si>
    <t>FORRO EM RÉGUAS DE PVC, LISO, PARA AMBIENTES COMERCIAIS, INCLUSIVE ESTRUTURA BIDIRECIONAL DE FIXAÇÃO. AF_08/2023_PS</t>
  </si>
  <si>
    <t>ARGAMASSA TRAÇO 1:7 (EM VOLUME DE CIMENTO E AREIA MÉDIA ÚMIDA) COM ADIÇÃO DE PLASTIFICANTE PARA EMBOÇO/MASSA ÚNICA/ASSENTAMENTO DE ALVENARIA DE VEDAÇÃO, PREPARO MECÂNICO COM BETONEIRA 400 L. AF_08/2019</t>
  </si>
  <si>
    <t>ARGAMASSA TRAÇO 1:7 (EM VOLUME DE CIMENTO E AREIA MÉDIA ÚMIDA) COM ADIÇÃO DE PLASTIFICANTE PARA EMBOÇO/MASSA ÚNICA/ASSENTAMENTO DE ALVENARIA DE VEDAÇÃO, PREPARO MECÂNICO COM BETONEIRA 600 L. AF_08/2019</t>
  </si>
  <si>
    <t>ARGAMASSA TRAÇO 1:6 (EM VOLUME DE CIMENTO E AREIA MÉDIA ÚMIDA) COM ADIÇÃO DE PLASTIFICANTE PARA EMBOÇO/MASSA ÚNICA/ASSENTAMENTO DE ALVENARIA DE VEDAÇÃO, PREPARO MECÂNICO COM BETONEIRA 400 L. AF_08/2019</t>
  </si>
  <si>
    <t>ARGAMASSA TRAÇO 1:6 (EM VOLUME DE CIMENTO E AREIA MÉDIA ÚMIDA) COM ADIÇÃO DE PLASTIFICANTE PARA EMBOÇO/MASSA ÚNICA/ASSENTAMENTO DE ALVENARIA DE VEDAÇÃO, PREPARO MECÂNICO COM BETONEIRA 600 L. AF_08/2019</t>
  </si>
  <si>
    <t>ARGAMASSA TRAÇO 1:1:6 (EM VOLUME DE CIMENTO, CAL E AREIA MÉDIA ÚMIDA) PARA EMBOÇO/MASSA ÚNICA/ASSENTAMENTO DE ALVENARIA DE VEDAÇÃO, PREPARO MECÂNICO COM BETONEIRA 400 L. AF_08/2019</t>
  </si>
  <si>
    <t>ARGAMASSA TRAÇO 1:1:6 (EM VOLUME DE CIMENTO, CAL E AREIA MÉDIA ÚMIDA) PARA EMBOÇO/MASSA ÚNICA/ASSENTAMENTO DE ALVENARIA DE VEDAÇÃO, PREPARO MECÂNICO COM BETONEIRA 600 L. AF_08/2019</t>
  </si>
  <si>
    <t>ARGAMASSA TRAÇO 1:1,5:7,5 (EM VOLUME DE CIMENTO, CAL E AREIA MÉDIA ÚMIDA) PARA EMBOÇO/MASSA ÚNICA/ASSENTAMENTO DE ALVENARIA DE VEDAÇÃO, PREPARO MECÂNICO COM BETONEIRA 400 L. AF_08/2019</t>
  </si>
  <si>
    <t>ARGAMASSA TRAÇO 1:1,5:7,5 (EM VOLUME DE CIMENTO, CAL E AREIA MÉDIA ÚMIDA) PARA EMBOÇO/MASSA ÚNICA/ASSENTAMENTO DE ALVENARIA DE VEDAÇÃO, PREPARO MECÂNICO COM BETONEIRA 600 L. AF_08/2019</t>
  </si>
  <si>
    <t>ARGAMASSA TRAÇO 1:2:8 (EM VOLUME DE CIMENTO, CAL E AREIA MÉDIA ÚMIDA) PARA EMBOÇO/MASSA ÚNICA/ASSENTAMENTO DE ALVENARIA DE VEDAÇÃO, PREPARO MECÂNICO COM BETONEIRA 400 L. AF_08/2019</t>
  </si>
  <si>
    <t>ARGAMASSA TRAÇO 1:2:9 (EM VOLUME DE CIMENTO, CAL E AREIA MÉDIA ÚMIDA) PARA EMBOÇO/MASSA ÚNICA/ASSENTAMENTO DE ALVENARIA DE VEDAÇÃO, PREPARO MECÂNICO COM BETONEIRA 600 L. AF_08/2019</t>
  </si>
  <si>
    <t>ARGAMASSA TRAÇO 1:3:12 (EM VOLUME DE CIMENTO, CAL E AREIA MÉDIA ÚMIDA) PARA EMBOÇO/MASSA ÚNICA/ASSENTAMENTO DE ALVENARIA DE VEDAÇÃO, PREPARO MECÂNICO COM BETONEIRA 400 L. AF_08/2019</t>
  </si>
  <si>
    <t>ARGAMASSA TRAÇO 1:3:12 (EM VOLUME DE CIMENTO, CAL E AREIA MÉDIA ÚMIDA) PARA EMBOÇO/MASSA ÚNICA/ASSENTAMENTO DE ALVENARIA DE VEDAÇÃO, PREPARO MECÂNICO COM BETONEIRA 600 L. AF_08/2019</t>
  </si>
  <si>
    <t>ARGAMASSA TRAÇO 1:3 (EM VOLUME DE CIMENTO E AREIA MÉDIA ÚMIDA) PARA CONTRAPISO, PREPARO MECÂNICO COM BETONEIRA 400 L. AF_08/2019</t>
  </si>
  <si>
    <t>ARGAMASSA TRAÇO 1:3 (EM VOLUME DE CIMENTO E AREIA MÉDIA ÚMIDA) PARA CONTRAPISO, PREPARO MECÂNICO COM BETONEIRA 600 L. AF_08/2019</t>
  </si>
  <si>
    <t>ARGAMASSA TRAÇO 1:4 (EM VOLUME DE CIMENTO E AREIA MÉDIA ÚMIDA) PARA CONTRAPISO, PREPARO MECÂNICO COM BETONEIRA 400 L. AF_08/2019</t>
  </si>
  <si>
    <t>ARGAMASSA TRAÇO 1:4 (EM VOLUME DE CIMENTO E AREIA MÉDIA ÚMIDA) PARA CONTRAPISO, PREPARO MECÂNICO COM BETONEIRA 600 L. AF_08/2019</t>
  </si>
  <si>
    <t>ARGAMASSA TRAÇO 1:5 (EM VOLUME DE CIMENTO E AREIA MÉDIA ÚMIDA) PARA CONTRAPISO, PREPARO MECÂNICO COM BETONEIRA 400 L. AF_08/2019</t>
  </si>
  <si>
    <t>ARGAMASSA TRAÇO 1:5 (EM VOLUME DE CIMENTO E AREIA MÉDIA ÚMIDA) PARA CONTRAPISO, PREPARO MECÂNICO COM BETONEIRA 600 L. AF_08/2019</t>
  </si>
  <si>
    <t>ARGAMASSA TRAÇO 1:6 (EM VOLUME DE CIMENTO E AREIA MÉDIA ÚMIDA) PARA CONTRAPISO, PREPARO MECÂNICO COM BETONEIRA 400 L. AF_08/2019</t>
  </si>
  <si>
    <t>ARGAMASSA TRAÇO 1:6 (EM VOLUME DE CIMENTO E AREIA MÉDIA ÚMIDA) PARA CONTRAPISO, PREPARO MECÂNICO COM BETONEIRA 600 L. AF_08/2019</t>
  </si>
  <si>
    <t>ARGAMASSA TRAÇO 1:5 (EM VOLUME DE CIMENTO E AREIA GROSSA ÚMIDA) PARA CHAPISCO CONVENCIONAL, PREPARO MECÂNICO COM BETONEIRA 400 L. AF_08/2019</t>
  </si>
  <si>
    <t>ARGAMASSA TRAÇO 1:5 (EM VOLUME DE CIMENTO E AREIA GROSSA ÚMIDA) PARA CHAPISCO CONVENCIONAL, PREPARO MECÂNICO COM BETONEIRA 600 L. AF_08/2019</t>
  </si>
  <si>
    <t>ARGAMASSA TRAÇO 1:3 (EM VOLUME DE CIMENTO E AREIA GROSSA ÚMIDA) PARA CHAPISCO CONVENCIONAL, PREPARO MECÂNICO COM BETONEIRA 400 L. AF_08/2019</t>
  </si>
  <si>
    <t>ARGAMASSA TRAÇO 1:3 (EM VOLUME DE CIMENTO E AREIA GROSSA ÚMIDA) PARA CHAPISCO CONVENCIONAL, PREPARO MECÂNICO COM BETONEIRA 600 L. AF_08/2019</t>
  </si>
  <si>
    <t>ARGAMASSA TRAÇO 1:4 (EM VOLUME DE CIMENTO E AREIA GROSSA ÚMIDA) PARA CHAPISCO CONVENCIONAL, PREPARO MECÂNICO COM BETONEIRA 400 L. AF_08/2019</t>
  </si>
  <si>
    <t>ARGAMASSA TRAÇO 1:4 (EM VOLUME DE CIMENTO E AREIA GROSSA ÚMIDA) PARA CHAPISCO CONVENCIONAL, PREPARO MECÂNICO COM BETONEIRA 600 L. AF_08/2019</t>
  </si>
  <si>
    <t>ARGAMASSA TRAÇO 1:5 (EM VOLUME DE CIMENTO E AREIA GROSSA ÚMIDA) COM ADIÇÃO DE EMULSÃO POLIMÉRICA PARA CHAPISCO ROLADO, PREPARO MECÂNICO COM BETONEIRA 400 L. AF_08/2019</t>
  </si>
  <si>
    <t>ARGAMASSA TRAÇO 1:5 (EM VOLUME DE CIMENTO E AREIA GROSSA ÚMIDA) COM ADIÇÃO DE EMULSÃO POLIMÉRICA PARA CHAPISCO ROLADO, PREPARO MECÂNICO COM BETONEIRA 600 L. AF_08/2019</t>
  </si>
  <si>
    <t>ARGAMASSA TRAÇO 1:3 (EM VOLUME DE CIMENTO E AREIA GROSSA ÚMIDA) COM ADIÇÃO DE EMULSÃO POLIMÉRICA PARA CHAPISCO ROLADO, PREPARO MECÂNICO COM BETONEIRA 400 L. AF_08/2019</t>
  </si>
  <si>
    <t>ARGAMASSA TRAÇO 1:3 (EM VOLUME DE CIMENTO E AREIA GROSSA ÚMIDA) COM ADIÇÃO DE EMULSÃO POLIMÉRICA PARA CHAPISCO ROLADO, PREPARO MECÂNICO COM BETONEIRA 600 L. AF_08/2019</t>
  </si>
  <si>
    <t>ARGAMASSA TRAÇO 1:4 (EM VOLUME DE CIMENTO E AREIA GROSSA ÚMIDA) COM ADIÇÃO DE EMULSÃO POLIMÉRICA PARA CHAPISCO ROLADO, PREPARO MECÂNICO COM BETONEIRA 400 L. AF_08/2019</t>
  </si>
  <si>
    <t>ARGAMASSA TRAÇO 1:4 (EM VOLUME DE CIMENTO E AREIA GROSSA ÚMIDA) COM ADIÇÃO DE EMULSÃO POLIMÉRICA PARA CHAPISCO ROLADO, PREPARO MECÂNICO COM BETONEIRA 600 L. AF_08/2019</t>
  </si>
  <si>
    <t>ARGAMASSA TRAÇO 1:7 (EM VOLUME DE CIMENTO E AREIA MÉDIA ÚMIDA) COM ADIÇÃO DE PLASTIFICANTE PARA EMBOÇO/MASSA ÚNICA/ASSENTAMENTO DE ALVENARIA DE VEDAÇÃO, PREPARO MECÂNICO COM MISTURADOR DE EIXO HORIZONTAL DE 300 KG. AF_08/2019</t>
  </si>
  <si>
    <t>ARGAMASSA TRAÇO 1:7 (EM VOLUME DE CIMENTO E AREIA MÉDIA ÚMIDA) COM ADIÇÃO DE PLASTIFICANTE PARA EMBOÇO/MASSA ÚNICA/ASSENTAMENTO DE ALVENARIA DE VEDAÇÃO, PREPARO MECÂNICO COM MISTURADOR DE EIXO HORIZONTAL DE 600 KG. AF_08/2019</t>
  </si>
  <si>
    <t>ARGAMASSA TRAÇO 1:6 (EM VOLUME DE CIMENTO E AREIA MÉDIA ÚMIDA) COM ADIÇÃO DE PLASTIFICANTE PARA EMBOÇO/MASSA ÚNICA/ASSENTAMENTO DE ALVENARIA DE VEDAÇÃO, PREPARO MECÂNICO COM MISTURADOR DE EIXO HORIZONTAL DE 300 KG. AF_08/2019</t>
  </si>
  <si>
    <t>ARGAMASSA TRAÇO 1:6 (EM VOLUME DE CIMENTO E AREIA MÉDIA ÚMIDA) COM ADIÇÃO DE PLASTIFICANTE PARA EMBOÇO/MASSA ÚNICA/ASSENTAMENTO DE ALVENARIA DE VEDAÇÃO, PREPARO MECÂNICO COM MISTURADOR DE EIXO HORIZONTAL DE 600 KG. AF_08/2019</t>
  </si>
  <si>
    <t>ARGAMASSA TRAÇO 1:1:6 (EM VOLUME DE CIMENTO, CAL E AREIA MÉDIA ÚMIDA) PARA EMBOÇO/MASSA ÚNICA/ASSENTAMENTO DE ALVENARIA DE VEDAÇÃO, PREPARO MECÂNICO COM MISTURADOR DE EIXO HORIZONTAL DE 300 KG. AF_08/2019</t>
  </si>
  <si>
    <t>ARGAMASSA TRAÇO 1:1:6 (EM VOLUME DE CIMENTO, CAL E AREIA MÉDIA ÚMIDA) PARA EMBOÇO/MASSA ÚNICA/ASSENTAMENTO DE ALVENARIA DE VEDAÇÃO, PREPARO MECÂNICO COM MISTURADOR DE EIXO HORIZONTAL DE 600 KG. AF_08/2019</t>
  </si>
  <si>
    <t>ARGAMASSA TRAÇO 1:1,5:7,5 (EM VOLUME DE CIMENTO, CAL E AREIA MÉDIA ÚMIDA) PARA EMBOÇO/MASSA ÚNICA/ASSENTAMENTO DE ALVENARIA DE VEDAÇÃO, PREPARO MECÂNICO COM MISTURADOR DE EIXO HORIZONTAL DE 300 KG. AF_08/2019</t>
  </si>
  <si>
    <t>ARGAMASSA TRAÇO 1:1,5:7,5 (EM VOLUME DE CIMENTO, CAL E AREIA MÉDIA ÚMIDA) PARA EMBOÇO/MASSA ÚNICA/ASSENTAMENTO DE ALVENARIA DE VEDAÇÃO, PREPARO MECÂNICO COM MISTURADOR DE EIXO HORIZONTAL DE 600 KG. AF_08/2019</t>
  </si>
  <si>
    <t>ARGAMASSA TRAÇO 1:2:8 (EM VOLUME DE CIMENTO, CAL E AREIA MÉDIA ÚMIDA) PARA EMBOÇO/MASSA ÚNICA/ASSENTAMENTO DE ALVENARIA DE VEDAÇÃO, PREPARO MECÂNICO COM MISTURADOR DE EIXO HORIZONTAL DE 300 KG. AF_08/2019</t>
  </si>
  <si>
    <t>ARGAMASSA TRAÇO 1:2:8 (EM VOLUME DE CIMENTO, CAL E AREIA MÉDIA ÚMIDA) PARA EMBOÇO/MASSA ÚNICA/ASSENTAMENTO DE ALVENARIA DE VEDAÇÃO, PREPARO MECÂNICO COM MISTURADOR DE EIXO HORIZONTAL DE 600 KG. AF_08/2019</t>
  </si>
  <si>
    <t>ARGAMASSA TRAÇO 1:2:9 (EM VOLUME DE CIMENTO, CAL E AREIA MÉDIA ÚMIDA) PARA EMBOÇO/MASSA ÚNICA/ASSENTAMENTO DE ALVENARIA DE VEDAÇÃO, PREPARO MECÂNICO COM MISTURADOR DE EIXO HORIZONTAL DE 300 KG. AF_08/2019</t>
  </si>
  <si>
    <t>ARGAMASSA TRAÇO 1:3:12 (EM VOLUME DE CIMENTO, CAL E AREIA MÉDIA ÚMIDA) PARA EMBOÇO/MASSA ÚNICA/ASSENTAMENTO DE ALVENARIA DE VEDAÇÃO, PREPARO MECÂNICO COM MISTURADOR DE EIXO HORIZONTAL DE 600 KG. AF_08/2019</t>
  </si>
  <si>
    <t>ARGAMASSA TRAÇO 1:3 (EM VOLUME DE CIMENTO E AREIA MÉDIA ÚMIDA) PARA CONTRAPISO, PREPARO MECÂNICO COM MISTURADOR DE EIXO HORIZONTAL DE 160 KG. AF_08/2019</t>
  </si>
  <si>
    <t>ARGAMASSA TRAÇO 1:3 (EM VOLUME DE CIMENTO E AREIA MÉDIA ÚMIDA) PARA CONTRAPISO, PREPARO MECÂNICO COM MISTURADOR DE EIXO HORIZONTAL DE 300 KG. AF_08/2019</t>
  </si>
  <si>
    <t>ARGAMASSA TRAÇO 1:3 (EM VOLUME DE CIMENTO E AREIA MÉDIA ÚMIDA) PARA CONTRAPISO, PREPARO MECÂNICO COM MISTURADOR DE EIXO HORIZONTAL DE 600 KG. AF_08/2019</t>
  </si>
  <si>
    <t>ARGAMASSA TRAÇO 1:4 (EM VOLUME DE CIMENTO E AREIA MÉDIA ÚMIDA) PARA CONTRAPISO, PREPARO MECÂNICO COM MISTURADOR DE EIXO HORIZONTAL DE 160 KG. AF_08/2019</t>
  </si>
  <si>
    <t>ARGAMASSA TRAÇO 1:4 (EM VOLUME DE CIMENTO E AREIA MÉDIA ÚMIDA) PARA CONTRAPISO, PREPARO MECÂNICO COM MISTURADOR DE EIXO HORIZONTAL DE 300 KG. AF_08/2019</t>
  </si>
  <si>
    <t>ARGAMASSA TRAÇO 1:4 (EM VOLUME DE CIMENTO E AREIA MÉDIA ÚMIDA) PARA CONTRAPISO, PREPARO MECÂNICO COM MISTURADOR DE EIXO HORIZONTAL DE 600 KG. AF_08/2019</t>
  </si>
  <si>
    <t>ARGAMASSA TRAÇO 1:5 (EM VOLUME DE CIMENTO E AREIA MÉDIA ÚMIDA) PARA CONTRAPISO, PREPARO MECÂNICO COM MISTURADOR DE EIXO HORIZONTAL DE 160 KG. AF_08/2019</t>
  </si>
  <si>
    <t>ARGAMASSA TRAÇO 1:5 (EM VOLUME DE CIMENTO E AREIA MÉDIA ÚMIDA) PARA CONTRAPISO, PREPARO MECÂNICO COM MISTURADOR DE EIXO HORIZONTAL DE 300 KG. AF_08/2019</t>
  </si>
  <si>
    <t>ARGAMASSA TRAÇO 1:5 (EM VOLUME DE CIMENTO E AREIA MÉDIA ÚMIDA) PARA CONTRAPISO, PREPARO MECÂNICO COM MISTURADOR DE EIXO HORIZONTAL DE 600 KG. AF_08/2019</t>
  </si>
  <si>
    <t>ARGAMASSA TRAÇO 1:6 (EM VOLUME DE CIMENTO E AREIA MÉDIA ÚMIDA) PARA CONTRAPISO, PREPARO MECÂNICO COM MISTURADOR DE EIXO HORIZONTAL DE 160 KG. AF_08/2019</t>
  </si>
  <si>
    <t>ARGAMASSA TRAÇO 1:6 (EM VOLUME DE CIMENTO E AREIA MÉDIA ÚMIDA) PARA CONTRAPISO, PREPARO MECÂNICO COM MISTURADOR DE EIXO HORIZONTAL DE 600 KG. AF_08/2019</t>
  </si>
  <si>
    <t>ARGAMASSA TRAÇO 1:5 (EM VOLUME DE CIMENTO E AREIA GROSSA ÚMIDA) PARA CHAPISCO CONVENCIONAL, PREPARO MECÂNICO COM MISTURADOR DE EIXO HORIZONTAL DE 300 KG. AF_08/2019</t>
  </si>
  <si>
    <t>ARGAMASSA TRAÇO 1:5 (EM VOLUME DE CIMENTO E AREIA GROSSA ÚMIDA) PARA CHAPISCO CONVENCIONAL, PREPARO MECÂNICO COM MISTURADOR DE EIXO HORIZONTAL DE 600 KG. AF_08/2019</t>
  </si>
  <si>
    <t>ARGAMASSA TRAÇO 1:3 (EM VOLUME DE CIMENTO E AREIA GROSSA ÚMIDA) PARA CHAPISCO CONVENCIONAL, PREPARO MECÂNICO COM MISTURADOR DE EIXO HORIZONTAL DE 160 KG. AF_08/2019</t>
  </si>
  <si>
    <t>ARGAMASSA TRAÇO 1:3 (EM VOLUME DE CIMENTO E AREIA GROSSA ÚMIDA) PARA CHAPISCO CONVENCIONAL, PREPARO MECÂNICO COM MISTURADOR DE EIXO HORIZONTAL DE 300 KG. AF_08/2019</t>
  </si>
  <si>
    <t>ARGAMASSA TRAÇO 1:3 (EM VOLUME DE CIMENTO E AREIA GROSSA ÚMIDA) PARA CHAPISCO CONVENCIONAL, PREPARO MECÂNICO COM MISTURADOR DE EIXO HORIZONTAL DE 600 KG. AF_08/2019</t>
  </si>
  <si>
    <t>ARGAMASSA TRAÇO 1:4 (EM VOLUME DE CIMENTO E AREIA GROSSA ÚMIDA) PARA CHAPISCO CONVENCIONAL, PREPARO MECÂNICO COM MISTURADOR DE EIXO HORIZONTAL DE 160 KG. AF_08/2019</t>
  </si>
  <si>
    <t>ARGAMASSA TRAÇO 1:4 (EM VOLUME DE CIMENTO E AREIA GROSSA ÚMIDA) PARA CHAPISCO CONVENCIONAL, PREPARO MECÂNICO COM MISTURADOR DE EIXO HORIZONTAL DE 300 KG. AF_08/2019</t>
  </si>
  <si>
    <t>ARGAMASSA TRAÇO 1:4 (EM VOLUME DE CIMENTO E AREIA GROSSA ÚMIDA) PARA CHAPISCO CONVENCIONAL, PREPARO MECÂNICO COM MISTURADOR DE EIXO HORIZONTAL DE 600 KG. AF_08/2019</t>
  </si>
  <si>
    <t>ARGAMASSA TRAÇO 1:5 (EM VOLUME DE CIMENTO E AREIA GROSSA ÚMIDA) COM ADIÇÃO DE EMULSÃO POLIMÉRICA PARA CHAPISCO ROLADO, PREPARO MECÂNICO COM MISTURADOR DE EIXO HORIZONTAL DE 300 KG. AF_08/2019</t>
  </si>
  <si>
    <t>ARGAMASSA TRAÇO 1:5 (EM VOLUME DE CIMENTO E AREIA GROSSA ÚMIDA) COM ADIÇÃO DE EMULSÃO POLIMÉRICA PARA CHAPISCO ROLADO, PREPARO MECÂNICO COM MISTURADOR DE EIXO HORIZONTAL DE 600 KG. AF_08/2019</t>
  </si>
  <si>
    <t>ARGAMASSA TRAÇO 1:3 (EM VOLUME DE CIMENTO E AREIA GROSSA ÚMIDA) COM ADIÇÃO DE EMULSÃO POLIMÉRICA PARA CHAPISCO ROLADO, PREPARO MECÂNICO COM MISTURADOR DE EIXO HORIZONTAL DE 160 KG. AF_08/2019</t>
  </si>
  <si>
    <t>ARGAMASSA TRAÇO 1:3 (EM VOLUME DE CIMENTO E AREIA GROSSA ÚMIDA) COM ADIÇÃO DE EMULSÃO POLIMÉRICA PARA CHAPISCO ROLADO, PREPARO MECÂNICO COM MISTURADOR DE EIXO HORIZONTAL DE 300 KG. AF_08/2019</t>
  </si>
  <si>
    <t>ARGAMASSA TRAÇO 1:3 (EM VOLUME DE CIMENTO E AREIA GROSSA ÚMIDA) COM ADIÇÃO DE EMULSÃO POLIMÉRICA PARA CHAPISCO ROLADO, PREPARO MECÂNICO COM MISTURADOR DE EIXO HORIZONTAL DE 600 KG. AF_08/2019</t>
  </si>
  <si>
    <t>ARGAMASSA TRAÇO 1:4 (EM VOLUME DE CIMENTO E AREIA GROSSA ÚMIDA) COM ADIÇÃO DE EMULSÃO POLIMÉRICA PARA CHAPISCO ROLADO, PREPARO MECÂNICO COM MISTURADOR DE EIXO HORIZONTAL DE 300 KG. AF_08/2019</t>
  </si>
  <si>
    <t>ARGAMASSA TRAÇO 1:4 (EM VOLUME DE CIMENTO E AREIA GROSSA ÚMIDA) COM ADIÇÃO DE EMULSÃO POLIMÉRICA PARA CHAPISCO ROLADO, PREPARO MECÂNICO COM MISTURADOR DE EIXO HORIZONTAL DE 600 KG. AF_08/2019</t>
  </si>
  <si>
    <t>ARGAMASSA TRAÇO 1:7 (EM VOLUME DE CIMENTO E AREIA MÉDIA ÚMIDA) COM ADIÇÃO DE PLASTIFICANTE PARA EMBOÇO/MASSA ÚNICA/ASSENTAMENTO DE ALVENARIA DE VEDAÇÃO, PREPARO MANUAL. AF_08/2019</t>
  </si>
  <si>
    <t>ARGAMASSA TRAÇO 1:6 (EM VOLUME DE CIMENTO E AREIA MÉDIA ÚMIDA) COM ADIÇÃO DE PLASTIFICANTE PARA EMBOÇO/MASSA ÚNICA/ASSENTAMENTO DE ALVENARIA DE VEDAÇÃO, PREPARO MANUAL. AF_08/2019</t>
  </si>
  <si>
    <t>ARGAMASSA TRAÇO 1:1:6 (EM VOLUME DE CIMENTO, CAL E AREIA MÉDIA ÚMIDA) PARA EMBOÇO/MASSA ÚNICA/ASSENTAMENTO DE ALVENARIA DE VEDAÇÃO, PREPARO MANUAL. AF_08/2019</t>
  </si>
  <si>
    <t>ARGAMASSA TRAÇO 1:1,5:7,5 (EM VOLUME DE CIMENTO, CAL E AREIA MÉDIA ÚMIDA) PARA EMBOÇO/MASSA ÚNICA/ASSENTAMENTO DE ALVENARIA DE VEDAÇÃO, PREPARO MANUAL. AF_08/2019</t>
  </si>
  <si>
    <t>ARGAMASSA TRAÇO 1:2:8 (EM VOLUME DE CIMENTO, CAL E AREIA MÉDIA ÚMIDA) PARA EMBOÇO/MASSA ÚNICA/ASSENTAMENTO DE ALVENARIA DE VEDAÇÃO, PREPARO MANUAL. AF_08/2019</t>
  </si>
  <si>
    <t>ARGAMASSA TRAÇO 1:2:9 (EM VOLUME DE CIMENTO, CAL E AREIA MÉDIA ÚMIDA) PARA EMBOÇO/MASSA ÚNICA/ASSENTAMENTO DE ALVENARIA DE VEDAÇÃO, PREPARO MANUAL. AF_08/2019</t>
  </si>
  <si>
    <t>ARGAMASSA TRAÇO 1:3:12 (EM VOLUME DE CIMENTO, CAL E AREIA MÉDIA ÚMIDA) PARA EMBOÇO/MASSA ÚNICA/ASSENTAMENTO DE ALVENARIA DE VEDAÇÃO, PREPARO MANUAL. AF_08/2019</t>
  </si>
  <si>
    <t>ARGAMASSA TRAÇO 1:3 (EM VOLUME DE CIMENTO E AREIA MÉDIA ÚMIDA) PARA CONTRAPISO, PREPARO MANUAL. AF_08/2019</t>
  </si>
  <si>
    <t>ARGAMASSA TRAÇO 1:4 (EM VOLUME DE CIMENTO E AREIA MÉDIA ÚMIDA) PARA CONTRAPISO, PREPARO MANUAL. AF_08/2019</t>
  </si>
  <si>
    <t>ARGAMASSA TRAÇO 1:5 (EM VOLUME DE CIMENTO E AREIA MÉDIA ÚMIDA) PARA CONTRAPISO, PREPARO MANUAL. AF_08/2019</t>
  </si>
  <si>
    <t>ARGAMASSA TRAÇO 1:6 (EM VOLUME DE CIMENTO E AREIA MÉDIA ÚMIDA) PARA CONTRAPISO, PREPARO MANUAL. AF_08/2019</t>
  </si>
  <si>
    <t>ARGAMASSA TRAÇO 1:5 (EM VOLUME DE CIMENTO E AREIA GROSSA ÚMIDA) PARA CHAPISCO CONVENCIONAL, PREPARO MANUAL. AF_08/2019</t>
  </si>
  <si>
    <t>ARGAMASSA TRAÇO 1:3 (EM VOLUME DE CIMENTO E AREIA GROSSA ÚMIDA) PARA CHAPISCO CONVENCIONAL, PREPARO MANUAL. AF_08/2019</t>
  </si>
  <si>
    <t>ARGAMASSA TRAÇO 1:4 (EM VOLUME DE CIMENTO E AREIA GROSSA ÚMIDA) PARA CHAPISCO CONVENCIONAL, PREPARO MANUAL. AF_08/2019</t>
  </si>
  <si>
    <t>ARGAMASSA TRAÇO 1:5 (EM VOLUME DE CIMENTO E AREIA GROSSA ÚMIDA) COM ADIÇÃO DE EMULSÃO POLIMÉRICA PARA CHAPISCO ROLADO, PREPARO MANUAL. AF_08/2019</t>
  </si>
  <si>
    <t>ARGAMASSA TRAÇO 1:3 (EM VOLUME DE CIMENTO E AREIA GROSSA ÚMIDA) COM ADIÇÃO DE EMULSÃO POLIMÉRICA PARA CHAPISCO ROLADO, PREPARO MANUAL. AF_08/2019</t>
  </si>
  <si>
    <t>ARGAMASSA TRAÇO 1:4 (EM VOLUME DE CIMENTO E AREIA GROSSA ÚMIDA) COM ADIÇÃO DE EMULSÃO POLIMÉRICA PARA CHAPISCO ROLADO, PREPARO MANUAL. AF_08/2019</t>
  </si>
  <si>
    <t>ARGAMASSA INDUSTRIALIZADA MULTIUSO PARA REVESTIMENTOS E ASSENTAMENTO DA ALVENARIA, PREPARO COM MISTURADOR DE EIXO HORIZONTAL DE 160 KG. AF_08/2019</t>
  </si>
  <si>
    <t>ARGAMASSA INDUSTRIALIZADA MULTIUSO PARA REVESTIMENTOS E ASSENTAMENTO DA ALVENARIA, PREPARO COM MISTURADOR DE EIXO HORIZONTAL DE 300 KG. AF_08/2019</t>
  </si>
  <si>
    <t>ARGAMASSA INDUSTRIALIZADA MULTIUSO PARA REVESTIMENTOS E ASSENTAMENTO DA ALVENARIA, PREPARO COM MISTURADOR DE EIXO HORIZONTAL DE 600 KG. AF_08/2019</t>
  </si>
  <si>
    <t>ARGAMASSA PRONTA PARA CONTRAPISO, PREPARO COM MISTURADOR DE EIXO HORIZONTAL DE 160 KG. AF_08/2019</t>
  </si>
  <si>
    <t>ARGAMASSA PRONTA PARA CONTRAPISO, PREPARO COM MISTURADOR DE EIXO HORIZONTAL DE 300 KG. AF_08/2019</t>
  </si>
  <si>
    <t>ARGAMASSA PRONTA PARA CONTRAPISO, PREPARO COM MISTURADOR DE EIXO HORIZONTAL DE 600 KG. AF_08/2019</t>
  </si>
  <si>
    <t>ARGAMASSA PARA REVESTIMENTO DECORATIVO MONOCAMADA (MONOCAPA), PREPARO COM MISTURADOR DE EIXO HORIZONTAL DE 160 KG. AF_08/2019</t>
  </si>
  <si>
    <t>ARGAMASSA PARA REVESTIMENTO DECORATIVO MONOCAMADA (MONOCAPA), PREPARO COM MISTURADOR DE EIXO HORIZONTAL DE 300 KG. AF_08/2019</t>
  </si>
  <si>
    <t>ARGAMASSA PARA REVESTIMENTO DECORATIVO MONOCAMADA (MONOCAPA), PREPARO COM MISTURADOR DE EIXO HORIZONTAL DE 600 KG. AF_08/2019</t>
  </si>
  <si>
    <t>ARGAMASSA INDUSTRIALIZADA PARA CHAPISCO ROLADO, PREPARO COM MISTURADOR DE EIXO HORIZONTAL DE 160 KG. AF_08/2019</t>
  </si>
  <si>
    <t>ARGAMASSA INDUSTRIALIZADA PARA CHAPISCO ROLADO, PREPARO COM MISTURADOR DE EIXO HORIZONTAL DE 300 KG. AF_08/2019</t>
  </si>
  <si>
    <t>ARGAMASSA INDUSTRIALIZADA PARA CHAPISCO ROLADO, PREPARO COM MISTURADOR DE EIXO HORIZONTAL DE 600 KG. AF_08/2019</t>
  </si>
  <si>
    <t>ARGAMASSA INDUSTRIALIZADA PARA CHAPISCO COLANTE, PREPARO COM MISTURADOR DE EIXO HORIZONTAL DE 160 KG. AF_08/2019</t>
  </si>
  <si>
    <t>ARGAMASSA INDUSTRIALIZADA PARA CHAPISCO COLANTE, PREPARO COM MISTURADOR DE EIXO HORIZONTAL DE 300 KG. AF_08/2019</t>
  </si>
  <si>
    <t>ARGAMASSA INDUSTRIALIZADA PARA CHAPISCO COLANTE, PREPARO COM MISTURADOR DE EIXO HORIZONTAL DE 600 KG. AF_08/2019</t>
  </si>
  <si>
    <t>ARGAMASSA INDUSTRIALIZADA MULTIUSO PARA REVESTIMENTOS E ASSENTAMENTO DA ALVENARIA, PREPARO MANUAL. AF_08/2019</t>
  </si>
  <si>
    <t>ARGAMASSA PRONTA PARA CONTRAPISO, PREPARO MANUAL. AF_08/2019</t>
  </si>
  <si>
    <t>ARGAMASSA INDUSTRIALIZADA PARA CHAPISCO ROLADO, PREPARO MANUAL. AF_08/2019</t>
  </si>
  <si>
    <t>ARGAMASSA INDUSTRIALIZADA PARA CHAPISCO COLANTE, PREPARO MANUAL. AF_08/2019</t>
  </si>
  <si>
    <t>ARGAMASSA PARA REVESTIMENTO DECORATIVO MONOCAMADA (MONOCAPA), MISTURA E PROJEÇÃO DE 1,5 M3/H DE ARGAMASSA. AF_08/2019</t>
  </si>
  <si>
    <t>ARGAMASSA PARA REVESTIMENTO DECORATIVO MONOCAMADA (MONOCAPA), MISTURA E PROJEÇÃO DE 2 M3/H DE ARGAMASSA. AF_08/2019</t>
  </si>
  <si>
    <t>ARGAMASSA INDUSTRIALIZADA PARA REVESTIMENTOS, MISTURA E PROJEÇÃO DE 1,5 M³/H DE ARGAMASSA. AF_08/2019</t>
  </si>
  <si>
    <t>ARGAMASSA INDUSTRIALIZADA PARA REVESTIMENTOS, MISTURA E PROJEÇÃO DE 2 M³/H DE ARGAMASSA. AF_08/2019</t>
  </si>
  <si>
    <t>ARGAMASSA À BASE DE GESSO, MISTURA E PROJEÇÃO DE 1,5 M³/H DE ARGAMASSA. AF_08/2019</t>
  </si>
  <si>
    <t>ARGAMASSA TRAÇO 1:0,5:4,5 (EM VOLUME DE CIMENTO, CAL E AREIA MÉDIA ÚMIDA), PREPARO MECÂNICO COM BETONEIRA 400 L. AF_08/2019</t>
  </si>
  <si>
    <t>ARGAMASSA TRAÇO 1:0,5:4,5 (EM VOLUME DE CIMENTO, CAL E AREIA MÉDIA ÚMIDA) PARA ASSENTAMENTO DE ALVENARIA, PREPARO MANUAL. AF_08/2019</t>
  </si>
  <si>
    <t>ARGAMASSA TRAÇO 1:3 (EM VOLUME DE CIMENTO E AREIA MÉDIA ÚMIDA), PREPARO MECÂNICO COM BETONEIRA 400 L. AF_08/2019</t>
  </si>
  <si>
    <t>ARGAMASSA TRAÇO 1:3 (EM VOLUME DE CIMENTO E AREIA MÉDIA ÚMIDA), PREPARO MANUAL. AF_08/2019</t>
  </si>
  <si>
    <t>ARGAMASSA TRAÇO 1:4 (CIMENTO E AREIA MÉDIA), PREPARO MECÂNICO COM BETONEIRA 400 L. AF_08/2019</t>
  </si>
  <si>
    <t>ARGAMASSA TRAÇO 1:4 (EM VOLUME DE CIMENTO E AREIA MÉDIA ÚMIDA), PREPARO MANUAL. AF_08/2019</t>
  </si>
  <si>
    <t>ARGAMASSA TRAÇO 1:2:9 (EM VOLUME DE CIMENTO, CAL E AREIA MÉDIA ÚMIDA) PARA EMBOÇO/MASSA ÚNICA/ASSENTAMENTO DE ALVENARIA DE VEDAÇÃO, PREPARO MECÂNICO COM BETONEIRA 400 L. AF_08/2019</t>
  </si>
  <si>
    <t>ARGAMASSA TRAÇO 1:0,5:4,5  (EM VOLUME DE CIMENTO, CAL E AREIA MÉDIA ÚMIDA), PREPARO MECÂNICO COM MISTURADOR DE EIXO HORIZONTAL DE 160 KG. AF_08/2019</t>
  </si>
  <si>
    <t>ARGAMASSA TRAÇO 1:0,5:4,5  (EM VOLUME DE CIMENTO, CAL E AREIA MÉDIA ÚMIDA), PREPARO MECÂNICO COM MISTURADOR DE EIXO HORIZONTAL DE 300 KG. AF_08/2019</t>
  </si>
  <si>
    <t>ARGAMASSA TRAÇO 1:0,5:4,5  (EM VOLUME DE CIMENTO, CAL E AREIA MÉDIA ÚMIDA), PREPARO MECÂNICO COM MISTURADOR DE EIXO HORIZONTAL DE 600 KG. AF_08/2019</t>
  </si>
  <si>
    <t>ARGAMASSA TRAÇO 1:3 (EM VOLUME DE CIMENTO E AREIA MÉDIA ÚMIDA), PREPARO MECÂNICO COM MISTURADOR DE EIXO HORIZONTAL DE 160 KG. AF_08/2019</t>
  </si>
  <si>
    <t>ARGAMASSA TRAÇO 1:3 (EM VOLUME DE CIMENTO E AREIA MÉDIA ÚMIDA), PREPARO MECÂNICO COM MISTURADOR DE EIXO HORIZONTAL DE 300 KG. AF_08/2019</t>
  </si>
  <si>
    <t>ARGAMASSA TRAÇO 1:3 (EM VOLUME DE CIMENTO E AREIA MÉDIA ÚMIDA), PREPARO MECÂNICO COM MISTURADOR DE EIXO HORIZONTAL DE 600 KG. AF_08/2019</t>
  </si>
  <si>
    <t>ARGAMASSA TRAÇO 1:4 (EM VOLUME DE CIMENTO E AREIA MÉDIA ÚMIDA), PREPARO MECÂNICO COM MISTURADOR DE EIXO HORIZONTAL DE 160 KG. AF_08/2019</t>
  </si>
  <si>
    <t>ARGAMASSA TRAÇO 1:4 (EM VOLUME DE CIMENTO E AREIA MÉDIA ÚMIDA), PREPARO MECÂNICO COM MISTURADOR DE EIXO HORIZONTAL DE 300 KG. AF_08/2019</t>
  </si>
  <si>
    <t>ARGAMASSA TRAÇO 1:4 (EM VOLUME DE CIMENTO E AREIA MÉDIA ÚMIDA), PREPARO MECÂNICO COM MISTURADOR DE EIXO HORIZONTAL DE 600 KG. AF_08/2019</t>
  </si>
  <si>
    <t>ARGAMASSA TRAÇO 1:3 (EM VOLUME DE CIMENTO E AREIA MÉDIA ÚMIDA) COM ADIÇÃO DE IMPERMEABILIZANTE, PREPARO MECÂNICO COM BETONEIRA 400 L. AF_08/2019</t>
  </si>
  <si>
    <t>ARGAMASSA TRAÇO 1:3 (EM VOLUME DE CIMENTO E AREIA MÉDIA ÚMIDA) COM ADIÇÃO DE IMPERMEABILIZANTE, PREPARO MECÂNICO COM MISTURADOR DE EIXO HORIZONTAL DE 160 KG. AF_08/2019</t>
  </si>
  <si>
    <t>ARGAMASSA TRAÇO 1:3 (EM VOLUME DE CIMENTO E AREIA MÉDIA ÚMIDA) COM ADIÇÃO DE IMPERMEABILIZANTE, PREPARO MECÂNICO COM MISTURADOR DE EIXO HORIZONTAL DE 300 KG. AF_08/2019</t>
  </si>
  <si>
    <t>ARGAMASSA TRAÇO 1:3 (EM VOLUME DE CIMENTO E AREIA MÉDIA ÚMIDA) COM ADIÇÃO DE IMPERMEABILIZANTE, PREPARO MECÂNICO COM MISTURADOR DE EIXO HORIZONTAL DE 600 KG. AF_08/2019</t>
  </si>
  <si>
    <t>ARGAMASSA TRAÇO 1:3 (EM VOLUME DE CIMENTO E AREIA MÉDIA ÚMIDA) COM ADIÇÃO DE IMPERMEABILIZANTE, PREPARO MANUAL. AF_08/2019</t>
  </si>
  <si>
    <t>ARGAMASSA TRAÇO 1:4 (EM VOLUME DE CIMENTO E AREIA MÉDIA ÚMIDA) COM ADIÇÃO DE IMPERMEABILIZANTE, PREPARO MECÂNICO COM BETONEIRA 400 L. AF_08/2019</t>
  </si>
  <si>
    <t>ARGAMASSA TRAÇO 1:4 (EM VOLUME DE CIMENTO E AREIA MÉDIA ÚMIDA) COM ADIÇÃO DE IMPERMEABILIZANTE, PREPARO MECÂNICO COM MISTURADOR DE EIXO HORIZONTAL DE 160 KG. AF_08/2019</t>
  </si>
  <si>
    <t>ARGAMASSA TRAÇO 1:4 (EM VOLUME DE CIMENTO E AREIA MÉDIA ÚMIDA) COM ADIÇÃO DE IMPERMEABILIZANTE, PREPARO MECÂNICO COM MISTURADOR DE EIXO HORIZONTAL DE 300 KG. AF_08/2019</t>
  </si>
  <si>
    <t>ARGAMASSA TRAÇO 1:4 (EM VOLUME DE CIMENTO E AREIA MÉDIA ÚMIDA) COM ADIÇÃO DE IMPERMEABILIZANTE, PREPARO MECÂNICO COM MISTURADOR DE EIXO HORIZONTAL DE 600 KG. AF_08/2019</t>
  </si>
  <si>
    <t>ARGAMASSA TRAÇO 1:4 (EM VOLUME DE CIMENTO E AREIA MÉDIA ÚMIDA) COM ADIÇÃO DE IMPERMEABILIZANTE, PREPARO MANUAL. AF_08/2019</t>
  </si>
  <si>
    <t>ARGAMASSA TRAÇO 1:2:9 (EM VOLUME DE CIMENTO, CAL E AREIA MÉDIA ÚMIDA) PARA EMBOÇO/MASSA ÚNICA/ASSENTAMENTO DE ALVENARIA DE VEDAÇÃO, PREPARO MECÂNICO COM MISTURADOR DE EIXO HORIZONTAL DE 600 KG. AF_08/2019</t>
  </si>
  <si>
    <t>ARGAMASSA TRAÇO 1:0,5:4,5 (EM VOLUME DE CIMENTO, CAL E AREIA MÉDIA ÚMIDA), PREPARO MECÂNICO COM BETONEIRA 600 L. AF_08/2019</t>
  </si>
  <si>
    <t>ARGAMASSA TRAÇO 1:3 (EM VOLUME DE CIMENTO E AREIA MÉDIA ÚMIDA), PREPARO MECÂNICO COM BETONEIRA 600 L. AF_08/2019</t>
  </si>
  <si>
    <t>ARGAMASSA TRAÇO 1:4 (EM VOLUME DE CIMENTO E AREIA MÉDIA ÚMIDA), PREPARO MECÂNICO COM BETONEIRA 600 L. AF_08/2019</t>
  </si>
  <si>
    <t>ARGAMASSA TRAÇO 1:3 (EM VOLUME DE CIMENTO E AREIA MÉDIA ÚMIDA) COM ADIÇÃO DE IMPERMEABILIZANTE, PREPARO MECÂNICO COM BETONEIRA 600 L. AF_08/2019</t>
  </si>
  <si>
    <t>ARGAMASSA TRAÇO 1:4 (EM VOLUME DE CIMENTO E AREIA MÉDIA ÚMIDA) COM ADIÇÃO DE IMPERMEABILIZANTE, PREPARO MECÂNICO COM BETONEIRA 600 L. AF_08/2019</t>
  </si>
  <si>
    <t>ARGAMASSA TRAÇO 1:1,93 (EM VOLUME DE CIMENTO E AREIA MÉDIA ÚMIDA), FCK 20MPA, PREPARO MECÂNICO COM MISTURADOR DUPLO HORIZONTAL DE ALTA TURBULÊNCIA. AF_03/2020</t>
  </si>
  <si>
    <t>PENEIRAMENTO DE AREIA COM PENEIRA ELÉTRICA. AF_11/2015</t>
  </si>
  <si>
    <t>PENEIRAMENTO DE AREIA COM PENEIRA MANUAL. AF_11/2015</t>
  </si>
  <si>
    <t>ENSACAMENTO DE AREIA. AF_11/2015</t>
  </si>
  <si>
    <t>TRANSPORTE HORIZONTAL MANUAL, DE SACOS DE 50 KG (UNIDADE: KGXKM). AF_07/2019</t>
  </si>
  <si>
    <t>KGXKM</t>
  </si>
  <si>
    <t>TRANSPORTE HORIZONTAL MANUAL, DE SACOS DE 30 KG (UNIDADE: KGXKM). AF_07/2019</t>
  </si>
  <si>
    <t>TRANSPORTE HORIZONTAL MANUAL, DE SACOS DE 20 KG (UNIDADE: KGXKM). AF_07/2019</t>
  </si>
  <si>
    <t>TRANSPORTE HORIZONTAL COM CARRINHO PLATAFORMA, DE SACOS DE 50 KG (UNIDADE: KGXKM). AF_07/2019</t>
  </si>
  <si>
    <t>TRANSPORTE HORIZONTAL COM CARRINHO PLATAFORMA, DE SACOS DE 30 KG (UNIDADE: KGXKM). AF_07/2019</t>
  </si>
  <si>
    <t>TRANSPORTE HORIZONTAL COM CARRINHO PLATAFORMA, DE SACOS DE 20 KG (UNIDADE: KGXKM). AF_07/2019</t>
  </si>
  <si>
    <t>TRANSPORTE HORIZONTAL COM CARRINHO DE MÃO, DE SACOS DE 50 KG (UNIDADE: KGXKM). AF_07/2019</t>
  </si>
  <si>
    <t>TRANSPORTE HORIZONTAL COM CARRINHO DE MÃO, DE SACOS DE 30 KG (UNIDADE: KGXKM). AF_07/2019</t>
  </si>
  <si>
    <t>TRANSPORTE HORIZONTAL COM CARRINHO DE MÃO, DE SACOS DE 20 KG (UNIDADE: KGXKM). AF_07/2019</t>
  </si>
  <si>
    <t>TRANSPORTE HORIZONTAL COM MANIPULADOR TELESCÓPICO, DE PÁLETE DE SACOS (UNIDADE: KGXKM). AF_07/2019</t>
  </si>
  <si>
    <t>TRANSPORTE HORIZONTAL COM JERICA DE 60 L, DE MASSA/ GRANEL (UNIDADE: M3XKM). AF_07/2019</t>
  </si>
  <si>
    <t>M3XKM</t>
  </si>
  <si>
    <t>TRANSPORTE HORIZONTAL COM JERICA DE 90 L, DE MASSA/ GRANEL (UNIDADE: M3XKM). AF_07/2019</t>
  </si>
  <si>
    <t>TRANSPORTE HORIZONTAL COM CARREGADEIRA, DE MASSA/ GRANEL (UNIDADE: M3XKM). AF_07/2019</t>
  </si>
  <si>
    <t>TRANSPORTE HORIZONTAL MANUAL, DE BLOCOS VAZADOS DE CONCRETO OU CERÂMICO DE 19X19X39CM (UNIDADE: BLOCOXKM). AF_07/2019</t>
  </si>
  <si>
    <t>UNXKM</t>
  </si>
  <si>
    <t>TRANSPORTE HORIZONTAL MANUAL, DE BLOCOS CERÂMICOS FURADOS NA HORIZONTAL DE 9X19X19CM (UNIDADE: BLOCOXKM). AF_07/2019</t>
  </si>
  <si>
    <t>TRANSPORTE HORIZONTAL COM CARRINHO DE MÃO, DE BLOCOS VAZADOS DE CONCRETO OU CERÂMICO DE 19X19X39CM (UNIDADE: BLOCOXKM). AF_07/2019</t>
  </si>
  <si>
    <t>TRANSPORTE HORIZONTAL COM CARRINHO DE MÃO, DE BLOCOS CERÂMICOS FURADOS NA HORIZONTAL DE 9X19X19CM (UNIDADE: BLOCOXKM). AF_07/2019</t>
  </si>
  <si>
    <t>TRANSPORTE HORIZONTAL COM CARRINHO PLATAFORMA, DE BLOCOS VAZADOS DE CONCRETO OU CERÂMICO DE 19X19X39CM (UNIDADE: BLOCOXKM). AF_07/2019</t>
  </si>
  <si>
    <t>TRANSPORTE HORIZONTAL COM CARRINHO PLATAFORMA, DE BLOCOS CERÂMICOS FURADOS NA HORIZONTAL DE 9X19X19CM (UNIDADE: BLOCOXKM). AF_07/2019</t>
  </si>
  <si>
    <t>TRANSPORTE HORIZONTAL COM CARRINHO MINI PÁLETES, DE BLOCOS VAZADOS DE CONCRETO DE 19X19X39CM (UNIDADE: BLOCOXKM). AF_07/2019</t>
  </si>
  <si>
    <t>TRANSPORTE HORIZONTAL COM CARRINHO MINI PÁLETES, DE BLOCOS CERÂMICOS FURADOS NA VERTICAL DE 19X19X39CM (UNIDADE: BLOCOXKM). AF_07/2019</t>
  </si>
  <si>
    <t>TRANSPORTE HORIZONTAL COM CARRINHO MINI PÁLETES, DE BLOCOS CERÂMICOS FURADOS NA HORIZONTAL DE 9X19X19CM (UNIDADE: BLOCOXKM). AF_07/2019</t>
  </si>
  <si>
    <t>TRANSPORTE HORIZONTAL COM MANIPULADOR TELESCÓPICO, DE BLOCOS VAZADOS DE CONCRETO DE 19X19X39CM (UNIDADE: BLOCOXKM). AF_07/2019</t>
  </si>
  <si>
    <t>TRANSPORTE HORIZONTAL COM MANIPULADOR TELESCÓPICO, DE BLOCOS CERÂMICOS FURADOS NA VERTICAL DE 19X19X39CM (UNIDADE: BLOCOXKM). AF_07/2019</t>
  </si>
  <si>
    <t>TRANSPORTE HORIZONTAL COM MANIPULADOR TELESCÓPICO, DE BLOCOS CERÂMICOS FURADOS NA HORIZONTAL DE 9X19X19CM (UNIDADE: BLOCOXKM). AF_07/2019</t>
  </si>
  <si>
    <t>TRANSPORTE HORIZONTAL MANUAL, DE CAIXA COM REVESTIMENTO CERÂMICO (UNIDADE: M2XKM). AF_07/2019</t>
  </si>
  <si>
    <t>M2XKM</t>
  </si>
  <si>
    <t>TRANSPORTE HORIZONTAL COM CARRINHO DE MÃO, DE CAIXA COM REVESTIMENTO CERÂMICO (UNIDADE: M2XKM). AF_07/2019</t>
  </si>
  <si>
    <t>TRANSPORTE HORIZONTAL COM CARRINHO PLATAFORMA, DE CAIXA COM REVESTIMENTO CERÂMICO (UNIDADE: M2XKM). AF_07/2019</t>
  </si>
  <si>
    <t>TRANSPORTE HORIZONTAL COM CARRINHO MINI PÁLETES, DE CAIXA COM REVESTIMENTO CERÂMICO (UNIDADE: M2XKM). AF_07/2019</t>
  </si>
  <si>
    <t>TRANSPORTE HORIZONTAL COM MANIPULADOR TELESCÓPICO, DE CAIXA COM REVESTIMENTO CERÂMICO (UNIDADE: M2XKM). AF_07/2019</t>
  </si>
  <si>
    <t>TRANSPORTE HORIZONTAL MANUAL, DE LATA DE 18 LITROS (UNIDADE: LXKM). AF_07/2019</t>
  </si>
  <si>
    <t>LXKM</t>
  </si>
  <si>
    <t>TRANSPORTE HORIZONTAL COM CARRINHO PLATAFORMA, DE LATA DE 18 LITROS (UNIDADE: LXKM). AF_07/2019</t>
  </si>
  <si>
    <t>TRANSPORTE HORIZONTAL COM CARRINHO RACIONAL, DE LATA DE 18 LITROS (UNIDADE: LXKM). AF_07/2019</t>
  </si>
  <si>
    <t>TRANSPORTE HORIZONTAL COM MANIPULADOR TELESCÓPICO, DE LATA DE 18 LITROS (UNIDADE: LXKM). AF_07/2019</t>
  </si>
  <si>
    <t>TRANSPORTE VERTICAL MANUAL, 1 PAVIMENTO, DE SACOS DE 50 KG (UNIDADE: KG). AF_07/2019</t>
  </si>
  <si>
    <t>TRANSPORTE VERTICAL MANUAL, 1 PAVIMENTO, DE SACOS DE 30 KG (UNIDADE: KG). AF_07/2019</t>
  </si>
  <si>
    <t>TRANSPORTE VERTICAL MANUAL, 1 PAVIMENTO, DE SACOS DE 20 KG (UNIDADE: KG). AF_07/2019</t>
  </si>
  <si>
    <t>TRANSPORTE VERTICAL MANUAL, 1 PAVIMENTO, DE BLOCOS VAZADOS DE CONCRETO OU CERÂMICO DE 19X19X39CM (UNIDADE: BLOCO). AF_07/2019</t>
  </si>
  <si>
    <t>TRANSPORTE VERTICAL MANUAL, 1 PAVIMENTO, DE BLOCOS CERÂMICOS FURADOS NA HORIZONTAL DE 9X19X19CM (UNIDADE: BLOCO). AF_07/2019</t>
  </si>
  <si>
    <t>TRANSPORTE VERTICAL MANUAL, 1 PAVIMENTO, DE CAIXA COM REVESTIMENTO CERÂMICO (UNIDADE: M2). AF_07/2019</t>
  </si>
  <si>
    <t>TRANSPORTE VERTICAL MANUAL, 1 PAVIMENTO, DE LATA DE 18 LITROS (UNIDADE: L). AF_07/2019</t>
  </si>
  <si>
    <t>TRANSPORTE HORIZONTAL MANUAL, DE TUBO DE PVC SOLDÁVEL COM DIÂMETRO MENOR OU IGUAL A 60 MM (UNIDADE: MXKM). AF_07/2019</t>
  </si>
  <si>
    <t>MXKM</t>
  </si>
  <si>
    <t>TRANSPORTE HORIZONTAL MANUAL, DE TUBO DE PVC SOLDÁVEL COM DIÂMETRO MAIOR QUE 60 MM E MENOR OU IGUAL A 85 MM (UNIDADE: MXKM). AF_07/2019</t>
  </si>
  <si>
    <t>TRANSPORTE HORIZONTAL MANUAL, DE TUBO DE CPVC COM DIÂMETRO MENOR OU IGUAL A 73 MM (UNIDADE: MXKM). AF_07/2019</t>
  </si>
  <si>
    <t>TRANSPORTE HORIZONTAL MANUAL, DE TUBO DE CPVC COM DIÂMETRO MAIOR QUE 73 MM E MENOR OU IGUAL A 89 MM (UNIDADE: MXKM). AF_07/2019</t>
  </si>
  <si>
    <t>TRANSPORTE HORIZONTAL MANUAL, DE TUBO DE PPR - PN12 OU PN25 - COM DIÂMETRO MENOR OU IGUAL A 50 MM (UNIDADE: MXKM). AF_07/2019</t>
  </si>
  <si>
    <t>TRANSPORTE HORIZONTAL MANUAL, DE TUBO DE PPR - PN12 OU PN25 - COM DIÂMETRO MAIOR QUE 50 MM E MENOR OU IGUAL A 75 MM (UNIDADE: MXKM). AF_07/2019</t>
  </si>
  <si>
    <t>TRANSPORTE HORIZONTAL MANUAL, DE TUBO DE PPR - PN12 OU PN25 - COM DIÂMETRO MAIOR QUE 75 MM E MENOR OU IGUAL A 110 MM (UNIDADE: MXKM). AF_07/2019</t>
  </si>
  <si>
    <t>TRANSPORTE HORIZONTAL MANUAL, DE TUBO DE COBRE - CLASSE E - COM DIÂMETRO MENOR OU IGUAL A 54 MM (UNIDADE: MXKM). AF_07/2019</t>
  </si>
  <si>
    <t>TRANSPORTE HORIZONTAL MANUAL, DE TUBO DE COBRE - CLASSE E - COM DIÂMETRO MAIOR QUE 54 MM E MENOR OU IGUAL A 79 MM (UNIDADE: MXKM). AF_07/2019</t>
  </si>
  <si>
    <t>TRANSPORTE HORIZONTAL MANUAL, DE TUBO DE COBRE - CLASSE E - COM DIÂMETRO MAIOR QUE 79 MM E MENOR OU IGUAL A 104 MM (UNIDADE: MXKM). AF_07/2019</t>
  </si>
  <si>
    <t>TRANSPORTE HORIZONTAL MANUAL, DE TUBO DE PVC SÉRIE NORMAL - ESGOTO PREDIAL, OU REFORÇADO PARA ESGOTO OU ÁGUAS PLUVIAIS PREDIAL, COM DIÂMETRO MENOR OU IGUAL A 75 MM (UNIDADE: MXKM). AF_07/2019</t>
  </si>
  <si>
    <t>TRANSPORTE HORIZONTAL MANUAL, DE TUBO DE PVC SÉRIE NORMAL - ESGOTO PREDIAL, OU REFORÇADO PARA ESGOTO OU ÁGUAS PLUVIAIS PREDIAL, COM DIÂMETRO MAIOR QUE 75 MM E MENOR OU IGUAL A 100 MM (UNIDADE: MXKM). AF_07/2019</t>
  </si>
  <si>
    <t>TRANSPORTE HORIZONTAL MANUAL, DE TUBO DE PVC SÉRIE NORMAL - ESGOTO PREDIAL, OU REFORÇADO PARA ESGOTO OU ÁGUAS PLUVIAIS PREDIAL, COM DIÂMETRO MAIOR QUE 100 MM E MENOR OU IGUAL A 150 MM (UNIDADE: MXKM). AF_07/2019</t>
  </si>
  <si>
    <t>TRANSPORTE HORIZONTAL MANUAL, DE TUBO DE AÇO CARBONO LEVE OU MÉDIO, PRETO OU GALVANIZADO, COM DIÂMETRO MENOR OU IGUAL A 20 MM (UNIDADE: MXKM). AF_07/2019</t>
  </si>
  <si>
    <t>TRANSPORTE HORIZONTAL MANUAL, DE TUBO DE AÇO CARBONO LEVE OU MÉDIO, PRETO OU GALVANIZADO, COM DIÂMETRO MAIOR QUE 20 MM E MENOR OU IGUAL A 32 MM (UNIDADE: MXKM). AF_07/2019</t>
  </si>
  <si>
    <t>TRANSPORTE HORIZONTAL MANUAL, DE TUBO DE AÇO CARBONO LEVE OU MÉDIO, PRETO OU GALVANIZADO, COM DIÂMETRO MAIOR QUE 32 MM E MENOR OU IGUAL A 65 MM (UNIDADE: MXKM). AF_07/2019</t>
  </si>
  <si>
    <t>TRANSPORTE HORIZONTAL MANUAL, DE TUBO DE AÇO CARBONO LEVE OU MÉDIO, PRETO OU GALVANIZADO, COM DIÂMETRO MAIOR QUE 65 MM E MENOR OU IGUAL A 90 MM (UNIDADE: MXKM). AF_07/2019</t>
  </si>
  <si>
    <t>TRANSPORTE HORIZONTAL MANUAL, DE TUBO DE AÇO CARBONO LEVE OU MÉDIO, PRETO OU GALVANIZADO, COM DIÂMETRO MAIOR QUE 90 MM E MENOR OU IGUAL A 125 MM (UNIDADE: MXKM). AF_07/2019</t>
  </si>
  <si>
    <t>TRANSPORTE HORIZONTAL MANUAL, DE TUBO DE AÇO CARBONO LEVE OU MÉDIO, PRETO OU GALVANIZADO, COM DIÂMETRO MAIOR QUE 125 MM E MENOR OU IGUAL A 150 MM (UNIDADE: MXKM). AF_07/2019</t>
  </si>
  <si>
    <t>TRANSPORTE HORIZONTAL MANUAL, DE TÁBUAS DE MADEIRA COM SEÇÃO TRANSVERSAL DE 2,5 X 25 CM E 2,5 X 30 CM (UNIDADE: MXKM). AF_07/2019</t>
  </si>
  <si>
    <t>TRANSPORTE HORIZONTAL MANUAL, DE CAIBROS DE MADEIRA COM SEÇÃO TRANSVERSAL DE 7,5 X 6 CM E 6 X 8 CM (UNIDADE: MXKM). AF_07/2019</t>
  </si>
  <si>
    <t>TRANSPORTE HORIZONTAL MANUAL, DE RIPAS DE MADEIRA COM SEÇÃO TRANSVERSAL DE 1 X 5 CM E 2 X 5 CM (UNIDADE: MXKM). AF_07/2019</t>
  </si>
  <si>
    <t>TRANSPORTE HORIZONTAL MANUAL, DE VIGAS DE MADEIRA COM SEÇÃO TRANSVERSAL DE 5 X 12 CM (UNIDADE: MXKM). AF_07/2019</t>
  </si>
  <si>
    <t>TRANSPORTE HORIZONTAL MANUAL, DE VIGAS DE MADEIRA COM SEÇÃO TRANSVERSAL DE 6 X 16 CM (UNIDADE: MXKM). AF_07/2019</t>
  </si>
  <si>
    <t>TRANSPORTE HORIZONTAL MANUAL, DE VERGALHÕES DE AÇO COM DIÂMETRO DE 5 MM (UNIDADE: KGXKM). AF_07/2019</t>
  </si>
  <si>
    <t>TRANSPORTE HORIZONTAL MANUAL, DE VERGALHÕES DE AÇO COM DIÂMETRO DE 6,3 MM (UNIDADE: KGXKM). AF_07/2019</t>
  </si>
  <si>
    <t>TRANSPORTE HORIZONTAL MANUAL, DE VERGALHÕES DE AÇO COM DIÂMETRO DE 8 MM (UNIDADE: KGXKM). AF_07/2019</t>
  </si>
  <si>
    <t>TRANSPORTE HORIZONTAL MANUAL, DE VERGALHÕES DE AÇO COM DIÂMETRO DE 10 MM; 12,5 MM; 16 MM; 20 MM; 25 MM OU 32 MM (UNIDADE: KGXKM). AF_07/2019</t>
  </si>
  <si>
    <t>TRANSPORTE HORIZONTAL MANUAL, DE JANELA (UNIDADE: M2XKM). AF_07/2019</t>
  </si>
  <si>
    <t>TRANSPORTE VERTICAL MANUAL, 1 PAVIMENTO, DE JANELA (UNIDADE: M2). AF_07/2019</t>
  </si>
  <si>
    <t>TRANSPORTE HORIZONTAL MANUAL, DE PORTA (UNIDADE: UNIDXKM). AF_07/2019</t>
  </si>
  <si>
    <t>TRANSPORTE VERTICAL MANUAL, 1 PAVIMENTO, DE PORTA (UNIDADE: UNID). AF_07/2019</t>
  </si>
  <si>
    <t>TRANSPORTE HORIZONTAL MANUAL, DE BANCADA DE MÁRMORE OU GRANITO PARA COZINHA/LAVATÓRIO OU MÁRMORE SINTÉTICO COM CUBA INTEGRADA (UNIDADE: UNIDXKM). AF_07/2019</t>
  </si>
  <si>
    <t>TRANSPORTE VERTICAL, BANCADA DE MÁRMORE OU GRANITO PARA COZINHA/LAVATÓRIO OU MÁRMORE SINTÉTICO COM CUBA INTEGRADA, MANUAL, 1 PAVIMENTO, (UNIDADE: UNID). AF_07/2019</t>
  </si>
  <si>
    <t>TRANSPORTE HORIZONTAL COM CARRINHO PLATAFORMA, DE BANCADA DE MÁRMORE OU GRANITO PARA COZINHA/LAVATÓRIO OU MÁRMORE SINTÉTICO COM CUBA INTEGRADA (UNIDADE: UNIDXKM). AF_07/2019</t>
  </si>
  <si>
    <t>TRANSPORTE HORIZONTAL MANUAL, DE VIDRO (UNIDADE: M2XKM). AF_07/2019</t>
  </si>
  <si>
    <t>TRANSPORTE VERTICAL MANUAL, 1 PAVIMENTO, DE VIDRO (UNIDADE: M2). AF_07/2019</t>
  </si>
  <si>
    <t>TRANSPORTE HORIZONTAL MANUAL, DE TELA DE AÇO (UNIDADE: KGXKM). AF_07/2019</t>
  </si>
  <si>
    <t>TRANSPORTE HORIZONTAL MANUAL, DE COMPENSADO DE MADEIRA (UNIDADE: M2XKM). AF_07/2019</t>
  </si>
  <si>
    <t>TRANSPORTE HORIZONTAL MANUAL, DE TELHA TERMOACÚSTICA OU TELHA DE AÇO ZINCADO (UNIDADE: M2XKM). AF_07/2019</t>
  </si>
  <si>
    <t>TRANSPORTE HORIZONTAL MANUAL, DE TELHA DE FIBROCIMENTO OU TELHA ESTRUTURAL DE FIBROCIMENTO, CANALETE 90 OU KALHETÃO (UNIDADE: M2XKM). AF_07/2019</t>
  </si>
  <si>
    <t>TRANSPORTE HORIZONTAL COM MANIPULADOR TELESCÓPICO, DE TELHAS TERMOACÚSTICAS, FIBROCIMENTO, AÇO ZINCADO, FIBROCIMENTO ESTRUTURAL, CANALETE 90 OU KALHETÃO (UNIDADE: M2XKM). AF_07/2019</t>
  </si>
  <si>
    <t>TRANSPORTE HORIZONTAL MANUAL, DE BACIA SANITÁRIA, CAIXA ACOPLADA, TANQUE OU PIA (UNIDADE: UNIDXKM). AF_07/2019</t>
  </si>
  <si>
    <t>TRANSPORTE VERTICAL MANUAL, 1 PAVIMENTO, DE BACIA SANITÁRIA, CAIXA ACOPLADA, TANQUE OU PIA (UNIDADE: UNID). AF_07/2019</t>
  </si>
  <si>
    <t>TRANSPORTE HORIZONTAL COM CARRINHO PLATAFORMA, DE BACIA SANITÁRIA, CAIXA ACOPLADA, TANQUE OU PIA (UNIDADE: UNIDXKM). AF_07/2019</t>
  </si>
  <si>
    <t>TRANSPORTE HORIZONTAL COM MANIPULADOR TELESCÓPICO, DE BACIA SANITÁRIA, CAIXA ACOPLADA, TANQUE OU PIA (UNIDADE: UNIDXKM). AF_07/2019</t>
  </si>
  <si>
    <t>TRANSPORTE HORIZONTAL MANUAL, DE TELHA DE CONCRETO OU CERÂMICA (UNIDADE: M2XKM). AF_07/2019</t>
  </si>
  <si>
    <t>TRANSPORTE HORIZONTAL COM CARRINHO PLATAFORMA, DE TELHA DE CONCRETO OU CERÂMICA (UNIDADE: M2XKM). AF_07/2019</t>
  </si>
  <si>
    <t>TRANSPORTE HORIZONTAL COM MANIPULADOR TELESCÓPICO, DE TELHA DE CONCRETO OU CERÂMICA (UNIDADE: M2XKM). AF_07/2019</t>
  </si>
  <si>
    <t>TRANSPORTE HORIZONTAL MANUAL, DE BARRAMENTO BLINDADO (UNIDADE: MXKM). AF_07/2019</t>
  </si>
  <si>
    <t>TRANSPORTE HORIZONTAL COM CARRINHO PLATAFORMA, DE BARRAMENTO BLINDADO (UNIDADE: MXKM). AF_07/2019</t>
  </si>
  <si>
    <t>TRANSPORTE HORIZONTAL MANUAL, DE CALHA QUADRADA NÚMERO 24 - CORTE 33 (UNIDADE: MXKM). AF_07/2019</t>
  </si>
  <si>
    <t>LIMPEZA DE PISO CERÂMICO OU PORCELANATO COM VASSOURA A SECO. AF_04/2019</t>
  </si>
  <si>
    <t>LIMPEZA DE PISO CERÂMICO OU PORCELANATO COM PANO ÚMIDO. AF_04/2019</t>
  </si>
  <si>
    <t>LIMPEZA DE PISO CERÂMICO OU PORCELANATO UTILIZANDO DETERGENTE NEUTRO E ESCOVAÇÃO MANUAL. AF_04/2019</t>
  </si>
  <si>
    <t>LIMPEZA DE PISO CERÂMICO OU COM PEDRAS RÚSTICAS UTILIZANDO ÁCIDO MURIÁTICO. AF_04/2019</t>
  </si>
  <si>
    <t>LIMPEZA DE REVESTIMENTO CERÂMICO EM PAREDE COM PANO ÚMIDO AF_04/2019</t>
  </si>
  <si>
    <t>LIMPEZA DE REVESTIMENTO CERÂMICO EM PAREDE UTILIZANDO DETERGENTE NEUTRO E ESCOVAÇÃO MANUAL. AF_04/2019</t>
  </si>
  <si>
    <t>LIMPEZA DE REVESTIMENTO CERÂMICO EM PAREDE UTILIZANDO ÁCIDO MURIÁTICO. AF_04/2019</t>
  </si>
  <si>
    <t>LIMPEZA DE PISO DE LADRILHO HIDRÁULICO COM PANO ÚMIDO. AF_04/2019</t>
  </si>
  <si>
    <t>LIMPEZA DE PISO DE MÁRMORE/GRANITO UTILIZANDO DETERGENTE NEUTRO E ESCOVAÇÃO MANUAL. AF_04/2019</t>
  </si>
  <si>
    <t>LIMPEZA DE CONTRAPISO COM VASSOURA A SECO. AF_04/2019</t>
  </si>
  <si>
    <t>LIMPEZA DE LADRILHO HIDRÁULICO EM PAREDE COM PANO ÚMIDO. AF_04/2019</t>
  </si>
  <si>
    <t>LIMPEZA DE MÁRMORE/GRANITO EM PAREDE UTILIZANDO DETERGENTE NEUTRO E ESCOVAÇÃO MANUAL. AF_04/2019</t>
  </si>
  <si>
    <t>LIMPEZA DE SUPERFÍCIE COM JATO DE ALTA PRESSÃO. AF_04/2019</t>
  </si>
  <si>
    <t>LIMPEZA DE PIA INOX COM BANCADA DE PEDRA, INCLUSIVE METAIS CORRESPONDENTES. AF_04/2019</t>
  </si>
  <si>
    <t>LIMPEZA DE TANQUE OU LAVATÓRIO DE LOUÇA ISOLADO, INCLUSIVE METAIS CORRESPONDENTES. AF_04/2019</t>
  </si>
  <si>
    <t>LIMPEZA DE LAVATÓRIO DE LOUÇA COM BANCADA DE PEDRA, INCLUSIVE METAIS CORRESPONDENTES. AF_04/2019</t>
  </si>
  <si>
    <t>LIMPEZA DE BACIA SANITÁRIA, BIDÊ OU MICTÓRIO EM LOUÇA, INCLUSIVE METAIS CORRESPONDENTES. AF_04/2019</t>
  </si>
  <si>
    <t>LIMPEZA DE BANCADA DE PEDRA (MÁRMORE OU GRANITO). AF_04/2019</t>
  </si>
  <si>
    <t>LIMPEZA DE JANELA INTEIRAMENTE DE VIDRO. AF_04/2019</t>
  </si>
  <si>
    <t>LIMPEZA DE JANELA DE VIDRO COM CAIXILHO EM AÇO/ALUMÍNIO/PVC. AF_04/2019</t>
  </si>
  <si>
    <t>LIMPEZA DE PORTA DE MADEIRA. AF_04/2019</t>
  </si>
  <si>
    <t>LIMPEZA DE PORTA INTEIRAMENTE DE VIDRO. AF_04/2019</t>
  </si>
  <si>
    <t>LIMPEZA DE PORTA EM AÇO/ALUMÍNIO. AF_04/2019</t>
  </si>
  <si>
    <t>LIMPEZA DE PORTA DE VIDRO COM CAIXILHO EM AÇO/ ALUMÍNIO/ PVC. AF_04/2019</t>
  </si>
  <si>
    <t>LIMPEZA DE FORRO REMOVÍVEL COM PANO ÚMIDO. AF_04/2019</t>
  </si>
  <si>
    <t>GUARDA-CORPO FIXADO EM FÔRMA DE MADEIRA COM MONTANTES E TRAVESSÕES EM MADEIRA E FECHAMENTO EM PLACA COMPENSADO PARA EDIFÍCIOS COM ATÉ 2 PAVIMENTOS. AF_03/2024</t>
  </si>
  <si>
    <t>GUARDA-CORPO FIXADO EM FÔRMA DE MADEIRA COM MONTANTES E TRAVESSÕES EM MADEIRA E FECHAMENTO EM PLACA COMPENSADO PARA EDIFÍCIOS COM 3 PAVIMENTOS. AF_03/2024</t>
  </si>
  <si>
    <t>GUARDA-CORPO FIXADO EM FÔRMA DE MADEIRA COM MONTANTES E TRAVESSÕES EM MADEIRA E FECHAMENTO EM PLACA COMPENSADO PARA EDIFÍCIOS COM ALTURA IGUAL OU SUPERIOR A 4 PAVIMENTOS. AF_03/2024</t>
  </si>
  <si>
    <t>GUARDA-CORPO FIXADO EM FÔRMA DE MADEIRA COM MONTANTES E TRAVESSÕES EM MADEIRA PRÉ-MONTADOS PARA EDIFÍCIOS COM ATÉ 2 PAVIMENTOS. AF_03/2024</t>
  </si>
  <si>
    <t>GUARDA-CORPO FIXADO EM FÔRMA DE MADEIRA COM MONTANTES E TRAVESSÕES EM MADEIRA PRÉ-MONTADOS PARA EDIFÍCIOS COM 3 PAVIMENTOS. AF_03/2024</t>
  </si>
  <si>
    <t>GUARDA-CORPO FIXADO EM FÔRMA DE MADEIRA COM MONTANTES E TRAVESSÕES EM MADEIRA PRÉ-MONTADOS PARA EDIFÍCIOS COM ALTURA IGUAL OU SUPERIOR A 4 PAVIMENTOS. AF_03/2024</t>
  </si>
  <si>
    <t>GUARDA-CORPO EM LAJE PÓS-DESFÔRMA COM ESCORAS DE MADEIRA ESTRONCADAS NA ESTRUTURA, TRAVESSÕES DE MADEIRA E FECHAMENTO EM TELA DE POLIPROPILENO PARA EDIFÍCIOS COM ATÉ 4 PAVIMENTOS (1 MONTAGEM). AF_03/2024</t>
  </si>
  <si>
    <t>GUARDA-CORPO EM LAJE PÓS-DESFÔRMA COM ESCORAS DE MADEIRA ESTRONCADAS NA ESTRUTURA, TRAVESSÕES DE MADEIRA E FECHAMENTO EM TELA DE POLIPROPILENO PARA EDIFÍCIOS ACIMA DE 4 PAVIMENTOS (2 MONTAGENS). AF_03/2024</t>
  </si>
  <si>
    <t>GUARDA-CORPO EM LAJE PÓS-DESFÔRMA COM ESCORAS METÁLICAS ESTRONCADAS NA ESTRUTURA, TRAVESSÕES DE MADEIRA E FECHAMENTO EM TELA DE POLIPROPILENO PARA EDIFÍCIOS COM ATÉ 4 PAVIMENTOS (1 MONTAGEM). AF_03/2024_PS</t>
  </si>
  <si>
    <t>GUARDA-CORPO EM LAJE PÓS-DESFÔRMA COM ESCORAS METÁLICAS ESTRONCADAS NA ESTRUTURA, TRAVESSÕES DE MADEIRA E FECHAMENTO EM TELA DE POLIPROPILENO PARA EDIFÍCIOS ACIMA DE 4 PAVIMENTOS (2 MONTAGENS). AF_03/2024_PS</t>
  </si>
  <si>
    <t>FECHAMENTO REMOVÍVEL DE VÃO DE PORTAS EM MADEIRA (VÃO DO ELEVADOR) - 1 MONTAGEM EM OBRA. AF_03/2024</t>
  </si>
  <si>
    <t>FECHAMENTO REMOVÍVEL DE ABERTURA DE CAIXILHO EM MADEIRA - 4 MONTAGENS EM OBRA. AF_03/2024</t>
  </si>
  <si>
    <t>FECHAMENTO REMOVÍVEL DE ABERTURA NO PISO EM MADEIRA - 1 MONTAGEM EM OBRA. AF_03/2024</t>
  </si>
  <si>
    <t>PONTEIRAS DE PROTEÇÃO DE PONTAS E VERGALHÕES EXPOSTOS EM ESTRUTURAS DE CONCRETO ARMADO CONVENCIONAL. AF_03/2024</t>
  </si>
  <si>
    <t>PONTEIRAS DE PROTEÇÃO DE PONTAS E VERGALHÕES EXPOSTOS EM ALVENARIA ESTRUTURAL. AF_03/2024</t>
  </si>
  <si>
    <t>INSTALAÇÃO DE SINALIZADOR NOTURNO LED. AF_03/2024</t>
  </si>
  <si>
    <t>COLOCAÇÃO DE TELA EM ANDAIME FACHADEIRO. AF_03/2024</t>
  </si>
  <si>
    <t>MONTAGEM E DESMONTAGEM DE ANDAIME MODULAR FACHADEIRO, COM PISO METÁLICO, PARA EDIFÍCIOS COM MULTIPLOS PAVIMENTOS (EXCLUSIVE ANDAIME E LIMPEZA). AF_03/2024</t>
  </si>
  <si>
    <t>MONTAGEM E DESMONTAGEM DE ANDAIME TUBULAR TIPO "TORRE" (EXCLUSIVE ANDAIME E LIMPEZA). AF_03/2024</t>
  </si>
  <si>
    <t>MONTAGEM E DESMONTAGEM DE ANDAIME MULTIDIRECIONAL (EXCLUSIVE ANDAIME E LIMPEZA). AF_03/2024</t>
  </si>
  <si>
    <t>PROTEÇÃO DE PEDESTRES, INCLUSIVE MONTAGEM E DESMONTAGEM. AF_03/2024_PS</t>
  </si>
  <si>
    <t>PLATAFORMA DE PROTEÇÃO PRINCIPAL PARA ALVENARIA ESTRUTURAL PARA SER APOIADA EM ANDAIME, INCLUSIVE MONTAGEM E DESMONTAGEM. AF_03/2024</t>
  </si>
  <si>
    <t>PROTEÇÃO DE ACESSO A CREMALHEIRA, COM CANCELA FIXADA EM LAJE - 1 MONTAGEM (EXCLUSO CANCELA). AF_03/2024</t>
  </si>
  <si>
    <t>GUARDA-CORPO PARA POÇO DE CREMALHEIRA, COM MONTANTE METÁLICO FIXADO EM LAJE COM CHUMBADOR PARABOLT E FECHAMENTO EM PAINEL DE TELA METÁLICA (EXCLUSO PROTEÇÃO). AF_03/2024</t>
  </si>
  <si>
    <t>ASCENSÃO E DESCIDA DE ELEVADOR DE CREMALHEIRA. AF_03/2024</t>
  </si>
  <si>
    <t>MONTAGEM E DESMONTAGEM DE MINI GRUA. AF_03/2024</t>
  </si>
  <si>
    <t>ASCENSÃO DE MINI GRUA. AF_03/2024</t>
  </si>
  <si>
    <t>MONTAGEM E DESMONTAGEM DE TRECHO INICIAL DE ELEVADOR DE CREMALHEIRA, CABINE SIMPLES - EXCLUSO FUNDAÇÕES. AF_03/2024</t>
  </si>
  <si>
    <t>MONTAGEM E DESMONTAGEM DE TRECHO INICIAL DE ELEVADOR DE CREMALHEIRA, CABINE DUPLA - EXCLUSO FUNDAÇÕES. AF_03/2024</t>
  </si>
  <si>
    <t>ASCENSÃO DE GRUA ASCENSIONAL. AF_03/2024</t>
  </si>
  <si>
    <t>MONTAGEM E DESMONTAGEM DO TRECHO INICIAL DE GRUA FIXA (ALTURA LIVRE) - EXCLUSO FUNDAÇÕES. AF_03/2024</t>
  </si>
  <si>
    <t>ASCENSÃO E DESCIDA DE GRUA FIXA. AF_03/2024</t>
  </si>
  <si>
    <t>DEMOLIÇÃO DE ALVENARIA DE BLOCO FURADO, DE FORMA MANUAL, COM REAPROVEITAMENTO. AF_09/2023</t>
  </si>
  <si>
    <t>DEMOLIÇÃO DE ALVENARIA DE BLOCO FURADO, DE FORMA MANUAL, SEM REAPROVEITAMENTO. AF_09/2023</t>
  </si>
  <si>
    <t>DEMOLIÇÃO DE ALVENARIA DE TIJOLO MACIÇO, DE FORMA MANUAL, COM REAPROVEITAMENTO. AF_09/2023</t>
  </si>
  <si>
    <t>DEMOLIÇÃO DE ALVENARIA DE TIJOLO MACIÇO, DE FORMA MANUAL, SEM REAPROVEITAMENTO. AF_09/2023</t>
  </si>
  <si>
    <t>DEMOLIÇÃO DE ALVENARIA PARA QUALQUER TIPO DE BLOCO, DE FORMA MECANIZADA, SEM REAPROVEITAMENTO. AF_09/2023</t>
  </si>
  <si>
    <t>DEMOLIÇÃO DE PILARES E VIGAS EM CONCRETO ARMADO, DE FORMA MANUAL, SEM REAPROVEITAMENTO. AF_09/2023</t>
  </si>
  <si>
    <t>DEMOLIÇÃO DE PILARES E VIGAS EM CONCRETO ARMADO, DE FORMA MECANIZADA COM MARTELETE, SEM REAPROVEITAMENTO. AF_09/2023</t>
  </si>
  <si>
    <t>DEMOLIÇÃO DE LAJES, EM CONCRETO ARMADO, DE FORMA MANUAL, SEM REAPROVEITAMENTO. AF_09/2023</t>
  </si>
  <si>
    <t>DEMOLIÇÃO DE LAJES, EM CONCRETO ARMADO, DE FORMA MECANIZADA COM MARTELETE, SEM REAPROVEITAMENTO. AF_09/2023</t>
  </si>
  <si>
    <t>DEMOLIÇÃO DE ARGAMASSAS, DE FORMA MANUAL, SEM REAPROVEITAMENTO. AF_09/2023</t>
  </si>
  <si>
    <t>DEMOLIÇÃO DE RODAPÉ CERÂMICO, DE FORMA MANUAL, SEM REAPROVEITAMENTO. AF_09/2023</t>
  </si>
  <si>
    <t>DEMOLIÇÃO DE REVESTIMENTO CERÂMICO, DE FORMA MANUAL, SEM REAPROVEITAMENTO. AF_09/2023</t>
  </si>
  <si>
    <t>DEMOLIÇÃO DE REVESTIMENTO CERÂMICO, DE FORMA MECANIZADA COM MARTELETE, SEM REAPROVEITAMENTO. AF_09/2023</t>
  </si>
  <si>
    <t>REMOÇÃO DE PISO DE BLOCO INTERTRAVADO OU DE PEDRA PORTUGUESA, DE FORMA MANUAL, COM REAPROVEITAMENTO. AF_09/2023</t>
  </si>
  <si>
    <t>DEMOLIÇÃO PARCIAL DE PAVIMENTO ASFÁLTICO, DE FORMA MECANIZADA, SEM REAPROVEITAMENTO. AF_09/2023</t>
  </si>
  <si>
    <t>REMOÇÃO DE TAPUME/ CHAPAS METÁLICAS E DE MADEIRA, DE FORMA MANUAL, SEM REAPROVEITAMENTO. AF_09/2023</t>
  </si>
  <si>
    <t>REMOÇÃO DE CHAPAS E PERFIS DE DRYWALL, DE FORMA MANUAL, SEM REAPROVEITAMENTO. AF_09/2023</t>
  </si>
  <si>
    <t>REMOÇÃO DE PLACAS E PILARETES DE CONCRETO, DE FORMA MANUAL, SEM REAPROVEITAMENTO. AF_09/2023</t>
  </si>
  <si>
    <t>REMOÇÃO DE FORROS DE DRYWALL, PVC E FIBROMINERAL, DE FORMA MANUAL, SEM REAPROVEITAMENTO. AF_09/2023</t>
  </si>
  <si>
    <t>REMOÇÃO DE FORRO DE GESSO, DE FORMA MANUAL, SEM REAPROVEITAMENTO. AF_09/2023</t>
  </si>
  <si>
    <t>REMOÇÃO DE TRAMA METÁLICA OU DE MADEIRA PARA FORRO, DE FORMA MANUAL, SEM REAPROVEITAMENTO. AF_09/2023</t>
  </si>
  <si>
    <t>REMOÇÃO DE PISO DE MADEIRA (ASSOALHO E BARROTE), DE FORMA MANUAL, SEM REAPROVEITAMENTO. AF_09/2023</t>
  </si>
  <si>
    <t>REMOÇÃO DE PORTAS, DE FORMA MANUAL, SEM REAPROVEITAMENTO. AF_09/2023</t>
  </si>
  <si>
    <t>REMOÇÃO DE JANELAS, DE FORMA MANUAL, SEM REAPROVEITAMENTO. AF_09/2023</t>
  </si>
  <si>
    <t>REMOÇÃO DE TELHAS DE FIBROCIMENTO METÁLICA E CERÂMICA, DE FORMA MANUAL, SEM REAPROVEITAMENTO. AF_09/2023</t>
  </si>
  <si>
    <t>REMOÇÃO DE PROTEÇÃO TÉRMICA PARA COBERTURA EM EPS, DE FORMA MANUAL, SEM REAPROVEITAMENTO. AF_09/2023</t>
  </si>
  <si>
    <t>REMOÇÃO DE TELHAS DE FIBROCIMENTO, METÁLICA E CERÂMICA, DE FORMA MECANIZADA, COM USO DE GUINDASTE, SEM REAPROVEITAMENTO. AF_09/2023</t>
  </si>
  <si>
    <t>REMOÇÃO DE TRAMA DE MADEIRA PARA COBERTURA, DE FORMA MANUAL, SEM REAPROVEITAMENTO. AF_09/2023</t>
  </si>
  <si>
    <t>REMOÇÃO DE TESOURAS DE MADEIRA, COM VÃO MENOR QUE 8M, DE FORMA MANUAL, SEM REAPROVEITAMENTO. AF_09/2023</t>
  </si>
  <si>
    <t>REMOÇÃO DE TESOURAS DE MADEIRA, COM VÃO MAIOR OU IGUAL A 8M, DE FORMA MANUAL, SEM REAPROVEITAMENTO. AF_09/2023</t>
  </si>
  <si>
    <t>REMOÇÃO DE TESOURAS DE MADEIRA, COM VÃO MENOR QUE 8M, DE FORMA MECANIZADA, COM REAPROVEITAMENTO. AF_09/2023</t>
  </si>
  <si>
    <t>REMOÇÃO DE TESOURAS DE MADEIRA, COM VÃO MAIOR OU IGUAL A 8M, DE FORMA MECANIZADA, COM REAPROVEITAMENTO. AF_09/2023</t>
  </si>
  <si>
    <t>REMOÇÃO DE TRAMA METÁLICA PARA COBERTURA, DE FORMA MANUAL, SEM REAPROVEITAMENTO. AF_09/2023</t>
  </si>
  <si>
    <t>REMOÇÃO DE TESOURAS METÁLICAS, COM VÃO MENOR QUE 8M, DE FORMA MANUAL, SEM REAPROVEITAMENTO. AF_09/2023</t>
  </si>
  <si>
    <t>REMOÇÃO DE TESOURAS METÁLICAS, COM VÃO MAIOR OU IGUAL A 8M, DE FORMA MANUAL, SEM REAPROVEITAMENTO. AF_09/2023</t>
  </si>
  <si>
    <t>REMOÇÃO DE TESOURAS METÁLICAS, COM VÃO MENOR QUE 8M, DE FORMA MECANIZADA, COM REAPROVEITAMENTO. AF_09/2023</t>
  </si>
  <si>
    <t>REMOÇÃO DE TESOURAS METÁLICAS, COM VÃO MAIOR OU IGUAL A 8M, DE FORMA MECANIZADA, COM REAPROVEITAMENTO. AF_09/2023</t>
  </si>
  <si>
    <t>REMOÇÃO DE INTERRUPTORES/TOMADAS ELÉTRICAS, DE FORMA MANUAL, SEM REAPROVEITAMENTO. AF_09/2023</t>
  </si>
  <si>
    <t>REMOÇÃO DE CABOS ELÉTRICOS, COM SEÇÃO DE 10 MM², FORMA MANUAL, SEM REAPROVEITAMENTO. AF_09/2023</t>
  </si>
  <si>
    <t>REMOÇÃO DE TUBULAÇÕES (TUBOS E CONEXÕES) DE ÁGUA FRIA, DE FORMA MANUAL, SEM REAPROVEITAMENTO. AF_09/2023</t>
  </si>
  <si>
    <t>REMOÇÃO DE LOUÇAS, DE FORMA MANUAL, SEM REAPROVEITAMENTO. AF_09/2023</t>
  </si>
  <si>
    <t>REMOÇÃO DE ACESSÓRIOS, DE FORMA MANUAL, SEM REAPROVEITAMENTO. AF_09/2023</t>
  </si>
  <si>
    <t>REMOÇÃO DE LUMINÁRIAS, DE FORMA MANUAL, SEM REAPROVEITAMENTO. AF_09/2023</t>
  </si>
  <si>
    <t>REMOÇÃO DE METAIS SANITÁRIOS, DE FORMA MANUAL, SEM REAPROVEITAMENTO. AF_09/2023</t>
  </si>
  <si>
    <t>DEMOLIÇÃO DE PISO DE CONCRETO SIMPLES, DE FORMA MANUAL, SEM REAPROVEITAMENTO. AF_09/2023</t>
  </si>
  <si>
    <t>DEMOLIÇÃO DE PISO DE CONCRETO SIMPLES, DE FORMA MECANIZADA COM MARTELETE, SEM REAPROVEITAMENTO. AF_09/2023</t>
  </si>
  <si>
    <t>DEMOLIÇÃO DE ARGAMASSAS, DE FORMA DE FORMA MECANIZADA COM MARTELETE, SEM REAPROVEITAMENTO. AF_09/2023</t>
  </si>
  <si>
    <t>REMOÇÃO DE CABOS ELÉTRICOS, COM SEÇÃO DE ATÉ 2,5 MM², DE FORMA MANUAL, SEM REAPROVEITAMENTO. AF_09/2023</t>
  </si>
  <si>
    <t>REMOÇÃO DE CABOS ELÉTRICOS, COM SEÇÃO MAIOR QUE 2,5 MM² E MENOR QUE 10 MM², DE FORMA MANUAL, SEM REAPROVEITAMENTO. AF_09/2023</t>
  </si>
  <si>
    <t>REMOÇÃO DE CABOS ELÉTRICOS, COM SEÇÃO DE 16 MM², FORMA MANUAL, SEM REAPROVEITAMENTO. AF_09/2023</t>
  </si>
  <si>
    <t>REMOÇÃO DE CABOS ELÉTRICOS, COM SEÇÃO DE 25 MM², FORMA MANUAL, SEM REAPROVEITAMENTO. AF_09/2023</t>
  </si>
  <si>
    <t>DEMOLIÇÃO DE GUIAS, SARJETAS OU SARJETÕES, DE FORMA MECANIZADA, SEM REAPROVEITAMENTO. AF_09/2023</t>
  </si>
  <si>
    <t>REMOÇAO DE GUIAS PRÉ-FABRICADAS DE CONCRETO, DE FORMA MECANIZADA, COM REAPROVEITAMENTO. AF_09/2023</t>
  </si>
  <si>
    <t>REMOÇÃO DE SUPORTE METÁLICO OU DE MADEIRA PARA PLACAS DE SINALIZAÇÃO VIÁRIA, DE FORMA MANUAL, SEM REAPROVEITAMENTO. AF_09/2023</t>
  </si>
  <si>
    <t>REMOÇÃO DE PLACAS DE SINALIZAÇÃO VIÁRIA, DE FORMA MANUAL, SEM REAPROVEITAMENTO. AF_09/2023</t>
  </si>
  <si>
    <t>REMOÇÃO DE CERCAS E MOURÕES, DE FORMA MANUAL, SEM REAPROVEITAMENTO. AF_09/2023</t>
  </si>
  <si>
    <t>REMOÇÃO DE ALAMBRADOS PARA QUADRAS POLIESPORTIVAS, ESTRUTURADO POR TUBOS DE AÇO GALVANIZADO, COM TELA DE ARAME GALVANIZADO, DE FORMA MANUAL, SEM REAPROVEITAMENTO. AF_09/2023</t>
  </si>
  <si>
    <t>REMOÇÃO DE TELA DE ARAME GALVANIZADO DE ALAMBRADOS PARA QUADRAS POLIESPORTIVAS, DE FORMA MANUAL, SEM REMOÇÃO DA ESTRUTURA DE SUSTENTAÇÃO, SEM REAPROVEITAMENTO. AF_09/2023</t>
  </si>
  <si>
    <t>REMOÇÃO CALHAS E RUFOS, DE FORMA MANUAL, SEM REAPROVEITAMENTO. AF_09/2023</t>
  </si>
  <si>
    <t>SERVIÇOS TÉCNICOS ESPECIALIZADOS PARA ACOMPANHAMENTO DE EXECUÇÃO DE FUNDAÇÕES PROFUNDAS E ESTRUTURAS DE CONTENÇÃO</t>
  </si>
  <si>
    <t>LOCAÇÃO CONVENCIONAL DE OBRA, UTILIZANDO GABARITO DE TÁBUAS CORRIDAS PONTALETADAS A CADA 2,00M -  2 UTILIZAÇÕES. AF_03/2024</t>
  </si>
  <si>
    <t>LOCAÇÃO COM CAVALETE COM ALTURA DE 1,00 M - 2 UTILIZAÇÕES. AF_03/2024</t>
  </si>
  <si>
    <t>LOCAÇÃO COM CAVALETE COM ALTURA DE 0,50 M - 2 UTILIZAÇÕES. AF_03/2024</t>
  </si>
  <si>
    <t>MARCAÇÃO DE PONTOS EM GABARITO OU CAVALETE. AF_03/2024</t>
  </si>
  <si>
    <t>LOCAÇÃO DE REDE DE ÁGUA OU ESGOTO. AF_03/2024</t>
  </si>
  <si>
    <t>LOCAÇÃO DE PRAÇAS EM PONTALETEAMENTO. AF_03/2024</t>
  </si>
  <si>
    <t>LOCAÇÃO CONVENCIONAL DE OBRA, UTILIZANDO GABARITO DE TÁBUAS CORRIDAS PONTALETADAS A CADA 1,50M -  2 UTILIZAÇÕES. AF_03/2024</t>
  </si>
  <si>
    <t>EXECUÇÃO DE LINHAS DE REFERÊNCIA EM GABARITO OU CAVALETE. AF_03/2024</t>
  </si>
  <si>
    <t>TRANSPORTE COM CAMINHÃO BASCULANTE DE 10 M³, EM VIA URBANA EM LEITO NATURAL (UNIDADE: M3XKM). AF_07/2020</t>
  </si>
  <si>
    <t>TRANSPORTE COM CAMINHÃO BASCULANTE DE 10 M³, EM VIA URBANA EM REVESTIMENTO PRIMÁRIO (UNIDADE: M3XKM). AF_07/2020</t>
  </si>
  <si>
    <t>TRANSPORTE COM CAMINHÃO BASCULANTE DE 10 M³, EM VIA URBANA PAVIMENTADA, ADICIONAL PARA DMT EXCEDENTE A 30 KM (UNIDADE: M3XKM). AF_07/2020</t>
  </si>
  <si>
    <t>TRANSPORTE COM CAMINHÃO BASCULANTE DE 14 M³, EM VIA URBANA EM LEITO NATURAL (UNIDADE: M3XKM). AF_07/2020</t>
  </si>
  <si>
    <t>TRANSPORTE COM CAMINHÃO BASCULANTE DE 14 M³, EM VIA URBANA EM REVESTIMENTO PRIMÁRIO (UNIDADE: M3XKM). AF_07/2020</t>
  </si>
  <si>
    <t>TRANSPORTE COM CAMINHÃO BASCULANTE DE 14 M³, EM VIA URBANA PAVIMENTADA, ADICIONAL PARA DMT EXCEDENTE A 30 KM (UNIDADE: M3XKM). AF_07/2020</t>
  </si>
  <si>
    <t>TRANSPORTE COM CAMINHÃO BASCULANTE DE 10 M³, EM VIA URBANA EM LEITO NATURAL (UNIDADE: TXKM). AF_07/2020</t>
  </si>
  <si>
    <t>TRANSPORTE COM CAMINHÃO BASCULANTE DE 10 M³, EM VIA URBANA EM REVESTIMENTO PRIMÁRIO (UNIDADE: TXKM). AF_07/2020</t>
  </si>
  <si>
    <t>TRANSPORTE COM CAMINHÃO BASCULANTE DE 10 M³, EM VIA URBANA PAVIMENTADA, ADICIONAL PARA DMT EXCEDENTE A 30 KM (UNIDADE: TXKM). AF_07/2020</t>
  </si>
  <si>
    <t>TRANSPORTE COM CAMINHÃO BASCULANTE DE 14 M³, EM VIA URBANA EM LEITO NATURAL (UNIDADE: TXKM). AF_07/2020</t>
  </si>
  <si>
    <t>TRANSPORTE COM CAMINHÃO BASCULANTE DE 14 M³, EM VIA URBANA EM REVESTIMENTO PRIMÁRIO (UNIDADE: TXKM). AF_07/2020</t>
  </si>
  <si>
    <t>TRANSPORTE COM CAMINHÃO BASCULANTE DE 14 M³, EM VIA URBANA PAVIMENTADA, ADICIONAL PARA DMT EXCEDENTE A 30 KM (UNIDADE: TXKM). AF_07/2020</t>
  </si>
  <si>
    <t>TRANSPORTE COM CAMINHÃO BASCULANTE DE 18 M³, EM VIA URBANA EM LEITO NATURAL (UNIDADE: M3XKM). AF_07/2020</t>
  </si>
  <si>
    <t>TRANSPORTE COM CAMINHÃO BASCULANTE DE 18 M³, EM VIA URBANA EM REVESTIMENTO PRIMÁRIO (UNIDADE: M3XKM). AF_07/2020</t>
  </si>
  <si>
    <t>TRANSPORTE COM CAMINHÃO BASCULANTE DE 18 M³, EM VIA URBANA PAVIMENTADA, ADICIONAL PARA DMT EXCEDENTE A 30 KM (UNIDADE: M3XKM). AF_07/2020</t>
  </si>
  <si>
    <t>TRANSPORTE COM CAMINHÃO BASCULANTE DE 18 M³, EM VIA URBANA EM LEITO NATURAL (UNIDADE: TXKM). AF_07/2020</t>
  </si>
  <si>
    <t>TRANSPORTE COM CAMINHÃO BASCULANTE DE 18 M³, EM VIA URBANA EM REVESTIMENTO PRIMÁRIO (UNIDADE: TXKM). AF_07/2020</t>
  </si>
  <si>
    <t>TRANSPORTE COM CAMINHÃO BASCULANTE DE 18 M³, EM VIA URBANA PAVIMENTADA, ADICIONAL PARA DMT EXCEDENTE A 30 KM (UNIDADE: TXKM). AF_07/2020</t>
  </si>
  <si>
    <t>TRANSPORTE COM CAMINHÃO BASCULANTE DE 10 M³, EM VIA URBANA PAVIMENTADA, DMT ATÉ 30 KM (UNIDADE: M3XKM). AF_07/2020</t>
  </si>
  <si>
    <t>TRANSPORTE COM CAMINHÃO BASCULANTE DE 14 M³, EM VIA URBANA PAVIMENTADA, DMT ATÉ 30 KM (UNIDADE: M3XKM). AF_07/2020</t>
  </si>
  <si>
    <t>TRANSPORTE COM CAMINHÃO BASCULANTE DE 18 M³, EM VIA URBANA PAVIMENTADA, DMT ATÉ 30 KM (UNIDADE: M3XKM). AF_07/2020</t>
  </si>
  <si>
    <t>TRANSPORTE COM CAMINHÃO BASCULANTE DE 10 M³, EM VIA URBANA PAVIMENTADA, DMT ATÉ 30 KM (UNIDADE: TXKM). AF_07/2020</t>
  </si>
  <si>
    <t>TRANSPORTE COM CAMINHÃO BASCULANTE DE 14 M³, EM VIA URBANA PAVIMENTADA, DMT ATÉ 30 KM (UNIDADE: TXKM). AF_07/2020</t>
  </si>
  <si>
    <t>TRANSPORTE COM CAMINHÃO BASCULANTE DE 18 M³, EM VIA URBANA PAVIMENTADA, DMT ATÉ 30 KM (UNIDADE: TXKM). AF_07/2020</t>
  </si>
  <si>
    <t>TRANSPORTE COM CAMINHÃO BASCULANTE DE 6 M³, EM VIA URBANA EM LEITO NATURAL (UNIDADE: M3XKM). AF_07/2020</t>
  </si>
  <si>
    <t>TRANSPORTE COM CAMINHÃO BASCULANTE DE 6 M³, EM VIA URBANA EM REVESTIMENTO PRIMÁRIO (UNIDADE: M3XKM). AF_07/2020</t>
  </si>
  <si>
    <t>TRANSPORTE COM CAMINHÃO BASCULANTE DE 6 M³, EM VIA URBANA PAVIMENTADA, DMT ATÉ 30 KM (UNIDADE: M3XKM). AF_07/2020</t>
  </si>
  <si>
    <t>TRANSPORTE COM CAMINHÃO BASCULANTE DE 6 M³, EM VIA URBANA PAVIMENTADA, ADICIONAL PARA DMT EXCEDENTE A 30 KM (UNIDADE: M3XKM). AF_07/2020</t>
  </si>
  <si>
    <t>TRANSPORTE COM CAMINHÃO BASCULANTE DE 6 M³, EM VIA INTERNA (DENTRO DO CANTEIRO - UNIDADE: M3XKM). AF_07/2020</t>
  </si>
  <si>
    <t>TRANSPORTE COM CAMINHÃO BASCULANTE DE 10 M³, EM VIA INTERNA (DENTRO DO CANTEIRO - UNIDADE: M3XKM). AF_07/2020</t>
  </si>
  <si>
    <t>TRANSPORTE COM CAMINHÃO BASCULANTE DE 14 M³, EM VIA INTERNA (DENTRO DO CANTEIRO - UNIDADE:M3XKM). AF_07/2020</t>
  </si>
  <si>
    <t>TRANSPORTE COM CAMINHÃO BASCULANTE DE 18 M³, EM VIA INTERNA (DENTRO DO CANTEIRO - UNIDADE: M3XKM). AF_07/2020</t>
  </si>
  <si>
    <t>TRANSPORTE COM CAMINHÃO BASCULANTE DE 6 M³, EM VIA INTERNA (DENTRO DO CANTEIRO - UNIDADE: TXKM). AF_07/2020</t>
  </si>
  <si>
    <t>TRANSPORTE COM CAMINHÃO BASCULANTE DE 10 M³, EM VIA INTERNA A OBRA (UNIDADE: TXKM). AF_07/2020</t>
  </si>
  <si>
    <t>TRANSPORTE COM CAMINHÃO BASCULANTE DE 14 M³, EM VIA INTERNA (DENTRO DO CANTEIRO - UNIDADE: TXKM). AF_07/2020</t>
  </si>
  <si>
    <t>TRANSPORTE COM CAMINHÃO BASCULANTE DE 18 M³, EM VIA INTERNA (DENTRO DO CANTEIRO - UNIDADE: TXKM). AF_07/2020</t>
  </si>
  <si>
    <t>TRANSPORTE COM CAMINHÃO CARROCERIA 9T, EM VIA URBANA EM LEITO NATURAL (UNIDADE: TXKM). AF_07/2020</t>
  </si>
  <si>
    <t>TRANSPORTE COM CAMINHÃO CARROCERIA 9T, EM VIA URBANA EM REVESTIMENTO PRIMÁRIO (UNIDADE: TXKM). AF_07/2020</t>
  </si>
  <si>
    <t>TRANSPORTE COM CAMINHÃO CARROCERIA 9T, EM VIA URBANA PAVIMENTADA, DMT ATÉ 30KM (UNIDADE: TXKM). AF_07/2020</t>
  </si>
  <si>
    <t>TRANSPORTE COM CAMINHÃO CARROCERIA 9T, EM VIA URBANA PAVIMENTADA, ADICIONAL PARA DMT EXCEDENTE A 30 KM (UNIDADE: TXKM). AF_07/2020</t>
  </si>
  <si>
    <t>TRANSPORTE COM CAMINHÃO CARROCERIA 9T, EM VIA INTERNA (DENTRO DO CANTEIRO - UNIDADE: TXKM). AF_07/2020</t>
  </si>
  <si>
    <t>TRANSPORTE COM CAMINHÃO CARROCERIA COM GUINDAUTO (MUNCK),  MOMENTO MÁXIMO DE CARGA 11,7 TM, EM VIA URBANA EM LEITO NATURAL (UNIDADE: TXKM). AF_07/2020</t>
  </si>
  <si>
    <t>TRANSPORTE COM CAMINHÃO CARROCERIA COM GUINDAUTO (MUNCK),  MOMENTO MÁXIMO DE CARGA 11,7 TM, EM VIA URBANA EM REVESTIMENTO PRIMÁRIO (UNIDADE: TXKM). AF_07/2020</t>
  </si>
  <si>
    <t>TRANSPORTE COM CAMINHÃO CARROCERIA COM GUINDAUTO (MUNCK),  MOMENTO MÁXIMO DE CARGA 11,7 TM, EM VIA URBANA PAVIMENTADA, DMT ATÉ 30KM (UNIDADE: TXKM). AF_07/2020</t>
  </si>
  <si>
    <t>TRANSPORTE COM CAMINHÃO CARROCERIA COM GUINDAUTO (MUNCK),  MOMENTO MÁXIMO DE CARGA 11,7 TM, EM VIA URBANA PAVIMENTADA, ADICIONAL PARA DMT EXCEDENTE A 30 KM (UNIDADE: TXKM). AF_07/2020</t>
  </si>
  <si>
    <t>TRANSPORTE COM CAMINHÃO CARROCERIA COM GUINDAUTO (MUNCK),  MOMENTO MÁXIMO DE CARGA 11,7 TM, EM VIA INTERNA (DENTRO DO CANTEIRO - UNIDADE: TXKM). AF_07/2020</t>
  </si>
  <si>
    <t>TRANSPORTE COM CAMINHÃO PIPA DE 6 M³, EM VIA URBANA EM LEITO NATURAL (UNIDADE: M3XKM). AF_07/2020</t>
  </si>
  <si>
    <t>TRANSPORTE COM CAMINHÃO PIPA DE 6 M³, EM VIA URBANA EM REVESTIMENTO PRIMÁRIO (UNIDADE: M3XKM). AF_07/2020</t>
  </si>
  <si>
    <t>TRANSPORTE COM CAMINHÃO PIPA DE 6 M³, EM VIA URBANA PAVIMENTADA, DMT ATÉ 30KM (UNIDADE: M3XKM). AF_07/2020</t>
  </si>
  <si>
    <t>TRANSPORTE COM CAMINHÃO PIPA DE 6 M³, EM VIA URBANA PAVIMENTADA, ADICIONAL PARA DMT EXCEDENTE A 30 KM (UNIDADE: M3XKM). AF_07/2020</t>
  </si>
  <si>
    <t>TRANSPORTE COM CAMINHÃO PIPA DE 6 M³, EM VIA INTERNA (DENTRO DO CANTEIRO - UNIDADE: M3XKM). AF_07/2020</t>
  </si>
  <si>
    <t>TRANSPORTE COM CAMINHÃO PIPA DE 10 M³, EM VIA URBANA EM LEITO NATURAL (UNIDADE: M3XKM). AF_07/2020</t>
  </si>
  <si>
    <t>TRANSPORTE COM CAMINHÃO PIPA DE 10 M³, EM VIA URBANA EM REVESTIMENTO PRIMÁRIO (UNIDADE: M3XKM). AF_07/2020</t>
  </si>
  <si>
    <t>TRANSPORTE COM CAMINHÃO PIPA DE 10 M³, EM VIA URBANA PAVIMENTADA, DMT ATÉ 30KM (UNIDADE: M3XKM). AF_07/2020</t>
  </si>
  <si>
    <t>TRANSPORTE COM CAMINHÃO PIPA DE 10 M³, EM VIA URBANA PAVIMENTADA, ADICIONAL PARA DMT EXCEDENTE A 30 KM (UNIDADE: M3XKM). AF_07/2020</t>
  </si>
  <si>
    <t>TRANSPORTE COM CAMINHÃO PIPA DE 10 M³, EM VIA INTERNA (DENTRO DO CANTEIRO - UNIDADE: M3XKM). AF_07/2020</t>
  </si>
  <si>
    <t>CARGA, MANOBRA E DESCARGA DE SOLOS E MATERIAIS GRANULARES EM CAMINHÃO BASCULANTE 6 M³ - CARGA COM PÁ CARREGADEIRA (CAÇAMBA DE 1,7 A 2,8 M³ / 128 HP) E DESCARGA LIVRE (UNIDADE: M3). AF_07/2020</t>
  </si>
  <si>
    <t>CARGA, MANOBRA E DESCARGA DE SOLOS E MATERIAIS GRANULARES EM CAMINHÃO BASCULANTE 10 M³ - CARGA COM PÁ CARREGADEIRA (CAÇAMBA DE 1,7 A 2,8 M³ / 128 HP) E DESCARGA LIVRE (UNIDADE: M3). AF_07/2020</t>
  </si>
  <si>
    <t>CARGA, MANOBRA E DESCARGA DE SOLOS E MATERIAIS GRANULARES EM CAMINHÃO BASCULANTE 14 M³ - CARGA COM PÁ CARREGADEIRA (CAÇAMBA DE 1,7 A 2,8 M³ / 128 HP) E DESCARGA LIVRE (UNIDADE: M3). AF_07/2020</t>
  </si>
  <si>
    <t>TRANSPORTE COM CAMINHÃO TANQUE DE TRANSPORTE DE MATERIAL ASFÁLTICO DE 30000 L, EM VIA URBANA EM  LEITO NATURAL (UNIDADE: TXKM). AF_07/2020</t>
  </si>
  <si>
    <t>TRANSPORTE COM CAMINHÃO TANQUE DE TRANSPORTE DE MATERIAL ASFÁLTICO DE 30000 L, EM VIA URBANA EM  REVESTIMENTO PRIMÁRIO (UNIDADE: TXKM). AF_07/2020</t>
  </si>
  <si>
    <t>TRANSPORTE COM CAMINHÃO TANQUE DE TRANSPORTE DE MATERIAL ASFÁLTICO DE 20000 L, EM VIA URBANA EM LEITO NATURAL (UNIDADE: TXKM). AF_07/2020</t>
  </si>
  <si>
    <t>TRANSPORTE COM CAMINHÃO TANQUE DE TRANSPORTE DE MATERIAL ASFÁLTICO DE 20000 L, EM VIA URBANA EM  REVESTIMENTO PRIMÁRIO (UNIDADE: TXKM). AF_07/2020</t>
  </si>
  <si>
    <t>TRANSPORTE COM CAMINHÃO TANQUE DE TRANSPORTE DE MATERIAL ASFÁLTICO DE 30000 L, EM VIA URBANA PAVIMENTADA, DMT ATÉ 30KM (UNIDADE: TXKM). AF_07/2020</t>
  </si>
  <si>
    <t>TRANSPORTE COM CAMINHÃO TANQUE DE TRANSPORTE DE MATERIAL ASFÁLTICO DE 30000 L, EM VIA URBANA PAVIMENTADA, ADICIONAL PARA DMT EXCEDENTE A 30 KM (UNIDADE: TXKM). AF_07/2020</t>
  </si>
  <si>
    <t>TRANSPORTE COM CAMINHÃO TANQUE DE TRANSPORTE DE MATERIAL ASFÁLTICO DE 20000 L, EM VIA URBANA PAVIMENTADA, DMT ATÉ 30KM (UNIDADE: TXKM). AF_07/2020</t>
  </si>
  <si>
    <t>TRANSPORTE COM CAMINHÃO TANQUE DE TRANSPORTE DE MATERIAL ASFÁLTICO DE 20000 L, EM VIA URBANA PAVIMENTADA, ADICIONAL PARA DMT EXCEDENTE A 30 KM (UNIDADE: TXKM). AF_07/2020</t>
  </si>
  <si>
    <t>CARGA, MANOBRA E DESCARGA MANUAL DE TUBOS PLÁSTICOS, DN MENOR OU IGUAL A 100 MM, EM CAMINHÃO CARROCERIA 9T. AF_07/2020</t>
  </si>
  <si>
    <t>CARGA, MANOBRA E DESCARGA MANUAL DE TUBOS PLÁSTICOS, DN 200 MM, EM CAMINHÃO CARROCERIA 9T. AF_07/2020</t>
  </si>
  <si>
    <t>CARGA, MANOBRA E DESCARGA MANUAL DE TUBOS PLÁSTICOS, DN 150 MM, EM CAMINHÃO CARROCERIA 9T. AF_06/2021</t>
  </si>
  <si>
    <t>CARGA, MANOBRA E DESCARGA DE SOLOS E MATERIAIS GRANULARES EM CAMINHÃO BASCULANTE 18 M³ - CARGA COM PÁ CARREGADEIRA (CAÇAMBA DE 1,7 A 2,8 M³ / 128 HP) E DESCARGA LIVRE (UNIDADE: M3). AF_07/2020</t>
  </si>
  <si>
    <t>CARGA, MANOBRA E DESCARGA DE SOLOS E MATERIAIS GRANULARES EM CAMINHÃO BASCULANTE 6 M³ - CARGA COM ESCAVADEIRA HIDRÁULICA (CAÇAMBA DE 1,20 M³ / 155 HP) E DESCARGA LIVRE (UNIDADE: M3). AF_07/2020</t>
  </si>
  <si>
    <t>CARGA, MANOBRA E DESCARGA DE SOLOS E MATERIAIS GRANULARES EM CAMINHÃO BASCULANTE 10 M³ - CARGA COM ESCAVADEIRA HIDRÁULICA (CAÇAMBA DE 1,20 M³ / 155 HP) E DESCARGA LIVRE (UNIDADE: M3). AF_07/2020</t>
  </si>
  <si>
    <t>CARGA, MANOBRA E DESCARGA DE SOLOS E MATERIAIS GRANULARES EM CAMINHÃO BASCULANTE 14 M³ - CARGA COM ESCAVADEIRA HIDRÁULICA (CAÇAMBA DE 1,20 M³ / 155 HP) E DESCARGA LIVRE (UNIDADE: M3). AF_07/2020</t>
  </si>
  <si>
    <t>CARGA, MANOBRA E DESCARGA DE SOLOS E MATERIAIS GRANULARES EM CAMINHÃO BASCULANTE 18 M³ - CARGA COM ESCAVADEIRA HIDRÁULICA (CAÇAMBA DE 1,20 M³ / 155 HP) E DESCARGA LIVRE (UNIDADE: M3). AF_07/2020</t>
  </si>
  <si>
    <t>CARGA, MANOBRA E DESCARGA DE ENTULHO EM CAMINHÃO BASCULANTE 6 M³ - CARGA COM ESCAVADEIRA HIDRÁULICA  (CAÇAMBA DE 0,80 M³ / 111 HP) E DESCARGA LIVRE (UNIDADE: M3). AF_07/2020</t>
  </si>
  <si>
    <t>CARGA, MANOBRA E DESCARGA DE ENTULHO EM CAMINHÃO BASCULANTE 10 M³ - CARGA COM ESCAVADEIRA HIDRÁULICA  (CAÇAMBA DE 0,80 M³ / 111 HP) E DESCARGA LIVRE (UNIDADE: M3). AF_07/2020</t>
  </si>
  <si>
    <t>CARGA, MANOBRA E DESCARGA DE ENTULHO EM CAMINHÃO BASCULANTE 14 M³ - CARGA COM ESCAVADEIRA HIDRÁULICA  (CAÇAMBA DE 0,80 M³ / 111 HP) E DESCARGA LIVRE (UNIDADE: M3). AF_07/2020</t>
  </si>
  <si>
    <t>CARGA, MANOBRA E DESCARGA DE ENTULHO EM CAMINHÃO BASCULANTE 18 M³ - CARGA COM ESCAVADEIRA HIDRÁULICA  (CAÇAMBA DE 0,80 M³ / 111 HP) E DESCARGA LIVRE (UNIDADE: M3). AF_07/2020</t>
  </si>
  <si>
    <t>CARGA DE MISTURA ASFÁLTICA EM CAMINHÃO BASCULANTE 6 M³ (UNIDADE: M3). AF_07/2020</t>
  </si>
  <si>
    <t>CARGA DE MISTURA ASFÁLTICA EM CAMINHÃO BASCULANTE 10 M³ (UNIDADE: M3). AF_07/2020</t>
  </si>
  <si>
    <t>CARGA DE MISTURA ASFÁLTICA EM CAMINHÃO BASCULANTE 14 M³ (UNIDADE: M3). AF_07/2020</t>
  </si>
  <si>
    <t>CARGA DE MISTURA ASFÁLTICA EM CAMINHÃO BASCULANTE 18 M³ (UNIDADE: M3). AF_07/2020</t>
  </si>
  <si>
    <t>CARGA, MANOBRA E DESCARGA DE SOLOS E MATERIAIS GRANULARES EM CAMINHÃO BASCULANTE 6 M³ - CARGA COM PÁ CARREGADEIRA (CAÇAMBA DE 1,7 A 2,8 M³ / 128 HP) E DESCARGA LIVRE (UNIDADE: T). AF_07/2020</t>
  </si>
  <si>
    <t>CARGA, MANOBRA E DESCARGA DE SOLOS E MATERIAIS GRANULARES EM CAMINHÃO BASCULANTE 10 M³ - CARGA COM PÁ CARREGADEIRA (CAÇAMBA DE 1,7 A 2,8 M³ / 128 HP) E DESCARGA LIVRE (UNIDADE: T). AF_07/2020</t>
  </si>
  <si>
    <t>CARGA, MANOBRA E DESCARGA DE SOLOS E MATERIAIS GRANULARES EM CAMINHÃO BASCULANTE 14 M³ - CARGA COM PÁ CARREGADEIRA (CAÇAMBA DE 1,7 A 2,8 M³ / 128 HP) E DESCARGA LIVRE (UNIDADE: T). AF_07/2020</t>
  </si>
  <si>
    <t>CARGA, MANOBRA E DESCARGA DE SOLOS E MATERIAIS GRANULARES EM CAMINHÃO BASCULANTE 18 M³ - CARGA COM PÁ CARREGADEIRA (CAÇAMBA DE 1,7 A 2,8 M³ / 128 HP) E DESCARGA LIVRE (UNIDADE: T). AF_07/2020</t>
  </si>
  <si>
    <t>CARGA, MANOBRA E DESCARGA DE SOLOS E MATERIAIS GRANULARES EM CAMINHÃO BASCULANTE 6 M³ - CARGA COM ESCAVADEIRA HIDRÁULICA (CAÇAMBA DE 1,20 M³ / 155 HP) E DESCARGA LIVRE (UNIDADE: T). AF_07/2020</t>
  </si>
  <si>
    <t>CARGA, MANOBRA E DESCARGA DE SOLOS E MATERIAIS GRANULARES EM CAMINHÃO BASCULANTE 10 M³ - CARGA COM ESCAVADEIRA HIDRÁULICA (CAÇAMBA DE 1,20 M³ / 155 HP) E DESCARGA LIVRE (UNIDADE: T). AF_07/2020</t>
  </si>
  <si>
    <t>CARGA, MANOBRA E DESCARGA DE SOLOS E MATERIAIS GRANULARES EM CAMINHÃO BASCULANTE 14 M³ - CARGA COM ESCAVADEIRA HIDRÁULICA (CAÇAMBA DE 1,20 M³ / 155 HP) E DESCARGA LIVRE (UNIDADE: T). AF_07/2020</t>
  </si>
  <si>
    <t>CARGA, MANOBRA E DESCARGA DE SOLOS E MATERIAIS GRANULARES EM CAMINHÃO BASCULANTE 18 M³ - CARGA COM ESCAVADEIRA HIDRÁULICA (CAÇAMBA DE 1,20 M³ / 155 HP) E DESCARGA LIVRE (UNIDADE: T). AF_07/2020</t>
  </si>
  <si>
    <t>CARGA, MANOBRA E DESCARGA DE ENTULHO EM CAMINHÃO BASCULANTE 6 M³ - CARGA COM ESCAVADEIRA HIDRÁULICA  (CAÇAMBA DE 0,80 M³ / 111 HP) E DESCARGA LIVRE (UNIDADE: T). AF_07/2020</t>
  </si>
  <si>
    <t>CARGA, MANOBRA E DESCARGA DE ENTULHO EM CAMINHÃO BASCULANTE 10 M³ - CARGA COM ESCAVADEIRA HIDRÁULICA  (CAÇAMBA DE 0,80 M³ / 111 HP) E DESCARGA LIVRE (UNIDADE: T). AF_07/2020</t>
  </si>
  <si>
    <t>CARGA, MANOBRA E DESCARGA DE ENTULHO EM CAMINHÃO BASCULANTE 14 M³ - CARGA COM ESCAVADEIRA HIDRÁULICA  (CAÇAMBA DE 0,80 M³ / 111 HP) E DESCARGA LIVRE (UNIDADE: T). AF_07/2020</t>
  </si>
  <si>
    <t>CARGA, MANOBRA E DESCARGA DE ENTULHO EM CAMINHÃO BASCULANTE 18 M³ - CARGA COM ESCAVADEIRA HIDRÁULICA  (CAÇAMBA DE 0,80 M³ / 111 HP) E DESCARGA LIVRE (UNIDADE: T). AF_07/2020</t>
  </si>
  <si>
    <t>CARGA DE MISTURA ASFÁLTICA EM CAMINHÃO BASCULANTE 6 M³ (UNIDADE: T). AF_07/2020</t>
  </si>
  <si>
    <t>CARGA DE MISTURA ASFÁLTICA EM CAMINHÃO BASCULANTE 10 M³ (UNIDADE: T). AF_07/2020</t>
  </si>
  <si>
    <t>CARGA DE MISTURA ASFÁLTICA EM CAMINHÃO BASCULANTE 14 M³ (UNIDADE: T). AF_07/2020</t>
  </si>
  <si>
    <t>CARGA DE MISTURA ASFÁLTICA EM CAMINHÃO BASCULANTE 18 M³ (UNIDADE: T). AF_07/2020</t>
  </si>
  <si>
    <t>CARGA, MANOBRA E DESCARGA DE ÁGUA EM CAMINHÃO PIPA 6 M³. AF_07/2020</t>
  </si>
  <si>
    <t>CARGA, MANOBRA E DESCARGA DE ÁGUA EM CAMINHÃO PIPA 10 M³. AF_07/2020</t>
  </si>
  <si>
    <t>CARGA DE ÁGUA EM CAMINHÃO PIPA 6 M³. AF_07/2020</t>
  </si>
  <si>
    <t>CARGA DE ÁGUA EM CAMINHÃO PIPA 10 M³. AF_07/2020</t>
  </si>
  <si>
    <t>CARGA, MANOBRA E DESCARGA DE POSTE DE CONCRETO EM CAMINHÃO CARROCERIA COM GUINDAUTO (MUNCK) 11,7 TM. AF_07/2020</t>
  </si>
  <si>
    <t>CARGA, MANOBRA E DESCARGA DE PERFIL METÁLICO EM CAMINHÃO CARROCERIA COM GUINDAUTO (MUNCK) 11,7 TM. AF_07/2020</t>
  </si>
  <si>
    <t>CARGA, MANOBRA E DESCARGA DE TUBOS DE CONCRETO, DN MENOR OU IGUAL A 300 MM, EM CAMINHÃO CARROCERIA COM GUINDAUTO (MUNCK) 11,7 TM. AF_07/2020</t>
  </si>
  <si>
    <t>CARGA, MANOBRA E DESCARGA DE TUBOS DE CONCRETO, DN 400 MM, EM CAMINHÃO CARROCERIA COM GUINDAUTO (MUNCK) 11,7 TM. AF_07/2020</t>
  </si>
  <si>
    <t>CARGA, MANOBRA E DESCARGA DE TUBOS DE CONCRETO, DN 500 MM, EM CAMINHÃO CARROCERIA COM GUINDAUTO (MUNCK) 11,7 TM. AF_07/2020</t>
  </si>
  <si>
    <t>CARGA, MANOBRA E DESCARGA DE TUBOS METÁLICOS, DN MENOR OU IGUAL A 150 MM, EM CAMINHÃO CARROCERIA COM GUINDAUTO (MUNCK) 11,7 TM. AF_07/2020</t>
  </si>
  <si>
    <t>CARGA, MANOBRA E DESCARGA DE TUBOS METÁLICOS, DN 200 MM, EM CAMINHÃO CARROCERIA COM GUINDAUTO (MUNCK) 11,7 TM. AF_07/2020</t>
  </si>
  <si>
    <t>CARGA, MANOBRA E DESCARGA DE TUBOS METÁLICOS, DN 250 MM, EM CAMINHÃO CARROCERIA COM GUINDAUTO (MUNCK) 11,7 TM. AF_07/2020</t>
  </si>
  <si>
    <t>CARGA, MANOBRA E DESCARGA DE TUBOS DE CONCRETO, DN 600 MM, EM CAMINHÃO CARROCERIA COM GUINDAUTO (MUNCK) 11,7 TM. AF_07/2020</t>
  </si>
  <si>
    <t>CARGA, MANOBRA E DESCARGA DE TUBOS DE CONCRETO, DN 700 MM, EM CAMINHÃO CARROCERIA COM GUINDAUTO (MUNCK) 11,7 TM. AF_07/2020</t>
  </si>
  <si>
    <t>CARGA, MANOBRA E DESCARGA DE TUBOS DE CONCRETO, DN 800 MM, EM CAMINHÃO CARROCERIA COM GUINDAUTO (MUNCK) 11,7 TM. AF_07/2020</t>
  </si>
  <si>
    <t>CARGA, MANOBRA E DESCARGA DE TUBOS DE CONCRETO, DN 900 MM, EM CAMINHÃO CARROCERIA COM GUINDAUTO (MUNCK) 11,7 TM. AF_07/2020</t>
  </si>
  <si>
    <t>CARGA, MANOBRA E DESCARGA DE TUBOS DE CONCRETO, DN 1000 MM, EM CAMINHÃO CARROCERIA COM GUINDAUTO (MUNCK) 11,7 TM. AF_07/2020</t>
  </si>
  <si>
    <t>CARGA, MANOBRA E DESCARGA DE TUBOS DE CONCRETO, DN 1200 MM, EM CAMINHÃO CARROCERIA COM GUINDAUTO (MUNCK) 11,7 TM. AF_07/2020</t>
  </si>
  <si>
    <t>CARGA, MANOBRA E DESCARGA DE TUBOS METÁLICOS, DN 300 MM, EM CAMINHÃO CARROCERIA COM GUINDAUTO (MUNCK) 11,7 TM. AF_07/2020</t>
  </si>
  <si>
    <t>CARGA, MANOBRA E DESCARGA DE TUBOS METÁLICOS, DN 350 MM, EM CAMINHÃO CARROCERIA COM GUINDAUTO (MUNCK) 11,7 TM. AF_07/2020</t>
  </si>
  <si>
    <t>CARGA, MANOBRA E DESCARGA DE TUBOS METÁLICOS, DN 400 MM, EM CAMINHÃO CARROCERIA COM GUINDAUTO (MUNCK) 11,7 TM. AF_07/2020</t>
  </si>
  <si>
    <t>CARGA, MANOBRA E DESCARGA DE TUBOS METÁLICOS, DN 500 MM, EM CAMINHÃO CARROCERIA COM GUINDAUTO (MUNCK) 11,7 TM. AF_07/2020</t>
  </si>
  <si>
    <t>CARGA, MANOBRA E DESCARGA DE TUBOS METÁLICOS, DN 600 MM, EM CAMINHÃO CARROCERIA COM GUINDAUTO (MUNCK) 11,7 TM. AF_07/2020</t>
  </si>
  <si>
    <t>CARGA, MANOBRA E DESCARGA DE TUBOS METÁLICOS, DN 700 MM, EM CAMINHÃO CARROCERIA COM GUINDAUTO (MUNCK) 11,7 TM. AF_07/2020</t>
  </si>
  <si>
    <t>CARGA, MANOBRA E DESCARGA DE TUBOS METÁLICOS, DN 800 MM, EM CAMINHÃO CARROCERIA COM GUINDAUTO (MUNCK) 11,7 TM. AF_07/2020</t>
  </si>
  <si>
    <t>CARGA, MANOBRA E DESCARGA DE TUBOS METÁLICOS, DN 900 MM, EM CAMINHÃO CARROCERIA COM GUINDAUTO (MUNCK) 11,7 TM. AF_07/2020</t>
  </si>
  <si>
    <t>CARGA, MANOBRA E DESCARGA DE TUBOS METÁLICOS, DN 1000 MM, EM CAMINHÃO CARROCERIA COM GUINDAUTO (MUNCK) 11,7 TM. AF_07/2020</t>
  </si>
  <si>
    <t>CARGA, MANOBRA E DESCARGA DE TUBOS METÁLICOS, DN 1200 MM, EM CAMINHÃO CARROCERIA COM GUINDAUTO (MUNCK) 11,7 TM. AF_07/2020</t>
  </si>
  <si>
    <t>CARGA, MANOBRA E DESCARGA DE TUBOS PLÁSTICOS, DN 250 MM, EM CAMINHÃO CARROCERIA COM GUINDAUTO (MUNCK) 11,7 TM. AF_07/2020</t>
  </si>
  <si>
    <t>CARGA, MANOBRA E DESCARGA DE TUBOS PLÁSTICOS, DN 300 MM, EM CAMINHÃO CARROCERIA COM GUINDAUTO (MUNCK) 11,7 TM. AF_07/2020</t>
  </si>
  <si>
    <t>CARGA, MANOBRA E DESCARGA DE TUBOS PLÁSTICOS, DN 400 MM, EM CAMINHÃO CARROCERIA COM GUINDAUTO (MUNCK) 11,7 TM. AF_07/2020</t>
  </si>
  <si>
    <t>CARGA, MANOBRA E DESCARGA DE TUBOS PLÁSTICOS, DN 500 MM, EM CAMINHÃO CARROCERIA COM GUINDAUTO (MUNCK) 11,7 TM. AF_07/2020</t>
  </si>
  <si>
    <t>CARGA, MANOBRA E DESCARGA DE TUBOS PLÁSTICOS, DN 600 MM, EM CAMINHÃO CARROCERIA COM GUINDAUTO (MUNCK) 11,7 TM. AF_07/2020</t>
  </si>
  <si>
    <t>CARGA, MANOBRA E DESCARGA DE TUBOS PLÁSTICOS, DN 750 MM, EM CAMINHÃO CARROCERIA COM GUINDAUTO (MUNCK) 11,7 TM. AF_07/2020</t>
  </si>
  <si>
    <t>CARGA, MANOBRA E DESCARGA DE TUBOS PLÁSTICOS, DN 900 MM, EM CAMINHÃO CARROCERIA COM GUINDAUTO (MUNCK) 11,7 TM. AF_07/2020</t>
  </si>
  <si>
    <t>CARGA, MANOBRA E DESCARGA DE TUBOS PLÁSTICOS, DN 1000 MM, EM CAMINHÃO CARROCERIA COM GUINDAUTO (MUNCK) 11,7 TM. AF_07/2020</t>
  </si>
  <si>
    <t>CARGA, MANOBRA E DESCARGA DE TUBOS PLÁSTICOS, DN 1200 MM, EM CAMINHÃO CARROCERIA COM GUINDAUTO (MUNCK) 11,7 TM. AF_07/2020</t>
  </si>
  <si>
    <t>RECOMPOSIÇÃO PARCIAL DE ARAME FARPADO Nº 14 CLASSE 250, FIXADO EM CERCA COM MOURÕES DE CONCRETO - FORNECIMENTO E INSTALAÇÃO. AF_05/2020</t>
  </si>
  <si>
    <t>CERCA COM MOURÕES DE CONCRETO, RETO, H=3,00 M, ESPAÇAMENTO DE 2,5 M, CRAVADOS 0,5 M, COM 4 FIOS DE ARAME FARPADO Nº 14 CLASSE 250 - FORNECIMENTO E INSTALAÇÃO. AF_05/2020</t>
  </si>
  <si>
    <t>CERCA COM MOURÕES DE CONCRETO, RETO, H=3,00 M, ESPAÇAMENTO DE 2,5 M, CRAVADOS 0,5 M, COM 4 FIOS DE ARAME DE AÇO OVALADO 15X17 - FORNECIMENTO E INSTALAÇÃO. AF_05/2020</t>
  </si>
  <si>
    <t>CERCA COM MOURÕES DE CONCRETO, RETO, H=3,00 M, ESPAÇAMENTO DE 2,5 M, CRAVADOS 0,5 M, COM 4 FIOS DE ARAME MISTO - FORNECIMENTO E INSTALAÇÃO. AF_05/2020</t>
  </si>
  <si>
    <t>CERCA COM MOURÕES DE CONCRETO, RETO, H=2,30 M, ESPAÇAMENTO DE 2,5 M, CRAVADOS 0,5 M, COM 4 FIOS DE ARAME FARPADO Nº 14 CLASSE 250 - FORNECIMENTO E INSTALAÇÃO. AF_05/2020</t>
  </si>
  <si>
    <t>CERCA COM MOURÕES DE CONCRETO, RETO, H=2,30 M, ESPAÇAMENTO DE 2,5 M, CRAVADOS 0,5 M, COM 4 FIOS DE ARAME DE AÇO OVALADO 15X17 - FORNECIMENTO E INSTALAÇÃO. AF_05/2020</t>
  </si>
  <si>
    <t>CERCA COM MOURÕES DE CONCRETO, RETO, H=2,30 M, ESPAÇAMENTO DE 2,5 M, CRAVADOS 0,5 M, COM 4 FIOS DE ARAME MISTO - FORNECIMENTO E INSTALAÇÃO. AF_05/2020</t>
  </si>
  <si>
    <t>CERCA COM MOURÕES DE CONCRETO, SEÇÃO "T" PONTA INCLINADA, 10X10 CM, ESPAÇAMENTO DE 2,5 M, CRAVADOS 0,5 M, COM 11 FIOS DE ARAME FARPADO Nº 14 - FORNECIMENTO E INSTALAÇÃO. AF_05/2020</t>
  </si>
  <si>
    <t>CERCA COM MOURÕES DE CONCRETO, SEÇÃO "T" PONTA INCLINADA, 10X10 CM, ESPAÇAMENTO DE 2,5 M, CRAVADOS 0,5 M, COM 11 FIOS DE ARAME DE AÇO OVALADO 15X17 - FORNECIMENTO E INSTALAÇÃO. AF_05/2020</t>
  </si>
  <si>
    <t>CERCA COM MOURÕES DE CONCRETO, SEÇÃO "T" PONTA INCLINADA, 10X10CM, ESPAÇAMENTO DE 2,5M, CRAVADOS 0,5M, COM 11 FIOS DE ARAME MISTO - FORNECIMENTO E INSTALAÇÃO. AF_05/2020</t>
  </si>
  <si>
    <t>CERCA COM MOURÕES DE MADEIRA, 7,5X7,5 CM, ESPAÇAMENTO DE 2,5 M, ALTURA LIVRE DE 2 M, CRAVADOS 0,5 M, COM 4 FIOS DE ARAME FARPADO Nº 14 CLASSE 250 - FORNECIMENTO E INSTALAÇÃO. AF_05/2020</t>
  </si>
  <si>
    <t>CERCA COM MOURÕES DE MADEIRA, 7,5X7,5 CM, ESPAÇAMENTO DE 2,5 M, ALTURA LIVRE DE 2 M, CRAVADOS 0,5 M, COM 8 FIOS DE ARAME FARPADO Nº 14 CLASSE 250 - FORNECIMENTO E INSTALAÇÃO. AF_05/2020</t>
  </si>
  <si>
    <t>CERCA COM MOURÕES DE MADEIRA ROLIÇA, DIÂMETRO 11 CM, ESPAÇAMENTO DE 2,5 M, ALTURA LIVRE DE 1,7 M, CRAVADOS 0,5 M, COM 5 FIOS DE ARAME FARPADO Nº 14 CLASSE 250 - FORNECIMENTO E INSTALAÇÃO. AF_05/2020</t>
  </si>
  <si>
    <t>CERCA COM MOURÕES DE MADEIRA ROLIÇA, DIÂMETRO 11 CM, ESPAÇAMENTO DE 2,5 M, ALTURA LIVRE DE 1,7 M, CRAVADOS 0,5 M, COM 5 FIOS DE ARAME DE AÇO OVALADO 15X17 - FORNECIMENTO E INSTALAÇÃO. AF_05/2020</t>
  </si>
  <si>
    <t>CERCA COM MOURÕES DE MADEIRA ROLIÇA, DIÂMETRO 11 CM, ESPAÇAMENTO DE 2,5 M, ALTURA LIVRE DE 1,7 M, CRAVADOS 0,5 M, COM 5 FIOS DE ARAME MISTO - FORNECIMENTO E INSTALAÇÃO. AF_05/2020</t>
  </si>
  <si>
    <t>PORTÃO COM MOURÕES DE MADEIRA ROLIÇA, DIÂMETRO 11 CM, COM 5 FIOS DE ARAME FARPADO Nº 14 CLASSE 250, SEM DOBRADIÇAS - FORNECIMENTO E INSTALAÇÃO. AF_05/2020</t>
  </si>
  <si>
    <t>ALAMBRADO PARA QUADRA POLIESPORTIVA, ESTRUTURADO POR TUBOS DE ACO GALVANIZADO, (MONTANTES COM DIAMETRO 2", TRAVESSAS E ESCORAS COM DIÂMETRO 1 ¼"), COM TELA DE ARAME GALVANIZADO, FIO 14 BWG E MALHA QUADRADA 5X5CM (EXCETO MURETA). AF_03/2021</t>
  </si>
  <si>
    <t>ALAMBRADO PARA QUADRA POLIESPORTIVA, ESTRUTURADO POR TUBOS DE ACO GALVANIZADO, (MONTANTES COM DIAMETRO 2", TRAVESSAS E ESCORAS COM DIÂMETRO 1 ¼"), COM TELA DE ARAME GALVANIZADO, FIO 12 BWG E MALHA QUADRADA 5X5CM (EXCETO MURETA). AF_03/2021</t>
  </si>
  <si>
    <t>ALAMBRADO PARA QUADRA POLIESPORTIVA, ESTRUTURADO POR TUBOS DE ACO GALVANIZADO, (MONTANTES COM DIAMETRO 2", TRAVESSAS E ESCORAS COM DIÂMETRO 1 ¼"), COM TELA DE ARAME GALVANIZADO, FIO 10 BWG E MALHA QUADRADA 5X5CM (EXCETO MURETA). AF_03/2021</t>
  </si>
  <si>
    <t>PLANTIO DE ARBUSTO OU  CERCA VIVA. AF_07/2024</t>
  </si>
  <si>
    <t>PLANTIO DE ÁRVORE ORNAMENTAL COM ALTURA DE MUDA MENOR OU IGUAL A 2,00 M . AF_07/2024</t>
  </si>
  <si>
    <t>PLANTIO DE ÁRVORE ORNAMENTAL COM ALTURA DE MUDA MAIOR QUE 2,00 M E MENOR OU IGUAL A 4,00 M . AF_07/2024</t>
  </si>
  <si>
    <t>PLANTIO DE PALMEIRA COM ALTURA DE MUDA MENOR OU IGUAL A 2,00 M . AF_07/2024</t>
  </si>
  <si>
    <t>REVOLVIMENTO E LIMPEZA MANUAL DE SOLO. AF_07/2024</t>
  </si>
  <si>
    <t>APLICAÇÃO DE ADUBO EM SOLO. AF_07/2024</t>
  </si>
  <si>
    <t>APLICAÇÃO DE CALCÁRIO PARA CORREÇÃO DO PH DO SOLO. AF_07/2024</t>
  </si>
  <si>
    <t>ALAMBRADO EM MOURÕES DE CONCRETO, COM TELA DE ARAME GALVANIZADO (INCLUSIVE MURETA EM CONCRETO). AF_05/2018</t>
  </si>
  <si>
    <t>LIMPEZA MANUAL DE VEGETAÇÃO EM TERRENO COM ENXADA. AF_03/2024</t>
  </si>
  <si>
    <t>ESPALHAMENTO DE TERRA VEGETAL PARA O PLANTIO. AF_07/2024</t>
  </si>
  <si>
    <t>PLANTIO DE GRAMA EM PAVIMENTO CONCREGRAMA. AF_07/2024</t>
  </si>
  <si>
    <t>PLANTIO DE GRAMA BATATAIS EM PLACAS. AF_07/2024</t>
  </si>
  <si>
    <t>PLANTIO DE FORRAÇÃO. AF_07/2024</t>
  </si>
  <si>
    <t>PLANTIO DE GRAMA ESMERALDA OU SÃO CARLOS OU CURITIBANA, EM PLACAS. AF_07/2024</t>
  </si>
  <si>
    <t>RAMPA DE ACESSIBILIDADE EM CONCRETO MOLDADO IN LOCO, EM CALÇADA NOVA COM LARGURA MAIOR OU IGUAL À 3,00 M, FCK 25MPA, COM PISO PODOTÁTIL. AF_03/2024</t>
  </si>
  <si>
    <t>RAMPA DE ACESSIBILIDADE EM CONCRETO MOLDADO IN LOCO, EM CALÇADA PRÉ EXISTENTE COM LARGURA MAIOR OU IGUAL À 3,00 M, FCK 25MPA, COM PISO PODOTÁTIL. AF_03/2024</t>
  </si>
  <si>
    <t>RAMPA DE ACESSIBILIDADE EM CONCRETO MOLDADO IN LOCO, EM CALÇADA NOVA COM LARGURA MENOR À 3,00 M, FCK 25MPA, COM PISO PODOTÁTIL. AF_03/2024</t>
  </si>
  <si>
    <t>RAMPA DE ACESSIBILIDADE EM CONCRETO MOLDADO IN LOCO, EM CALÇADA PRÉ EXISTENTE COM LARGURA MENOR À 3,00 M, FCK 25MPA, COM PISO PODOTÁTIL. AF_03/2024</t>
  </si>
  <si>
    <t>INSTALAÇÃO DE ESQUI TRIPLO, EM TUBO DE AÇO CARBONO - EQUIPAMENTO DE GINÁSTICA PARA ACADEMIA AO AR LIVRE / ACADEMIA DA TERCEIRA IDADE - ATI, INSTALADO SOBRE PISO DE CONCRETO EXISTENTE. AF_10/2021</t>
  </si>
  <si>
    <t>INSTALAÇÃO DE MULTIEXERCITADOR COM SEIS FUNÇÕES, EM TUBO DE AÇO CARBONO - EQUIPAMENTO DE GINÁSTICA PARA ACADEMIA AO AR LIVRE / ACADEMIA DA TERCEIRA IDADE - ATI, INSTALADO SOBRE PISO DE CONCRETO EXISTENTE. AF_10/2021</t>
  </si>
  <si>
    <t>INSTALAÇÃO DE SIMULADOR DE CAMINHADA TRIPLO, EM TUBO DE AÇO CARBONO - EQUIPAMENTO DE GINÁSTICA PARA ACADEMIA AO AR LIVRE / ACADEMIA DA TERCEIRA IDADE - ATI, INSTALADO SOBRE PISO DE CONCRETO EXISTENTE. AF_10/2021</t>
  </si>
  <si>
    <t>INSTALAÇÃO DE SIMULADOR DE CAVALGADA TRIPLO, EM TUBO DE AÇO CARBONO - EQUIPAMENTO DE GINÁSTICA PARA ACADEMIA AO AR LIVRE / ACADEMIA DA TERCEIRA IDADE - ATI, INSTALADO SOBRE PISO DE CONCRETO EXISTENTE. AF_10/2021</t>
  </si>
  <si>
    <t>INSTALAÇÃO DE SIMULADOR DE REMO INDIVIDUAL, EM TUBO DE AÇO CARBONO - EQUIPAMENTO DE GINÁSTICA PARA ACADEMIA AO AR LIVRE / ACADEMIA DA TERCEIRA IDADE - ATI, INSTALADO SOBRE PISO DE CONCRETO EXISTENTE. AF_10/2021</t>
  </si>
  <si>
    <t>INSTALAÇÃO DE PRESSÃO DE PERNAS TRIPLO, EM TUBO DE AÇO CARBONO - EQUIPAMENTO DE GINÁSTICA PARA ACADEMIA AO AR LIVRE / ACADEMIA DA TERCEIRA IDADE - ATI, INSTALADO SOBRE SOLO. AF_10/2021</t>
  </si>
  <si>
    <t>INSTALAÇÃO DE ALONGADOR COM TRÊS ALTURAS, EM TUBO DE AÇO CARBONO - EQUIPAMENTO DE GINASTICA PARA ACADEMIA AO AR LIVRE / ACADEMIA DA TERCEIRA IDADE - ATI, INSTALADO SOBRE SOLO. AF_10/2021</t>
  </si>
  <si>
    <t>INSTALAÇÃO DE ROTAÇÃO DIAGONAL DUPLA, APARELHO TRIPLO, EM TUBO DE AÇO CARBONO - EQUIPAMENTO DE GINÁSTICA PARA ACADEMIA AO AR LIVRE / ACADEMIA DA TERCEIRA IDADE - ATI, INSTALADO SOBRE SOLO. AF_10/2021</t>
  </si>
  <si>
    <t>INSTALAÇÃO DE ROTAÇÃO VERTICAL DUPLO, EM TUBO DE AÇO CARBONO - EQUIPAMENTO DE GINÁSTICA PARA ACADEMIA AO AR LIVRE / ACADEMIA DA TERCEIRA IDADE - ATI, INSTALADO SOBRE SOLO. AF_10/2021</t>
  </si>
  <si>
    <t>INSTALAÇÃO DE SURF DUPLO, EM TUBO DE AÇO CARBONO - EQUIPAMENTO DE GINÁSTICA PARA ACADEMIA AO AR LIVRE / ACADEMIA DA TERCEIRA IDADE - ATI, INSTALADO SOBRE SOLO. AF_10/2021</t>
  </si>
  <si>
    <t>INSTALAÇÃO DE PLACA ORIENTATIVA SOBRE EXERCÍCIOS, 2,00M X 1,00M, EM TUBO DE AÇO CARBONO - PARA ACADEMIA AO AR LIVRE / ACADEMIA DA TERCEIRA IDADE - ATI, INSTALADO SOBRE SOLO. AF_10/2021</t>
  </si>
  <si>
    <t>INSTALAÇÃO DE PRESSÃO DE PERNAS TRIPLO, EM TUBO DE AÇO CARBONO - EQUIPAMENTO DE GINÁSTICA PARA ACADEMIA AO AR LIVRE / ACADEMIA DA TERCEIRA IDADE - ATI, INSTALADO SOBRE PISO DE CONCRETO EXISTENTE. AF_10/2021</t>
  </si>
  <si>
    <t>INSTALAÇÃO DE ALONGADOR COM TRÊS ALTURAS, EM TUBO DE AÇO CARBONO - EQUIPAMENTO DE GINÁSTICA PARA ACADEMIA AO AR LIVRE / ACADEMIA DA TERCEIRA IDADE - ATI, INSTALADO SOBRE PISO DE CONCRETO EXISTENTE. AF_10/2021</t>
  </si>
  <si>
    <t>INSTALAÇÃO DE ROTAÇÃO DIAGONAL DUPLA, APARELHO TRIPLO, EM TUBO DE AÇO CARBONO - EQUIPAMENTO DE GINÁSTICA PARA ACADEMIA AO AR LIVRE / ACADEMIA DA TERCEIRA IDADE - ATI, INSTALADO SOBRE PISO DE CONCRETO EXISTENTE. AF_10/2021</t>
  </si>
  <si>
    <t>INSTALAÇÃO DE ROTAÇÃO VERTICAL DUPLO, EM TUBO DE ACO CARBONO - EQUIPAMENTO DE GINASTICA PARA ACADEMIA AO AR LIVRE / ACADEMIA DA TERCEIRA IDADE - ATI, INSTALADO SOBRE PISO DE CONCRETO EXISTENTE. AF_10/2021</t>
  </si>
  <si>
    <t>INSTALAÇÃO DE SURF DUPLO, EM TUBO DE AÇO CARBONO - EQUIPAMENTO DE GINÁSTICA PARA ACADEMIA AO AR LIVRE / ACADEMIA DA TERCEIRA IDADE - ATI, INSTALADO SOBRE PISO DE CONCRETO EXISTENTE. AF_10/2021</t>
  </si>
  <si>
    <t>INSTALAÇÃO DE PLACA ORIENTATIVA SOBRE EXERCÍCIOS, 2,00M X 1,00M, EM TUBO DE AÇO CARBONO - PARA ACADEMIA AO AR LIVRE / ACADEMIA DA TERCEIRA IDADE - ATI, INSTALADO SOBRE PISO DE CONCRETO EXISTENTE. AF_10/2021</t>
  </si>
  <si>
    <t>INSTALAÇÃO DE BANCO METÁLICO COM ENCOSTO, 1,60 M DE COMPRIMENTO, EM TUBO DE AÇO CARBONO COM PINTURA ELETROSTÁTICA, SOBRE PISO DE CONCRETO EXISTENTE. AF_11/2021</t>
  </si>
  <si>
    <t>INSTALAÇÃO DE LIXEIRA METÁLICA DUPLA, CAPACIDADE DE 60 L, EM TUBO DE AÇO CARBONO E CESTOS EM CHAPA DE AÇO COM PINTURA ELETROSTÁTICA, SOBRE PISO DE CONCRETO EXISTENTE. AF_11/2021</t>
  </si>
  <si>
    <t>INSTALAÇÃO DE LIXEIRA METÁLICA DUPLA, CAPACIDADE DE 60 L, EM TUBO DE AÇO CARBONO E CESTOS EM CHAPA DE AÇO COM PINTURA ELETROSTÁTICA, SOBRE SOLO. AF_11/2021</t>
  </si>
  <si>
    <t>INSTALAÇÃO DE PERGOLADO DE MADEIRA, EM MAÇARANDUBA, ANGELIM OU EQUIVALENTE DA REGIÃO, FIXADO COM CONCRETO SOBRE PISO DE CONCRETO EXISTENTE. AF_11/2021</t>
  </si>
  <si>
    <t>INSTALAÇÃO DE PERGOLADO DE MADEIRA, EM MAÇARANDUBA, ANGELIM OU EQUIVALENTE DA REGIÃO, FIXADO COM CONCRETO SOBRE SOLO. AF_11/2021</t>
  </si>
  <si>
    <t>PAR DE TABELAS DE BASQUETE DE COMPENSADO NAVAL, COM AROS E REDES - FORNECIMENTO E INSTALAÇÃO. AF_03/2022</t>
  </si>
  <si>
    <t>LIMPEZA MECANIZADA DE CAMADA VEGETAL, VEGETAÇÃO E PEQUENAS ÁRVORES (DIÂMETRO DE TRONCO MENOR QUE 0,20 M), COM TRATOR DE ESTEIRAS. AF_03/2024</t>
  </si>
  <si>
    <t>REMOÇÃO DE RAÍZES REMANESCENTES DE TRONCO DE ÁRVORE COM DIÂMETRO MAIOR OU IGUAL A 0,20 M E MENOR QUE 0,40 M. AF_03/2024</t>
  </si>
  <si>
    <t>REMOÇÃO DE RAÍZES REMANESCENTES DE TRONCO DE ÁRVORE COM DIÂMETRO MAIOR OU IGUAL A 0,40 M E MENOR QUE 0,60 M. AF_03/2024</t>
  </si>
  <si>
    <t>REMOÇÃO DE RAÍZES REMANESCENTES DE TRONCO DE ÁRVORE COM DIÂMETRO MAIOR OU IGUAL A 0,60 M. AF_03/2024</t>
  </si>
  <si>
    <t>CORTE RASO E RECORTE DE ÁRVORE COM DIÂMETRO DE TRONCO MAIOR OU IGUAL A 0,20 M E MENOR QUE 0,40 M. AF_03/2024</t>
  </si>
  <si>
    <t>CORTE RASO E RECORTE DE ÁRVORE COM DIÂMETRO DE TRONCO MAIOR OU IGUAL A 0,40 M E MENOR QUE 0,60 M. AF_03/2024</t>
  </si>
  <si>
    <t>CORTE RASO E RECORTE DE ÁRVORE COM DIÂMETRO DE TRONCO MAIOR OU IGUAL A 0,60 M. AF_03/2024</t>
  </si>
  <si>
    <t>PODA EM ALTURA DE ÁRVORE COM DIÂMETRO DE TRONCO MENOR QUE 0,20 M. AF_03/2024</t>
  </si>
  <si>
    <t>PODA EM ALTURA DE ÁRVORE COM DIÂMETRO DE TRONCO MAIOR OU IGUAL A 0,20 M E MENOR QUE 0,40 M. AF_03/2024</t>
  </si>
  <si>
    <t>PODA EM ALTURA DE ÁRVORE COM DIÂMETRO DE TRONCO MAIOR OU IGUAL A 0,40 M E MENOR QUE 0,60 M. AF_03/2024</t>
  </si>
  <si>
    <t>PODA EM ALTURA DE ÁRVORE COM DIÂMETRO DE TRONCO MAIOR OU IGUAL A 0,60 M. AF_03/2024</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</si>
  <si>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</si>
  <si>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</si>
  <si>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</si>
  <si>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</si>
  <si>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</si>
  <si>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</si>
  <si>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</si>
  <si>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</si>
  <si>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</si>
  <si>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</si>
  <si>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</si>
  <si>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</si>
  <si>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</si>
  <si>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</si>
  <si>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</si>
  <si>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</si>
  <si>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</si>
  <si>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</si>
  <si>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</si>
  <si>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</si>
  <si>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</si>
  <si>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</si>
  <si>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</si>
  <si>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ELETROTÉCNICO COM ENCARGOS COMPLEMENTARES</t>
  </si>
  <si>
    <t>ENCANADOR OU BOMBEIRO HIDRÁULICO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</si>
  <si>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</si>
  <si>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</si>
  <si>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</si>
  <si>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</si>
  <si>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</si>
  <si>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</si>
  <si>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</si>
  <si>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</si>
  <si>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</si>
  <si>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</si>
  <si>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</si>
  <si>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</si>
  <si>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VEÍCULO LEVE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</si>
  <si>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</si>
  <si>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</si>
  <si>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</si>
  <si>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</si>
  <si>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</si>
  <si>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</si>
  <si>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</si>
  <si>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</si>
  <si>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</si>
  <si>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</si>
  <si>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</si>
  <si>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</si>
  <si>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</si>
  <si>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</si>
  <si>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</si>
  <si>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</si>
  <si>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</si>
  <si>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</si>
  <si>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</si>
  <si>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</si>
  <si>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</si>
  <si>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</si>
  <si>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</si>
  <si>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</si>
  <si>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</si>
  <si>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</si>
  <si>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</si>
  <si>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</si>
  <si>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</si>
  <si>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</si>
  <si>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</si>
  <si>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</si>
  <si>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</si>
  <si>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</si>
  <si>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OPERADOR DE BETONEIRA ESTACIONÁRIA/MISTURADOR COM ENCARGOS COMPLEMENTARES</t>
  </si>
  <si>
    <t>JARDINEIRO COM ENCARGOS COMPLEMENTARES</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</si>
  <si>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</si>
  <si>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</si>
  <si>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</si>
  <si>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</si>
  <si>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</si>
  <si>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ESCRITORIO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</si>
  <si>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</si>
  <si>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</si>
  <si>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</si>
  <si>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</si>
  <si>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</si>
  <si>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</si>
  <si>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</si>
  <si>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</si>
  <si>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</si>
  <si>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</si>
  <si>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</si>
  <si>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</si>
  <si>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</si>
  <si>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</si>
  <si>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</si>
  <si>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</si>
  <si>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</si>
  <si>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</si>
  <si>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</si>
  <si>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</si>
  <si>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</si>
  <si>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</si>
  <si>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</si>
  <si>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</si>
  <si>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</si>
  <si>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</si>
  <si>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</si>
  <si>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</si>
  <si>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</si>
  <si>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</si>
  <si>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</si>
  <si>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</si>
  <si>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</si>
  <si>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</si>
  <si>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</si>
  <si>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ELETROTÉCNICO (ENCARGOS COMPLEMENTARES) - HORISTA</t>
  </si>
  <si>
    <t>CURSO DE CAPACITAÇÃO PARA ENCANADOR OU BOMBEIRO HIDRÁULICO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</si>
  <si>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</si>
  <si>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</si>
  <si>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</si>
  <si>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</si>
  <si>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</si>
  <si>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</si>
  <si>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</si>
  <si>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</si>
  <si>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</si>
  <si>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</si>
  <si>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</si>
  <si>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</si>
  <si>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</si>
  <si>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</si>
  <si>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</si>
  <si>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</si>
  <si>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</si>
  <si>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</si>
  <si>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</si>
  <si>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</si>
  <si>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</si>
  <si>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</si>
  <si>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</si>
  <si>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</si>
  <si>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</si>
  <si>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</si>
  <si>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</si>
  <si>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</si>
  <si>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</si>
  <si>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</si>
  <si>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</si>
  <si>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</si>
  <si>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</si>
  <si>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</si>
  <si>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</si>
  <si>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</si>
  <si>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</si>
  <si>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</si>
  <si>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</si>
  <si>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</si>
  <si>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</si>
  <si>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</si>
  <si>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</si>
  <si>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</si>
  <si>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</si>
  <si>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</si>
  <si>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</si>
  <si>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OPERADOR DE BETONEIRA ESTACIONÁRIA/MISTURADOR (ENCARGOS COMPLEMENTARES) - HORISTA</t>
  </si>
  <si>
    <t>CURSO DE CAPACITAÇÃO PARA JARDINEIRO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</si>
  <si>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</si>
  <si>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</si>
  <si>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</si>
  <si>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</si>
  <si>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</si>
  <si>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ESCRITÓRIO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</si>
  <si>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</si>
  <si>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</si>
  <si>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</si>
  <si>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</si>
  <si>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</si>
  <si>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</si>
  <si>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</si>
  <si>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MOTORISTA DE CAMINHÃO (ENCARGOS COMPLEMENTARES) - MENSALISTA</t>
  </si>
  <si>
    <t>CURSO DE CAPACITAÇÃO PARA DESENHISTA PROJETISTA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</si>
  <si>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</si>
  <si>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</si>
  <si>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</si>
  <si>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</si>
  <si>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</si>
  <si>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</si>
  <si>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</si>
  <si>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</si>
  <si>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</si>
  <si>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</si>
  <si>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</si>
  <si>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</si>
  <si>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CURSO DE CAPACITAÇÃO PARA VIGIA DIURNO (ENCARGOS COMPLEMENTARES) - HORISTA</t>
  </si>
  <si>
    <t>VIGIA DIURNO COM ENCARGOS COMPLEMENTARES</t>
  </si>
  <si>
    <t>CURSO DE CAPACITAÇÃO PARA AJUDANTE DE PINTOR (ENCARGOS COMPLEMENTARES) - HORISTA</t>
  </si>
  <si>
    <t>CURSO DE CAPACITAÇÃO PARA AUXILIAR DE AZULEJISTA (ENCARGOS COMPLEMENTARES) - HORISTA</t>
  </si>
  <si>
    <t>CURSO DE CAPACITAÇÃO PARA MONTADOR DE ELETROELETRONICOS (ENCARGOS COMPLEMENTARES) - HORISTA</t>
  </si>
  <si>
    <t>CURSO DE CAPACITAÇÃO PARA MECÂNICO DE REFRIGERAÇÃO (ENCARGOS COMPLEMENTARES) - HORISTA</t>
  </si>
  <si>
    <t>CURSO DE CAPACITAÇÃO PARA TÉCNICO EM SEGURANÇA DO TRABALHO (ENCARGOS COMPLEMENTARES) - HORISTA</t>
  </si>
  <si>
    <t>AJUDANTE DE PINTOR COM ENCARGOS COMPLEMENTARES</t>
  </si>
  <si>
    <t>AUXILIAR DE AZULEJISTA COM ENCARGOS COMPLEMENTARES</t>
  </si>
  <si>
    <t>MONTADOR DE ELETROELETRÔNICOS COM ENCARGOS COMPLEMENTARES</t>
  </si>
  <si>
    <t>MECÂNICO DE REFRIGERAÇÃO COM ENCARGOS COMPLEMENTARES</t>
  </si>
  <si>
    <t>TÉCNICO EM SEGURANÇA DO TRABALHO COM ENCARGOS COMPLEMENTARES</t>
  </si>
  <si>
    <t>CURSO DE CAPACITAÇÃO PARA TÉCNICO EM SEGURANÇA DO TRABALHO (ENCARGOS COMPLEMENTARES) - MENSALISTA</t>
  </si>
  <si>
    <t>TECNICO DE EDIFICACOES COM ENCARGOS COMPLEMENTARES</t>
  </si>
  <si>
    <t>CURSO DE CAPACITAÇÃO PARA TECNICO DE EDIFICACOES (ENCARGOS COMPLEMENTARES) - HORISTA</t>
  </si>
  <si>
    <t>CURSO DE CAPACITAÇÃO PARA TECNICO DE EDIFICACOES (ENCARGOS COMPLEMENTARES) - MENSALISTA</t>
  </si>
  <si>
    <t>CURSO DE CAPACITAÇÃO PARA AJUDANTE DE ARMADOR (ENCARGOS COMPLEMENTARES) - MENSALISTA</t>
  </si>
  <si>
    <t>CURSO DE CAPACITAÇÃO PARA AJUDANTE DE ELETRICISTA (ENCARGOS COMPLEMENTARES) - MENSALISTA</t>
  </si>
  <si>
    <t>CURSO DE CAPACITAÇÃO PARA AJUDANTE DE ESTRUTURAS METÁLICAS(ENCARGOS COMPLEMENTARES) - MENSALISTA</t>
  </si>
  <si>
    <t>CURSO DE CAPACITAÇÃO PARA AJUDANTE DE OPERAÇÃO EM GERAL (ENCARGOS COMPLEMENTARES) - MENSALISTA</t>
  </si>
  <si>
    <t>CURSO DE CAPACITAÇÃO PARA AJUDANTE DE PINTOR (ENCARGOS COMPLEMENTARES) - MENSALISTA</t>
  </si>
  <si>
    <t>CURSO DE CAPACITAÇÃO PARA AJUDANTE DE SERRALHEIRO (ENCARGOS COMPLEMENTARES) - MENSALISTA</t>
  </si>
  <si>
    <t>CURSO DE CAPACITAÇÃO PARA AJUDANTE ESPECIALIZADO (ENCARGOS COMPLEMENTARES) - MENSALISTA</t>
  </si>
  <si>
    <t>CURSO DE CAPACITAÇÃO PARA ARMADOR (ENCARGOS COMPLEMENTARES) - MENSALISTA</t>
  </si>
  <si>
    <t>CURSO DE CAPACITAÇÃO PARA ASSENTADOR DE MANILHA (ENCARGOS COMPLEMENTARES) - MENSALISTA</t>
  </si>
  <si>
    <t>CURSO DE CAPACITAÇÃO PARA AUXILIAR DE AZULEJISTA (ENCARGOS COMPLEMENTARES) - MENSALISTA</t>
  </si>
  <si>
    <t>CURSO DE CAPACITAÇÃO PARA AUXILIAR DE ENCANADOR OU BOMBEIRO HIDRÁULICO (ENCARGOS COMPLEMENTARES) - MENSALISTA</t>
  </si>
  <si>
    <t>CURSO DE CAPACITAÇÃO PARA AUXILIAR DE LABORATORISTA (ENCARGOS COMPLEMENTARES) - MENSALISTA</t>
  </si>
  <si>
    <t>CURSO DE CAPACITAÇÃO PARA AUXILIAR DE MECANICO (ENCARGOS COMPLEMENTARES) - MENSALISTA</t>
  </si>
  <si>
    <t>CURSO DE CAPACITAÇÃO PARA AUXILIAR DE PEDREIRO (ENCARGOS COMPLEMENTARES) - MENSALISTA</t>
  </si>
  <si>
    <t>CURSO DE CAPACITAÇÃO PARA AUXILIAR DE SERVIÇOS GERAIS (ENCARGOS COMPLEMENTARES) - MENSALISTA</t>
  </si>
  <si>
    <t>CURSO DE CAPACITAÇÃO PARA AUXILIAR DE TOPÓGRAFO (ENCARGOS COMPLEMENTARES) - MENSALISTA</t>
  </si>
  <si>
    <t>CURSO DE CAPACITAÇÃO PARA AUXILIAR TÉCNICO DE ENGENHARIA (ENCARGOS COMPLEMENTARES) - MENSALISTA</t>
  </si>
  <si>
    <t>CURSO DE CAPACITAÇÃO PARA MONTADOR DE ELETROELETRONICOS(ENCARGOS COMPLEMENTARES) - MENSALISTA</t>
  </si>
  <si>
    <t>CURSO DE CAPACITAÇÃO PARA AZULEJISTA OU LADRILHISTA (ENCARGOS COMPLEMENTARES) - MENSALISTA</t>
  </si>
  <si>
    <t>CURSO DE CAPACITAÇÃO PARA BLASTER, DINAMITADOR OU CABO DE FORÇA (ENCARGOS COMPLEMENTARES) - MENSALISTA</t>
  </si>
  <si>
    <t>CURSO DE CAPACITAÇÃO PARA CALCETEIRO (ENCARGOS COMPLEMENTARES) - MENSALISTA</t>
  </si>
  <si>
    <t>CURSO DE CAPACITAÇÃO PARA MONTADOR DE ESTRUTURAS METALICAS (ENCARGOS COMPLEMENTARES) - MENSALISTA</t>
  </si>
  <si>
    <t>CURSO DE CAPACITAÇÃO PARA CARPINTEIRO AUXILIAR (ENCARGOS COMPLEMENTARES) - MENSALISTA</t>
  </si>
  <si>
    <t>CURSO DE CAPACITAÇÃO PARA CARPINTEIRO DE ESQUADRIAS (ENCARGOS COMPLEMENTARES) - MENSALISTA</t>
  </si>
  <si>
    <t>CURSO DE CAPACITAÇÃO PARA CARPINTEIRO DE FORMAS (ENCARGOS COMPLEMENTARES) - MENSALISTA</t>
  </si>
  <si>
    <t>CURSO DE CAPACITAÇÃO PARA CAVOUQUEIRO OU OPERADOR DE PERFURATRIZ (ENCARGOS COMPLEMENTARES) - MENSALISTA</t>
  </si>
  <si>
    <t>CURSO DE CAPACITAÇÃO PARA ELETRICISTA (ENCARGOS COMPLEMENTARES) - MENSALISTA</t>
  </si>
  <si>
    <t>CURSO DE CAPACITAÇÃO PARA ELETROTÉCNICO (ENCARGOS COMPLEMENTARES) - MENSALISTA</t>
  </si>
  <si>
    <t>CURSO DE CAPACITAÇÃO PARA ENCANADOR OU BOMBEIRO HIDRÁULICO (ENCARGOS COMPLEMENTARES) - MENSALISTA</t>
  </si>
  <si>
    <t>CURSO DE CAPACITAÇÃO PARA MONTADOR DE MAQUINAS (ENCARGOS COMPLEMENTARES) - MENSALISTA</t>
  </si>
  <si>
    <t>CURSO DE CAPACITAÇÃO PARA GESSEIRO (ENCARGOS COMPLEMENTARES) - MENSALISTA</t>
  </si>
  <si>
    <t>CURSO DE CAPACITAÇÃO PARA IMPERMEABILIZADOR (ENCARGOS COMPLEMENTARES) - MENSALISTA</t>
  </si>
  <si>
    <t>CURSO DE CAPACITAÇÃO PARA MOTORISTA DE CAMINHAO-BASCULANTE (ENCARGOS COMPLEMENTARES) - MENSALISTA</t>
  </si>
  <si>
    <t>CURSO DE CAPACITAÇÃO PARA INSTALADOR DE TUBULAÇÕES (ENCARGOS COMPLEMENTARES) - MENSALISTA</t>
  </si>
  <si>
    <t>CURSO DE CAPACITAÇÃO PARA JARDINEIRO (ENCARGOS COMPLEMENTARES) - MENSALISTA</t>
  </si>
  <si>
    <t>CURSO DE CAPACITAÇÃO PARA MOTORISTA DE CAMINHAO-CARRETA (ENCARGOS COMPLEMENTARES) - MENSALISTA</t>
  </si>
  <si>
    <t>CURSO DE CAPACITAÇÃO PARA MAÇARIQUEIRO (ENCARGOS COMPLEMENTARES) - MENSALISTA</t>
  </si>
  <si>
    <t>CURSO DE CAPACITAÇÃO PARA MARCENEIRO (ENCARGOS COMPLEMENTARES) - MENSALISTA</t>
  </si>
  <si>
    <t>CURSO DE CAPACITAÇÃO PARA MARMORISTA / GRANITEIRO (ENCARGOS COMPLEMENTARES) - MENSALISTA</t>
  </si>
  <si>
    <t>CURSO DE CAPACITAÇÃO PARA MOTORISTA DE CARRO DE PASSEIO (ENCARGOS COMPLEMENTARES) - MENSALISTA</t>
  </si>
  <si>
    <t>CURSO DE CAPACITAÇÃO PARA MECÂNICO DE EQUIPAMENTOS PESADOS (ENCARGOS COMPLEMENTARES) - MENSALISTA</t>
  </si>
  <si>
    <t>CURSO DE CAPACITAÇÃO PARA MECÂNICO DE REFRIGERAÇÃO (ENCARGOS COMPLEMENTARES) - MENSALISTA</t>
  </si>
  <si>
    <t>CURSO DE CAPACITAÇÃO PARA MOTORISTA OPERADOR DE CAMINHAO COM MUNCK (ENCARGOS COMPLEMENTARES) - MENSALISTA</t>
  </si>
  <si>
    <t>CURSO DE CAPACITAÇÃO PARA NIVELADOR (ENCARGOS COMPLEMENTARES) - MENSALISTA</t>
  </si>
  <si>
    <t>CURSO DE CAPACITAÇÃO PARA OPERADOR DE BATE-ESTACAS (ENCARGOS COMPLEMENTARES) - MENSALISTA</t>
  </si>
  <si>
    <t>CURSO DE CAPACITAÇÃO PARA OPERADOR DE BETONEIRA (ENCARGOS COMPLEMENTARES) - MENSALISTA</t>
  </si>
  <si>
    <t>CURSO DE CAPACITAÇÃO PARA OPERADOR DE BETONEIRA ESTACIONARIA / MISTURADOR (ENCARGOS COMPLEMENTARES) - MENSALISTA</t>
  </si>
  <si>
    <t>CURSO DE CAPACITAÇÃO PARA OPERADOR DE COMPRESSOR DE AR OU COMPRESSORISTA (ENCARGOS COMPLEMENTARES) - MENSALISTA</t>
  </si>
  <si>
    <t>CURSO DE CAPACITAÇÃO PARA OPERADOR DE DEMARCADORA DE FAIXAS DE TRAFEGO (ENCARGOS COMPLEMENTARES) - MENSALISTA</t>
  </si>
  <si>
    <t>CURSO DE CAPACITAÇÃO PARA OPERADOR DE ESCAVADEIRA (ENCARGOS COMPLEMENTARES) - MENSALISTA</t>
  </si>
  <si>
    <t>CURSO DE CAPACITAÇÃO PARA OPERADOR DE GUINCHO OU GUINCHEIRO (ENCARGOS COMPLEMENTARES) - MENSALISTA</t>
  </si>
  <si>
    <t>CURSO DE CAPACITAÇÃO PARA OPERADOR DE GUINDASTE (ENCARGOS COMPLEMENTARES) - MENSALISTA</t>
  </si>
  <si>
    <t>CURSO DE CAPACITAÇÃO PARA OPERADOR DE JATO ABRASIVO OU JATISTA (ENCARGOS COMPLEMENTARES) - MENSALISTA</t>
  </si>
  <si>
    <t>CURSO DE CAPACITAÇÃO PARA OPERADOR DE MAQUINAS E TRATORES DIVERSOS (ENCARGOS COMPLEMENTARES) - MENSALISTA</t>
  </si>
  <si>
    <t>CURSO DE CAPACITAÇÃO PARA OPERADOR DE MARTELETE OU MARTELETEIRO (ENCARGOS COMPLEMENTARES) - MENSALISTA</t>
  </si>
  <si>
    <t>CURSO DE CAPACITAÇÃO PARA OPERADOR DE MOTO SCRAPER (ENCARGOS COMPLEMENTARES) - MENSALISTA</t>
  </si>
  <si>
    <t>CURSO DE CAPACITAÇÃO PARA OPERADOR DE MOTONIVELADORA (ENCARGOS COMPLEMENTARES) - MENSALISTA</t>
  </si>
  <si>
    <t>CURSO DE CAPACITAÇÃO PARA OPERADOR DE PA CARREGADEIRA (ENCARGOS COMPLEMENTARES) - MENSALISTA</t>
  </si>
  <si>
    <t>CURSO DE CAPACITAÇÃO PARA OPERADOR DE PAVIMENTADORA / MESA VIBROACABADORA (ENCARGOS COMPLEMENTARES) - MENSALISTA</t>
  </si>
  <si>
    <t>CURSO DE CAPACITAÇÃO PARA OPERADOR DE ROLO COMPACTADOR (ENCARGOS COMPLEMENTARES) - MENSALISTA</t>
  </si>
  <si>
    <t>CURSO DE CAPACITAÇÃO PARA OPERADOR DE USINA DE ASFALTO, DE SOLOS OU DE CONCRETO (ENCARGOS COMPLEMENTARES) - MENSALISTA</t>
  </si>
  <si>
    <t>CURSO DE CAPACITAÇÃO PARA PASTILHEIRO (ENCARGOS COMPLEMENTARES) - MENSALISTA</t>
  </si>
  <si>
    <t>CURSO DE CAPACITAÇÃO PARA PEDREIRO (ENCARGOS COMPLEMENTARES) - MENSALISTA</t>
  </si>
  <si>
    <t>CURSO DE CAPACITAÇÃO PARA PINTOR (ENCARGOS COMPLEMENTARES) - MENSALISTA</t>
  </si>
  <si>
    <t>CURSO DE CAPACITAÇÃO PARA PINTOR DE LETREIROS (ENCARGOS COMPLEMENTARES) - MENSALISTA</t>
  </si>
  <si>
    <t>CURSO DE CAPACITAÇÃO PARA PINTOR PARA TINTA EPOXI (ENCARGOS COMPLEMENTARES) - MENSALISTA</t>
  </si>
  <si>
    <t>CURSO DE CAPACITAÇÃO PARA POCEIRO / ESCAVADOR DE VALAS E TUBULOES (ENCARGOS COMPLEMENTARES) - MENSALISTA</t>
  </si>
  <si>
    <t>CURSO DE CAPACITAÇÃO PARA SERRALHEIRO (ENCARGOS COMPLEMENTARES) - MENSALISTA</t>
  </si>
  <si>
    <t>CURSO DE CAPACITAÇÃO PARA SERVENTE DE OBRAS (ENCARGOS COMPLEMENTARES) - MENSALISTA</t>
  </si>
  <si>
    <t>CURSO DE CAPACITAÇÃO PARA SOLDADOR (ENCARGOS COMPLEMENTARES) - MENSALISTA</t>
  </si>
  <si>
    <t>CURSO DE CAPACITAÇÃO PARA SOLDADOR ELETRICO (ENCARGOS COMPLEMENTARES) - MENSALISTA</t>
  </si>
  <si>
    <t>CURSO DE CAPACITAÇÃO PARA TECNICO EM LABORATORIO E CAMPO DE CONSTRUCAO CIVIL (ENCARGOS COMPLEMENTARES) - MENSALISTA</t>
  </si>
  <si>
    <t>CURSO DE CAPACITAÇÃO PARA TECNICO EM SONDAGEM (ENCARGOS COMPLEMENTARES) - MENSALISTA</t>
  </si>
  <si>
    <t>CURSO DE CAPACITAÇÃO PARA TELHADOR (ENCARGOS COMPLEMENTARES) - MENSALISTA</t>
  </si>
  <si>
    <t>CURSO DE CAPACITAÇÃO PARA VIDRACEIRO (ENCARGOS COMPLEMENTARES) - MENSALISTA</t>
  </si>
  <si>
    <t>CURSO DE CAPACITAÇÃO PARA VIGIA DIURNO (ENCARGOS COMPLEMENTARES) - MENSALISTA</t>
  </si>
  <si>
    <t>AJUDANTE DE ELETRICISTA COM ENCARGOS COMPLEMENTARES</t>
  </si>
  <si>
    <t>AJUDANTE DE ESTRUTURAS METÁLICAS COM ENCARGOS COMPLEMENTARES</t>
  </si>
  <si>
    <t>AJUDANTE DE SERRALHEIRO COM ENCARGOS COMPLEMENTARES</t>
  </si>
  <si>
    <t>ASSENTADOR DE MANILHAS COM ENCARGOS COMPLEMENTARES</t>
  </si>
  <si>
    <t>AUXILIAR DE LABORATORISTA DE SOLOS E DE CONCRETO COM ENCARGOS COMPLEMENTARES</t>
  </si>
  <si>
    <t>AUXILIAR DE PEDREIRO COM ENCARGOS COMPLEMENTARES</t>
  </si>
  <si>
    <t>AUXILIAR TÉCNICO / ASSISTENTE DE ENGENHARIA COM ENCARGOS COMPLEMENTARES</t>
  </si>
  <si>
    <t>AZULEJISTA OU LADRILHEIRO COM ENCARGOS COMPLEMENTARES</t>
  </si>
  <si>
    <t>BLASTER, DINAMITADOR OU CABO DE FORÇA COM ENCARGOS COMPLEMENTARES</t>
  </si>
  <si>
    <t>CARPINTEIRO AUXILIAR COM ENCARGOS COMPLEMENTARES</t>
  </si>
  <si>
    <t>CARPINTEIRO DE ESQUADRIAS COM ENCARGOS COMPLEMENTARES</t>
  </si>
  <si>
    <t>CAVOUQUEIRO OU OPERADOR DE PERFURATRIZ COM ENCARGOS COMPLEMENTARES</t>
  </si>
  <si>
    <t>INSTALADOR DE TUBULAÇÕES COM ENCARGOS COMPLEMENTARES</t>
  </si>
  <si>
    <t>MAÇARIQUEIRO COM ENCARGOS COMPLEMENTARES</t>
  </si>
  <si>
    <t>MARMORISTA / GRANITEIRO COM ENCARGOS COMPLEMENTARES</t>
  </si>
  <si>
    <t>MECÂNICO DE EQUIPAMENTOS PESADOS COM ENCARGOS COMPLEMENTARES</t>
  </si>
  <si>
    <t>MONTADOR DE ELETROELETRÔNICO COM ENCARGOS COMPLEMENTARES</t>
  </si>
  <si>
    <t>MONTADOR DE ESTRUTURAS METÁLICAS COM ENCARGOS COMPLEMENTARES</t>
  </si>
  <si>
    <t>MONTADOR DE MÁQUINAS COM ENCARGOS COMPLEMENTARES</t>
  </si>
  <si>
    <t>MOTORISTA DE CAMINHÃO BASCULANTE COM ENCARGOS COMPLEMENTARES</t>
  </si>
  <si>
    <t>MOTORISTA DE CAMINHÃO CARRETA COM ENCARGOS COMPLEMENTARES</t>
  </si>
  <si>
    <t>MOTORISTA DE CARRO DE PASSEIO COM ENCARGOS COMPLEMENTARES</t>
  </si>
  <si>
    <t>MOTORISTA OPERADOR DE CAMINHÃO COM MUNCK COM ENCARGOS COMPLEMENTARES</t>
  </si>
  <si>
    <t>NIVELADOR  COM ENCARGOS COMPLEMENTARES</t>
  </si>
  <si>
    <t>OPERADOR DE BATE-ESTACA COM ENCARGOS COMPLEMENTARES</t>
  </si>
  <si>
    <t>OPERADOR DE BETONEIRA ESTACIONÁRIA COM ENCARGOS COMPLEMENTARES</t>
  </si>
  <si>
    <t>OPERADOR DE COMPRESSOR DE AR OU COMPRESSORISTA COM ENCARGOS COMPLEMENTARES</t>
  </si>
  <si>
    <t>OPERADOR DE DEMARCADORA DE FAIXAS DE TRÁFEGO COM ENCARGOS COMPLEMENTARES</t>
  </si>
  <si>
    <t>OPERADOR DE GUINCHO OU GUINCHEIRO COM ENCARGOS COMPLEMENTARES</t>
  </si>
  <si>
    <t>OPERADOR DE JATO ABRASIVO OU JATISTA COM ENCARGOS COMPLEMENTARES</t>
  </si>
  <si>
    <t>OPERADOR DE MÁQUINAS E TRATORES DIVERSOS COM ENCARGOS COMPLEMENTARES</t>
  </si>
  <si>
    <t>OPERADOR DE MOTO SCRAPER COM ENCARGOS COMPLEMENTARES</t>
  </si>
  <si>
    <t>OPERADOR DE PAVIMENTADORA / MESA VIBROACABADORA COM ENCARGOS COMPLEMENTARES</t>
  </si>
  <si>
    <t>POCEIRO / ESCAVADOR DE VALAS COM ENCARGOS COMPLEMENTARES</t>
  </si>
  <si>
    <t>SERVENTE DE OBRAS COM ENCARGOS COMPLEMENTARES</t>
  </si>
  <si>
    <t>SOLDADOR ELÉTRICO COM ENCARGOS COMPLEMENTARES</t>
  </si>
  <si>
    <t>TÉCNICO DE LABORATÓRIO E CAMPO DE CONSTRUÇÃO COM ENCARGOS COMPLEMENTARES</t>
  </si>
  <si>
    <t>TÉCNICO EM SONDAGEM COM ENCARGOS COMPLEMENTARES</t>
  </si>
  <si>
    <t>TELHADOR COM ENCARGOS COMPLEMENTARES</t>
  </si>
  <si>
    <t>AUX-001</t>
  </si>
  <si>
    <t>COORDENADOR GERAL</t>
  </si>
  <si>
    <t>TIPO ITEM</t>
  </si>
  <si>
    <t>CÓDIGO ITEM</t>
  </si>
  <si>
    <t>BASE ITEM</t>
  </si>
  <si>
    <t>DATA REFERÊNCIA</t>
  </si>
  <si>
    <t>DESCRIÇÃO DO ITEM</t>
  </si>
  <si>
    <t>COEF.</t>
  </si>
  <si>
    <t>MESES</t>
  </si>
  <si>
    <t>CUSTO UNITÁRIO</t>
  </si>
  <si>
    <t>JUSTIFICATIVA</t>
  </si>
  <si>
    <t>SERVIÇO</t>
  </si>
  <si>
    <t>SINAPI</t>
  </si>
  <si>
    <t>ENGENHEIRO CIVIL SENIOR COM ENCARGOS COMPLEMENTARES</t>
  </si>
  <si>
    <t>O Coordenador Geral deverá ser profissional de nível senior, engenheiro ou arquiteto. Para compor base de preço, foi utilizado o profissional Engenheiro Civil Senior da SINAPI.</t>
  </si>
  <si>
    <t>AUX-002</t>
  </si>
  <si>
    <t>PROFISSIONAL COM ÁREA DE ATUAÇÃO EM ESTUDOS DE CONCEPÇÃO E PROJETOS ARQUITETÔNICOS</t>
  </si>
  <si>
    <t>O Profissional deverá ser de nível senior, arquiteto. Para compor base de preço, foi utilizado o profissional Arquiteto Pleno da SINAPI.</t>
  </si>
  <si>
    <t>AUX-003</t>
  </si>
  <si>
    <t>PROFISSIONAL COM ÁREA DE ATUAÇÃO EM PLANEJAMENTO URBANO E PROJETOS DE URBANISMO</t>
  </si>
  <si>
    <t>O Profissional deverá ser de nível pleno, arquiteto. Para compor base de preço, foi utilizado o profissional Arquiteto Pleno da SINAPI.</t>
  </si>
  <si>
    <t>AUX-004</t>
  </si>
  <si>
    <t>PROFISSIONAL COM ÁREA DE ATUAÇÃO EM PROJETOS ESTRUTURAIS</t>
  </si>
  <si>
    <t>O Profissional deverá ser profissional de nível senior, engenheiro. Para compor base de preço, foi utilizado o profissional Engenheiro Senior da SINAPI.</t>
  </si>
  <si>
    <t>AUX-005</t>
  </si>
  <si>
    <t>PROFISSIONAL COM ÁREA DE ATUAÇÃO EM PROJETOS DE TERRAPLENAGEM</t>
  </si>
  <si>
    <t>ENGENHEIRO CIVIL PLENO COM ENCARGOS COMPLEMENTARES</t>
  </si>
  <si>
    <t>O Profissional deverá ser profissional de nível pleno, engenheiro ou arquiteto. Para compor base de preço, foi utilizado o profissional Engenheiro Pleno da SINAPI.</t>
  </si>
  <si>
    <t>AUX-006</t>
  </si>
  <si>
    <t>PROFISSIONAL COM ÁREA DE ATUAÇÃO EM PROJETOS DE DRENAGEM E HIDROSSANITÁRIOS</t>
  </si>
  <si>
    <t>AUX-007</t>
  </si>
  <si>
    <t>PROFISSIONAL COM ÁREA DE ATUAÇÃO EM PROJETOS ELÉTRICOS</t>
  </si>
  <si>
    <t>ENGENHEIRO ELÉTRICO PLENO COM ENCARGOS COMPLEMENTARES</t>
  </si>
  <si>
    <t>O Profissional deverá ser profissional de nível pleno, engenheiro eletricista. Para compor base de preço, foi utilizado o profissional Engenheiro Pleno da SINAPI.</t>
  </si>
  <si>
    <t>AUX-008</t>
  </si>
  <si>
    <t>PROFISSIONAL COM ÁREA DE ATUAÇÃO EM ORÇAMENTOS</t>
  </si>
  <si>
    <t>AUX-009</t>
  </si>
  <si>
    <t>PROFISSIONAL COM ÁREA DE ATUAÇÃO EM PLANEJAMENTO DE OBRA</t>
  </si>
  <si>
    <t>AUX-010</t>
  </si>
  <si>
    <t>PROFISSIONAL AUXILIAR DE ARQUITETURA OU ENGENHARIA</t>
  </si>
  <si>
    <t>O Profissional deverá ser profissional de nível auxiliar de, engenheiro ou arquiteto. Para compor base de preço, foi utilizado o profissional Auxiliar Técnico da SINAPI.</t>
  </si>
  <si>
    <t>AUX-011</t>
  </si>
  <si>
    <t>PROFISSIONAL DESENHISTA</t>
  </si>
  <si>
    <t>Para compor base de preço, foi utilizado o profissional Desenhista Projetista da SINAPI.</t>
  </si>
  <si>
    <t>AUX-012</t>
  </si>
  <si>
    <t>PROFISSIONAL COM ÁREA DE ATUAÇÃO EM PROJETOS DE INFRAESTRUTURA VIÁRIA</t>
  </si>
  <si>
    <t>O Profissional deverá ser profissional de nível pleno, engenheiro civil. Para compor base de preço, foi utilizado o profissional Engenheiro Pleno da SINAPI.</t>
  </si>
  <si>
    <t>COMP-001</t>
  </si>
  <si>
    <t>COEF</t>
  </si>
  <si>
    <t>PRÓPRIA</t>
  </si>
  <si>
    <t>COMP-002</t>
  </si>
  <si>
    <t>COMP-003</t>
  </si>
  <si>
    <t>COMP-004</t>
  </si>
  <si>
    <t>COMP-005</t>
  </si>
  <si>
    <t>COMP-006</t>
  </si>
  <si>
    <t>COMP-007</t>
  </si>
  <si>
    <t>Acesso: 7.294 m²</t>
  </si>
  <si>
    <t>Lazer: 115.082 m²</t>
  </si>
  <si>
    <t>PRAD: 241.446 m²</t>
  </si>
  <si>
    <t xml:space="preserve">Deverão ser previstas minimamente 03 cabines sanitárias
</t>
  </si>
  <si>
    <t>Recuperação da Área de Proteção Permanente (APP) do Rio Piraquara e recomposição de maciços arbóres para áreas descaracterizadas.</t>
  </si>
  <si>
    <t>Realização de soluções de projeto de drenagem e terraplenagem que priorizem a redução de trabalhos relativos à empréstimos e movimentações de terra, considerando as condições locais, do solo e da ocorrência de inundações, com a criação de lagoas de detenção de cheia, mantendo as condições de acessibilidade dos equipamentos a serem instalados.</t>
  </si>
  <si>
    <t>Carros: Deve ser respeitado o mínimo exigido por legislação municipal. Caso não haja regulamentação específica, prever, no mínimo, 1 vaga a cada 100,00 m² de área construída. Motos: Deve ser respeitado o mínimo exigido por legislação municipal. Caso não haja regulamentação específica, prever, no mínimo, 1 vaga a cada 150,00 m² de área construída.</t>
  </si>
  <si>
    <t>Comportar previsão de lixeiras, bancos e demais mobiliários que se façam necessários</t>
  </si>
  <si>
    <t>Equipamentos definidos conforme estudos específicos.
Deverão ser previstos mobiliários de lixeiras, placas informativas e de sinalização, a serem definidos conforme perímetro total do espaço</t>
  </si>
  <si>
    <t xml:space="preserve">Pista bidirecional para ambas as modalidades com diferenciação entre pistas e, dimensão total mínima de 3,00 m (1,5m  + 1, 5m conforme orientações do Programa Paraná Mais Verde do IAT)
</t>
  </si>
  <si>
    <t>area da lagoa</t>
  </si>
  <si>
    <t>Foi feito uma malha sobre a ára do parque, e considerado 1 furo a cada 100m (totalizando 15 furos)</t>
  </si>
  <si>
    <t>Considerado um para cada ensaio a trado</t>
  </si>
  <si>
    <t>Considerado somente para as 2 edificações</t>
  </si>
  <si>
    <t>Considerado uma profundida de 1,5</t>
  </si>
  <si>
    <t>Sondagem a percussão (SPT), por metro linear, exclusive mobilização e descolamento entre furos</t>
  </si>
  <si>
    <t>Sondagem a trado (ST), por metro linear, exclusive mobilização e descolamento entre furos</t>
  </si>
  <si>
    <t>Projeto de iluminação de área externa</t>
  </si>
  <si>
    <t>metros de comprimento</t>
  </si>
  <si>
    <t>PLANILHA ORÇAMENTÁRIA SINTÉTICA</t>
  </si>
  <si>
    <t>07 dias trabalhados, de 22 mensais (07/22)</t>
  </si>
  <si>
    <t>14 dias trabalhados, de 22 mensais (14/22)</t>
  </si>
  <si>
    <t>02 dias trabalhados, de 22 mensais (02/22)</t>
  </si>
  <si>
    <t>2.2</t>
  </si>
  <si>
    <t/>
  </si>
  <si>
    <t>BASES DE REFERENCIA</t>
  </si>
  <si>
    <t>1.1</t>
  </si>
  <si>
    <t>PLANILHA ANALÍTICA - NÃO DESONERADA</t>
  </si>
  <si>
    <t>Projeto de Pavimentação, área de 12.000,01 a 35.000,00 m². Observação: Área considerada para ruas é de 20% da área do tereno, e para praças e equipamentos 15%.</t>
  </si>
  <si>
    <t>COTAÇÕES DE MERCADO</t>
  </si>
  <si>
    <t>UNIDADE:</t>
  </si>
  <si>
    <t>PONTO</t>
  </si>
  <si>
    <t>CUSTO TOTAL:</t>
  </si>
  <si>
    <t>EMPRESA</t>
  </si>
  <si>
    <t>DATA DA COTAÇÃO</t>
  </si>
  <si>
    <t>E-MAIL / SITE</t>
  </si>
  <si>
    <t>TELEFONE</t>
  </si>
  <si>
    <t>Média</t>
  </si>
  <si>
    <t>COT-001</t>
  </si>
  <si>
    <t>COT-002</t>
  </si>
  <si>
    <t>COT-003</t>
  </si>
  <si>
    <t>COT-004</t>
  </si>
  <si>
    <t>EO LIMA</t>
  </si>
  <si>
    <t>SUSTENTAR AMBIENTAL</t>
  </si>
  <si>
    <t>SINERGIA</t>
  </si>
  <si>
    <t>(19) 99703-4335</t>
  </si>
  <si>
    <t>adm@eolimaengenharia.com.br</t>
  </si>
  <si>
    <t>comercial@sustentarambiental.com.br</t>
  </si>
  <si>
    <t>jessica@sinergiaengenharia.com.br</t>
  </si>
  <si>
    <t xml:space="preserve">	(41) 3085-8810</t>
  </si>
  <si>
    <t>(19) 998590512</t>
  </si>
  <si>
    <t>MECQUIM ENGENHARIA AMBIENTAL</t>
  </si>
  <si>
    <t>(41) 3203-4576</t>
  </si>
  <si>
    <t>www.idealambiental.com.br</t>
  </si>
  <si>
    <t>augusto@mecquim.com</t>
  </si>
  <si>
    <t>(41) 3079-3176</t>
  </si>
  <si>
    <t>contato@nacionalambiental.com</t>
  </si>
  <si>
    <t>(41) 99927-2444</t>
  </si>
  <si>
    <t>ENVEX ENGENHARIA</t>
  </si>
  <si>
    <t>(41) 9073-1306</t>
  </si>
  <si>
    <t>caroline@cseambiental.com.br</t>
  </si>
  <si>
    <t xml:space="preserve">diretor@eblambiental.com.br </t>
  </si>
  <si>
    <t>(41) 98891-8394</t>
  </si>
  <si>
    <t>propostas@envexengenharia.com.br</t>
  </si>
  <si>
    <t>(41) 3053-3487</t>
  </si>
  <si>
    <t>Projeto de arquitetura paisagistica</t>
  </si>
  <si>
    <t>PIS*</t>
  </si>
  <si>
    <t>COFINS*</t>
  </si>
  <si>
    <t>**SERVIÇO NÃO CONTEMPLADO PELA LEI DE DESONERAÇÃO DA FOLHA DE PAGAMENTO</t>
  </si>
  <si>
    <t>CONTRIB.PREV. SOBRE REC. BRUTA - CPRB**</t>
  </si>
  <si>
    <t>BDI</t>
  </si>
  <si>
    <t>ORSE</t>
  </si>
  <si>
    <t>6.1.1</t>
  </si>
  <si>
    <t>6.1.2</t>
  </si>
  <si>
    <t>6.1.3</t>
  </si>
  <si>
    <t>6.1.4</t>
  </si>
  <si>
    <t>6.1.5</t>
  </si>
  <si>
    <t>6.1.6</t>
  </si>
  <si>
    <t>6.1.7</t>
  </si>
  <si>
    <t>Projetos de edificações</t>
  </si>
  <si>
    <t>6.2.1</t>
  </si>
  <si>
    <t>6.2.2</t>
  </si>
  <si>
    <t>6.2.3</t>
  </si>
  <si>
    <t>6.2.4</t>
  </si>
  <si>
    <t>6.2.5</t>
  </si>
  <si>
    <t>6.2.6</t>
  </si>
  <si>
    <t>6.3.1</t>
  </si>
  <si>
    <t>6.3.2</t>
  </si>
  <si>
    <t>6.3.3</t>
  </si>
  <si>
    <t>6.3.4</t>
  </si>
  <si>
    <t>6.3.5</t>
  </si>
  <si>
    <t xml:space="preserve">	Projeto de rede elétrica de rede externa</t>
  </si>
  <si>
    <t>Projeto de Terraplenagem e Geométricos de Vias, com indicação de jazida, área de 70.000,01 a 200.000,00 m2. Observação: Considerar a área do terreno.</t>
  </si>
  <si>
    <t>Projeto de Drenagem Pluvial (micro e macrodrenagem) de 10.000,01 a 50.000,00 m2</t>
  </si>
  <si>
    <t>Projeto de Rede Elétrica, área de 13.750,01 a 41.250,00 m². Observação: Área considerada para Partidos Urbanísticos: para ruas 15% da área do terreno: para praças e equipamentos 20%.</t>
  </si>
  <si>
    <t>IPPUC</t>
  </si>
  <si>
    <t>4.1.B</t>
  </si>
  <si>
    <t>SECID</t>
  </si>
  <si>
    <t>6.2.A</t>
  </si>
  <si>
    <t>7.1.A</t>
  </si>
  <si>
    <t>8.1.A</t>
  </si>
  <si>
    <t>9.1.A</t>
  </si>
  <si>
    <t>6.3.6</t>
  </si>
  <si>
    <t>Projeto de rede de distribuição urbana</t>
  </si>
  <si>
    <t>1.3</t>
  </si>
  <si>
    <t>1.4</t>
  </si>
  <si>
    <t>1.2</t>
  </si>
  <si>
    <t>1.6</t>
  </si>
  <si>
    <t>1.7</t>
  </si>
  <si>
    <t>7.2</t>
  </si>
  <si>
    <t>Orçamento para infraesturtura viária</t>
  </si>
  <si>
    <t>m²</t>
  </si>
  <si>
    <t>7.3</t>
  </si>
  <si>
    <t>1.11</t>
  </si>
  <si>
    <t>Orçamento implantação geral</t>
  </si>
  <si>
    <t>CEHOP</t>
  </si>
  <si>
    <t>Orçamento edificações</t>
  </si>
  <si>
    <t>12.1.E</t>
  </si>
  <si>
    <t>ÁREA OCUPADA</t>
  </si>
  <si>
    <t>COTAÇÃO</t>
  </si>
  <si>
    <t>Plano de Controe Ambiental (PCA)</t>
  </si>
  <si>
    <t>Programa de Recuperação de Área Degradada (PRAD)</t>
  </si>
  <si>
    <t>Ensaio índice suporte Califórnia (ISC) e expansão na energia normal</t>
  </si>
  <si>
    <t>Ensaio de compactação proctor normal</t>
  </si>
  <si>
    <t>Plano de Execução</t>
  </si>
  <si>
    <t>MES/M²</t>
  </si>
  <si>
    <t>Projetos de implantação e infrestrutura do parque</t>
  </si>
  <si>
    <t>ESTUDOS E PROJETOS AMBIENTAIS</t>
  </si>
  <si>
    <t>ENSAIOS</t>
  </si>
  <si>
    <t>4.1.1</t>
  </si>
  <si>
    <t>4.1.2</t>
  </si>
  <si>
    <t>4.1.3</t>
  </si>
  <si>
    <t>4.1.4</t>
  </si>
  <si>
    <t>4.1.5</t>
  </si>
  <si>
    <t>4.1.6</t>
  </si>
  <si>
    <t>4.1.7</t>
  </si>
  <si>
    <t>4.1.8</t>
  </si>
  <si>
    <t>4.2.1</t>
  </si>
  <si>
    <t>4.2.2</t>
  </si>
  <si>
    <t>4.2.3</t>
  </si>
  <si>
    <t>4.3.1</t>
  </si>
  <si>
    <t>4.3.2</t>
  </si>
  <si>
    <t>4.3.3</t>
  </si>
  <si>
    <t>PROJETOS DE ARQUITETURA E ENGENHARIA</t>
  </si>
  <si>
    <t>COMP-008</t>
  </si>
  <si>
    <t>Projeto executivo de urbanização de parques, camping, estacionamentos, espaços urbanos, áreas livres das: indústrias, terminais de transportes, conjuntos habitacionais - 0m² a 25.000m²</t>
  </si>
  <si>
    <t>INSUMO</t>
  </si>
  <si>
    <t xml:space="preserve">	Projeto executivo de urbanização de parques, camping, estacionamentos, espaços urbanos, áreas livres das: indústrias, terminais de transportes, conjuntos habitacionais - acima de 25.000m²</t>
  </si>
  <si>
    <t>Projeto de arquitetura urbanística</t>
  </si>
  <si>
    <t>COMP-009</t>
  </si>
  <si>
    <t>COMUNICAÇÃO VISUAL PARA EDIFICAÇÕES ATÉ 800M²</t>
  </si>
  <si>
    <t>Projeto de comunicação visual e sinalização</t>
  </si>
  <si>
    <t>COMUNICAÇÃO VISUAL PARA EDIFICAÇÕES ACIMA DE 800M²</t>
  </si>
  <si>
    <t>Área de acesso + lazer</t>
  </si>
  <si>
    <t>Área de PRAD</t>
  </si>
  <si>
    <t>Considerado profundidade média de 15 m (com base nos ensaios existentes)</t>
  </si>
  <si>
    <t>Área de lazer</t>
  </si>
  <si>
    <t>Áreas a serem pavimentadas (caminhos + estacionamento + bicicletário)</t>
  </si>
  <si>
    <t>Áreas previstas no programa de necessidades, exceto edificações</t>
  </si>
  <si>
    <t>Áreas previstas no programa de necessidades</t>
  </si>
  <si>
    <t>Área edificada, conforme PN</t>
  </si>
  <si>
    <t>Extensão prevista do acesso</t>
  </si>
  <si>
    <t>Área de lazer e acesso</t>
  </si>
  <si>
    <t>Levantamento topográfico planialtimétrico semi-cadastral de áreas de 10 a 25 hectares</t>
  </si>
  <si>
    <t>Levantamento topográfico planimétrico semi-cadastral de áreas de 10 a 25 hectares</t>
  </si>
  <si>
    <t>m2</t>
  </si>
  <si>
    <t>Ensaio - Determinação da massa aparente in situ do solo</t>
  </si>
  <si>
    <t>un</t>
  </si>
  <si>
    <t>Ensaio - Compactação Proctor Normal com reuso de material (6 pontos)</t>
  </si>
  <si>
    <t>Mobilização e desmobilização de pessoal e equipamentos - sondagem a percussão em Aracaju</t>
  </si>
  <si>
    <t>Un</t>
  </si>
  <si>
    <t>m</t>
  </si>
  <si>
    <t>Mobilização e desmobilização de pessoal e equipamentos de sondagem por poço de visita e a trado em Aracaju</t>
  </si>
  <si>
    <t>Levantamento topográfico planialtimétrico, incluindo mobilização e desmobilização, de áreas de 100.00,00 a 250.000,00 m²</t>
  </si>
  <si>
    <t>Levantamento topográfico planimétrico, incluindo mobilização e desmobilização, de áreas de 100.00,00 a 250.000,00 m²</t>
  </si>
  <si>
    <t>ELABORAÇÃO DOS ESTUDOS E PROJETOS PARA CONSTRUÇÃO DO PARQUE AMBIENTAL PIRAQUARA</t>
  </si>
  <si>
    <t>PLANILHA RESUMO</t>
  </si>
  <si>
    <t>PLANILHA LEVANTAMENTO</t>
  </si>
  <si>
    <t>CRONOGRAMA FÍSICO - FINANCEIRO</t>
  </si>
  <si>
    <t>CURVA ABC</t>
  </si>
  <si>
    <t>COMPOSIÇÕES PRÓPRIAS - NÃO DESONERADA</t>
  </si>
  <si>
    <t>Projeto de drenagem</t>
  </si>
  <si>
    <t>RAMPA DE ACESSIBILIDADE EM CONCRETO PRÉ MOLDADO, EM CALÇADA NOVA COM LARGURA MAIOR OU IGUAL À 3,00 M, FCK 25MPA, COM PISO PODOTÁTIL. AF_03/2024</t>
  </si>
  <si>
    <t>RAMPA DE ACESSIBILIDADE EM CONCRETO PRÉ MOLDADO, EM CALÇADA PRÉ EXISTENTE COM LARGURA MAIOR OU IGUAL À 3,00 M, FCK 25MPA, COM PISO PODOTÁTIL. AF_03/2024</t>
  </si>
  <si>
    <t>RAMPA DE ACESSIBILIDADE PARA ACESSO A EDIFICAÇÕES COM INCLINAÇÃO DE 8,33% EM CONCRETO MOLDADO IN LOCO, COM LARGURA DE 1,20M, FCK 25MPA, NÃO ARMADA, COM JUNTA A CADA 2M COM CORTE À SECO. AF_03/2024</t>
  </si>
  <si>
    <t>RAMPA DE ACESSIBILIDADE PARA ACESSO A EDIFICAÇÕES COM INCLINAÇÃO DE 8,33% EM CONCRETO MOLDADO IN LOCO, COM LARGURA DE 1,50M, FCK 25MPA, NÃO ARMADA, COM JUNTA A CADA 2M COM CORTE À SECO. AF_03/2024</t>
  </si>
  <si>
    <t>ALVENARIA DE BLOCOS DE CONCRETO ESTRUTURAL 14X19X29 CM (ESPESSURA 14 CM), FBK = 8 MPA, UTILIZANDO COLHER DE PEDREIRO. AF_10/2022</t>
  </si>
  <si>
    <t>ALVENARIA DE BLOCOS DE CONCRETO ESTRUTURAL 14X19X29 CM (ESPESSURA 14 CM), FBK = 8 MPA, UTILIZANDO PALHETA. AF_10/2022</t>
  </si>
  <si>
    <t>ALVENARIA DE BLOCOS DE CONCRETO ESTRUTURAL 14X19X39 CM (ESPESSURA 14 CM), FBK = 8 MPA, UTILIZANDO COLHER DE PEDREIRO. AF_10/2022</t>
  </si>
  <si>
    <t>ALVENARIA DE BLOCOS DE CONCRETO ESTRUTURAL 14X19X39 CM (ESPESSURA 14 CM), FBK = 8 MPA, UTILIZANDO PALHETA. AF_10/2022</t>
  </si>
  <si>
    <t>ALVENARIA DE VEDAÇÃO DE BLOCOS CERÂMICOS FURADOS NA HORIZONTAL DE 11,5X14X24 CM (ESPESSURA 11,5 CM) E ARGAMASSA DE ASSENTAMENTO COM PREPARO EM BETONEIRA. AF_12/2021</t>
  </si>
  <si>
    <t>ALVENARIA DE VEDAÇÃO DE BLOCOS CERÂMICOS FURADOS NA HORIZONTAL DE 11,5X14X24 CM (ESPESSURA 11,5 CM) E ARGAMASSA DE ASSENTAMENTO COM PREPARO MANUAL. AF_12/2021</t>
  </si>
  <si>
    <t>ALVENARIA DE VEDAÇÃO DE BLOCOS CERÂMICOS FURADOS NA HORIZONTAL DE 11,5X19X29 CM (ESPESSURA 11,5 CM) E ARGAMASSA DE ASSENTAMENTO COM PREPARO EM BETONEIRA. AF_12/2021</t>
  </si>
  <si>
    <t>ALVENARIA DE VEDAÇÃO DE BLOCOS CERÂMICOS FURADOS NA HORIZONTAL DE 11,5X19X29 CM (ESPESSURA 11,5 CM) E ARGAMASSA DE ASSENTAMENTO COM PREPARO MANUAL. AF_12/2021</t>
  </si>
  <si>
    <t>ALVENARIA DE VEDAÇÃO DE BLOCOS CERÂMICOS FURADOS NA HORIZONTAL DE 11,5X19X39 CM (ESPESSURA 11,5 CM) E ARGAMASSA DE ASSENTAMENTO COM PREPARO EM BETONEIRA. AF_12/2021</t>
  </si>
  <si>
    <t>ALVENARIA DE VEDAÇÃO DE BLOCOS CERÂMICOS FURADOS NA HORIZONTAL DE 11,5X19X39 CM (ESPESSURA 11,5 CM) E ARGAMASSA DE ASSENTAMENTO COM PREPARO MANUAL. AF_12/2021</t>
  </si>
  <si>
    <t>ALVENARIA DE VEDAÇÃO DE BLOCOS CERÂMICOS FURADOS NA HORIZONTAL DE 14X19X29 CM (ESPESSURA 14 CM) E ARGAMASSA DE ASSENTAMENTO COM PREPARO EM BETONEIRA. AF_12/2021</t>
  </si>
  <si>
    <t>ALVENARIA DE VEDAÇÃO DE BLOCOS CERÂMICOS FURADOS NA HORIZONTAL DE 14X19X29 CM (ESPESSURA 14 CM) E ARGAMASSA DE ASSENTAMENTO COM PREPARO MANUAL. AF_12/2021</t>
  </si>
  <si>
    <t>ALVENARIA DE VEDAÇÃO DE BLOCOS CERÂMICOS FURADOS NA HORIZONTAL DE 14X19X39 CM (ESPESSURA 14 CM) E ARGAMASSA DE ASSENTAMENTO COM PREPARO EM BETONEIRA. AF_12/2021</t>
  </si>
  <si>
    <t>ALVENARIA DE VEDAÇÃO DE BLOCOS CERÂMICOS FURADOS NA HORIZONTAL DE 14X19X39 CM (ESPESSURA 14 CM) E ARGAMASSA DE ASSENTAMENTO COM PREPARO MANUAL. AF_12/2021</t>
  </si>
  <si>
    <t>ALVENARIA DE VEDAÇÃO DE BLOCOS CERÂMICOS FURADOS NA HORIZONTAL DE 19X19X29 CM (ESPESSURA 19 CM) E ARGAMASSA DE ASSENTAMENTO COM PREPARO EM BETONEIRA. AF_12/2021</t>
  </si>
  <si>
    <t>ALVENARIA DE VEDAÇÃO DE BLOCOS CERÂMICOS FURADOS NA HORIZONTAL DE 19X19X29 CM (ESPESSURA 19 CM) E ARGAMASSA DE ASSENTAMENTO COM PREPARO MANUAL. AF_12/2021</t>
  </si>
  <si>
    <t>ALVENARIA DE VEDAÇÃO DE BLOCOS CERÂMICOS FURADOS NA HORIZONTAL DE 19X19X39 CM (ESPESSURA 19 CM) E ARGAMASSA DE ASSENTAMENTO COM PREPARO EM BETONEIRA. AF_12/2021</t>
  </si>
  <si>
    <t>ALVENARIA DE VEDAÇÃO DE BLOCOS CERÂMICOS FURADOS NA HORIZONTAL DE 19X19X39 CM (ESPESSURA 19 CM) E ARGAMASSA DE ASSENTAMENTO COM PREPARO MANUAL. AF_12/2021</t>
  </si>
  <si>
    <t>ALVENARIA DE VEDAÇÃO DE BLOCOS CERÂMICOS FURADOS NA HORIZONTAL DE 9X14X24 CM (ESPESSURA 9 CM) E ARGAMASSA DE ASSENTAMENTO COM PREPARO EM BETONEIRA. AF_12/2021</t>
  </si>
  <si>
    <t>ALVENARIA DE VEDAÇÃO DE BLOCOS CERÂMICOS FURADOS NA HORIZONTAL DE 9X14X24 CM (ESPESSURA 9 CM) E ARGAMASSA DE ASSENTAMENTO COM PREPARO MANUAL. AF_12/2021</t>
  </si>
  <si>
    <t>ALVENARIA DE VEDAÇÃO DE BLOCOS CERÂMICOS FURADOS NA HORIZONTAL DE 9X19X39 CM (ESPESSURA 9 CM) E ARGAMASSA DE ASSENTAMENTO COM PREPARO EM BETONEIRA. AF_12/2021</t>
  </si>
  <si>
    <t>ALVENARIA DE VEDAÇÃO DE BLOCOS CERÂMICOS FURADOS NA HORIZONTAL DE 9X19X39 CM (ESPESSURA 9 CM) E ARGAMASSA DE ASSENTAMENTO COM PREPARO MANUAL. AF_12/2021</t>
  </si>
  <si>
    <t>ALVENARIA DE VEDAÇÃO DE BLOCOS CERÂMICOS FURADOS NA VERTICAL DE 11,5X19X29 CM (ESPESSURA 11,5 CM) E ARGAMASSA DE ASSENTAMENTO COM PREPARO EM BETONEIRA. AF_12/2021</t>
  </si>
  <si>
    <t>ALVENARIA DE VEDAÇÃO DE BLOCOS CERÂMICOS FURADOS NA VERTICAL DE 11,5X19X29 CM (ESPESSURA 11,5 CM) E ARGAMASSA DE ASSENTAMENTO COM PREPARO MANUAL. AF_12/2021</t>
  </si>
  <si>
    <t>ALVENARIA DE VEDAÇÃO DE BLOCOS CERÂMICOS FURADOS NA VERTICAL DE 11,5X19X39 CM (ESPESSURA 11,5 CM) E ARGAMASSA DE ASSENTAMENTO COM PREPARO EM BETONEIRA. AF_12/2021</t>
  </si>
  <si>
    <t>ALVENARIA DE VEDAÇÃO DE BLOCOS CERÂMICOS FURADOS NA VERTICAL DE 11,5X19X39 CM (ESPESSURA 11,5 CM) E ARGAMASSA DE ASSENTAMENTO COM PREPARO MANUAL. AF_12/2021</t>
  </si>
  <si>
    <t>ALVENARIA DE VEDAÇÃO DE BLOCOS CERÂMICOS FURADOS NA VERTICAL DE 14X19X29 CM (ESPESSURA 14 CM) E ARGAMASSA DE ASSENTAMENTO COM PREPARO EM BETONEIRA. AF_12/2021</t>
  </si>
  <si>
    <t>ALVENARIA DE VEDAÇÃO DE BLOCOS CERÂMICOS FURADOS NA VERTICAL DE 14X19X29 CM (ESPESSURA 14 CM) E ARGAMASSA DE ASSENTAMENTO COM PREPARO MANUAL. AF_12/2021</t>
  </si>
  <si>
    <t>ALVENARIA DE VEDAÇÃO DE BLOCO DE SOLO-CIMENTO (TIJOLO ECOLÓGICO) DE 7X15X30CM  (ESPESSURA 15CM). AF_05/2020</t>
  </si>
  <si>
    <t>ARGAMASSA TRAÇO 1:0,5:4,5  (EM VOLUME DE CIMENTO, CAL E AREIA MÉDIA ÚMIDA), PREPARO MECÂNICO COM BETONEIRA 250 L. AF_08/2019</t>
  </si>
  <si>
    <t>ARGAMASSA TRAÇO 1:1,5:7,5 (EM VOLUME DE CIMENTO, CAL E AREIA MÉDIA ÚMIDA) PARA EMBOÇO/MASSA ÚNICA/ASSENTAMENTO DE ALVENARIA DE VEDAÇÃO, PREPARO MECÂNICO COM BETONEIRA 250 L. AF_08/2019</t>
  </si>
  <si>
    <t>ARGAMASSA TRAÇO 1:1:6 (EM VOLUME DE CIMENTO, CAL E AREIA MÉDIA ÚMIDA) PARA EMBOÇO/MASSA ÚNICA/ASSENTAMENTO DE ALVENARIA DE VEDAÇÃO, PREPARO MECÂNICO COM BETONEIRA 250 L. AF_08/2019</t>
  </si>
  <si>
    <t>ARGAMASSA TRAÇO 1:2:8 (EM VOLUME DE CIMENTO, CAL E AREIA MÉDIA ÚMIDA) PARA EMBOÇO/MASSA ÚNICA/ASSENTAMENTO DE ALVENARIA DE VEDAÇÃO, PREPARO MECÂNICO COM BETONEIRA 250 L. AF_08/2019</t>
  </si>
  <si>
    <t>ARGAMASSA TRAÇO 1:2:9 (EM VOLUME DE CIMENTO, CAL E AREIA MÉDIA ÚMIDA) PARA EMBOÇO/MASSA ÚNICA/ASSENTAMENTO DE ALVENARIA DE VEDAÇÃO, PREPARO MECÂNICO COM BETONEIRA 250 L. AF_08/2019</t>
  </si>
  <si>
    <t>ARGAMASSA TRAÇO 1:3  (EM VOLUME DE CIMENTO E AREIA MÉDIA ÚMIDA), PREPARO MECÂNICO COM BETONEIRA 250 L. AF_08/2019</t>
  </si>
  <si>
    <t>ARGAMASSA TRAÇO 1:3 (EM VOLUME DE CIMENTO E AREIA GROSSA ÚMIDA) COM ADIÇÃO DE EMULSÃO POLIMÉRICA PARA CHAPISCO ROLADO, PREPARO MECÂNICO COM BETONEIRA 250 L. AF_08/2019</t>
  </si>
  <si>
    <t>ARGAMASSA TRAÇO 1:3 (EM VOLUME DE CIMENTO E AREIA GROSSA ÚMIDA) PARA CHAPISCO CONVENCIONAL, PREPARO MECÂNICO COM BETONEIRA 250 L. AF_08/2019</t>
  </si>
  <si>
    <t>ARGAMASSA TRAÇO 1:3 (EM VOLUME DE CIMENTO E AREIA MÉDIA ÚMIDA) COM ADIÇÃO DE IMPERMEABILIZANTE, PREPARO MECÂNICO COM BETONEIRA 250 L. AF_08/2019</t>
  </si>
  <si>
    <t>ARGAMASSA TRAÇO 1:3 (EM VOLUME DE CIMENTO E AREIA MÉDIA ÚMIDA) PARA CONTRAPISO, PREPARO MECÂNICO COM BETONEIRA 250 L. AF_08/2019</t>
  </si>
  <si>
    <t>ARGAMASSA TRAÇO 1:4 (EM VOLUME DE CIMENTO E AREIA GROSSA ÚMIDA) COM ADIÇÃO DE EMULSÃO POLIMÉRICA PARA CHAPISCO ROLADO, PREPARO MECÂNICO COM BETONEIRA 250 L. AF_08/2019</t>
  </si>
  <si>
    <t>ARGAMASSA TRAÇO 1:4 (EM VOLUME DE CIMENTO E AREIA GROSSA ÚMIDA) PARA CHAPISCO CONVENCIONAL, PREPARO MECÂNICO COM BETONEIRA 250 L. AF_08/2019</t>
  </si>
  <si>
    <t>ARGAMASSA TRAÇO 1:4 (EM VOLUME DE CIMENTO E AREIA MÉDIA ÚMIDA) COM ADIÇÃO DE IMPERMEABILIZANTE, PREPARO MECÂNICO COM BETONEIRA 250 L. AF_08/2019</t>
  </si>
  <si>
    <t>ARGAMASSA TRAÇO 1:4 (EM VOLUME DE CIMENTO E AREIA MÉDIA ÚMIDA) PARA CONTRAPISO, PREPARO MECÂNICO COM BETONEIRA 250 L. AF_08/2019</t>
  </si>
  <si>
    <t>ARGAMASSA TRAÇO 1:4 (EM VOLUME DE CIMENTO E AREIA MÉDIA ÚMIDA), PREPARO MECÂNICO COM BETONEIRA 250 L. AF_08/2019</t>
  </si>
  <si>
    <t>ARGAMASSA TRAÇO 1:5 (EM VOLUME DE CIMENTO E AREIA GROSSA ÚMIDA) COM ADIÇÃO DE EMULSÃO POLIMÉRICA PARA CHAPISCO ROLADO, PREPARO MECÂNICO COM BETONEIRA 250 L. AF_08/2019</t>
  </si>
  <si>
    <t>ARGAMASSA TRAÇO 1:5 (EM VOLUME DE CIMENTO E AREIA GROSSA ÚMIDA) PARA CHAPISCO CONVENCIONAL, PREPARO MECÂNICO COM BETONEIRA 250 L. AF_08/2019</t>
  </si>
  <si>
    <t>ARGAMASSA TRAÇO 1:5 (EM VOLUME DE CIMENTO E AREIA MÉDIA ÚMIDA) PARA CONTRAPISO, PREPARO MECÂNICO COM BETONEIRA 250 L. AF_08/2019</t>
  </si>
  <si>
    <t>ARGAMASSA TRAÇO 1:6 (EM VOLUME DE CIMENTO E AREIA MÉDIA ÚMIDA) COM ADIÇÃO DE PLASTIFICANTE PARA EMBOÇO/MASSA ÚNICA/ASSENTAMENTO DE ALVENARIA DE VEDAÇÃO, PREPARO MECÂNICO COM BETONEIRA 250 L. AF_08/2019</t>
  </si>
  <si>
    <t>ARGAMASSA TRAÇO 1:6 (EM VOLUME DE CIMENTO E AREIA MÉDIA ÚMIDA) PARA CONTRAPISO, PREPARO MECÂNICO COM BETONEIRA 250 L. AF_08/2019</t>
  </si>
  <si>
    <t>ARGAMASSA TRAÇO 1:7 (EM VOLUME DE CIMENTO E AREIA MÉDIA ÚMIDA) COM ADIÇÃO DE PLASTIFICANTE PARA EMBOÇO/MASSA ÚNICA/ASSENTAMENTO DE ALVENARIA DE VEDAÇÃO, PREPARO MECÂNICO COM BETONEIRA 250 L. AF_08/2019</t>
  </si>
  <si>
    <t>CORTE E DOBRA DE AÇO CA-50, DIÂMETRO DE 32 MM. AF_06/2022</t>
  </si>
  <si>
    <t>ARRASAMENTO MECÂNICO DE ESTACA METÁLICA, PERFIL LAMINADO TIPO  I  FAMÍLIA 250. AF_05/2021</t>
  </si>
  <si>
    <t>EXECUÇÃO DE PAVIMENTO COM APLICAÇÃO DE PRÉ-MISTURADO A FRIO, CAMADA DE BINDER - EXCLUSIVE CARGA E TRANSPORTE. AF_11/2019</t>
  </si>
  <si>
    <t>EXECUÇÃO DE PAVIMENTO COM APLICAÇÃO DE PRÉ-MISTURADO A FRIO, CAMADA DE ROLAMENTO - EXCLUSIVE CARGA E TRANSPORTE. AF_11/2019</t>
  </si>
  <si>
    <t>ASSENTAMENTO DE TUBO DE CONCRETO PARA REDES COLETORAS DE ESGOTO SANITÁRIO, DIÂMETRO DE 1200 MM, JUNTA ELÁSTICA, INSTALADO EM LOCAL COM ALTO NÍVEL DE INTERFERÊNCIAS (NÃO INCLUI FORNECIMENTO). AF_03/2024</t>
  </si>
  <si>
    <t>ASSENTAMENTO DE TUBO DE CONCRETO PARA REDES COLETORAS DE ESGOTO SANITÁRIO, DIÂMETRO DE 1200 MM, JUNTA ELÁSTICA, INSTALADO EM LOCAL COM BAIXO NÍVEL DE INTERFERÊNCIAS (NÃO INCLUI FORNECIMENTO). AF_03/2024</t>
  </si>
  <si>
    <t>ASSENTAMENTO DE TUBO DE CONCRETO PARA REDES COLETORAS DE ESGOTO SANITÁRIO, DIÂMETRO DE 1500 MM, JUNTA ELÁSTICA, INSTALADO EM LOCAL COM ALTO NÍVEL DE INTERFERÊNCIAS (NÃO INCLUI FORNECIMENTO). AF_03/2024</t>
  </si>
  <si>
    <t>ASSENTAMENTO DE TUBO DE CONCRETO PARA REDES COLETORAS DE ESGOTO SANITÁRIO, DIÂMETRO DE 1500 MM, JUNTA ELÁSTICA, INSTALADO EM LOCAL COM BAIXO NÍVEL DE INTERFERÊNCIAS (NÃO INCLUI FORNECIMENTO). AF_03/2024</t>
  </si>
  <si>
    <t>TUBO DE CONCRETO PARA REDES COLETORAS DE ESGOTO SANITÁRIO, DIÂMETRO DE 1200 MM, JUNTA ELÁSTICA, INSTALADO EM LOCAL COM ALTO NÍVEL DE INTERFERÊNCIAS - FORNECIMENTO E ASSENTAMENTO. AF_03/2024</t>
  </si>
  <si>
    <t>TUBO DE CONCRETO PARA REDES COLETORAS DE ESGOTO SANITÁRIO, DIÂMETRO DE 1200 MM, JUNTA ELÁSTICA, INSTALADO EM LOCAL COM BAIXO NÍVEL DE INTERFERÊNCIAS - FORNECIMENTO E ASSENTAMENTO. AF_03/2024</t>
  </si>
  <si>
    <t>TUBO DE CONCRETO PARA REDES COLETORAS DE ESGOTO SANITÁRIO, DIÂMETRO DE 1500 MM, JUNTA ELÁSTICA, INSTALADO EM LOCAL COM ALTO NÍVEL DE INTERFERÊNCIAS - FORNECIMENTO E ASSENTAMENTO. AF_03/2024</t>
  </si>
  <si>
    <t>TUBO DE CONCRETO PARA REDES COLETORAS DE ESGOTO SANITÁRIO, DIÂMETRO DE 1500 MM, JUNTA ELÁSTICA, INSTALADO EM LOCAL COM BAIXO NÍVEL DE INTERFERÊNCIAS - FORNECIMENTO E ASSENTAMENTO. AF_03/2024</t>
  </si>
  <si>
    <t>CONSTRUÇÃO DE BASE E SUB-BASE PARA PAVIMENTAÇÃO DE SOLO (PREDOMINANTEMENTE ARENOSO) BRITA - 40%-60% COM CIMENTO - 4%, MISTURA EM USINA, COM ESPESSURA DE 10 CM - EXCLUSIVE CARGA E TRANSPORTE. AF_09/2024</t>
  </si>
  <si>
    <t>CONSTRUÇÃO DE BASE E SUB-BASE PARA PAVIMENTAÇÃO DE SOLO (PREDOMINANTEMENTE ARENOSO) BRITA - 40%-60% COM CIMENTO - 4%, MISTURA EM USINA, COM ESPESSURA DE 15 CM - EXCLUSIVE CARGA E TRANSPORTE. AF_09/2024</t>
  </si>
  <si>
    <t>CONSTRUÇÃO DE BASE E SUB-BASE PARA PAVIMENTAÇÃO DE SOLO (PREDOMINANTEMENTE ARENOSO) BRITA - 40%-60% COM CIMENTO - 4%, MISTURA EM USINA, COM ESPESSURA DE 20 CM - EXCLUSIVE CARGA E TRANSPORTE. AF_09/2024</t>
  </si>
  <si>
    <t>CONSTRUÇÃO DE BASE E SUB-BASE PARA PAVIMENTAÇÃO DE SOLO (PREDOMINANTEMENTE ARENOSO) BRITA - 40%-60% COM CIMENTO - 6%, MISTURA EM USINA, COM ESPESSURA DE 10 CM - EXCLUSIVE CARGA E TRANSPORTE. AF_09/2024</t>
  </si>
  <si>
    <t>CONSTRUÇÃO DE BASE E SUB-BASE PARA PAVIMENTAÇÃO DE SOLO (PREDOMINANTEMENTE ARENOSO) BRITA - 40%-60% COM CIMENTO - 6%, MISTURA EM USINA, COM ESPESSURA DE 15 CM - EXCLUSIVE CARGA E TRANSPORTE. AF_09/2024</t>
  </si>
  <si>
    <t>CONSTRUÇÃO DE BASE E SUB-BASE PARA PAVIMENTAÇÃO DE SOLO (PREDOMINANTEMENTE ARENOSO) BRITA - 40%-60% COM CIMENTO - 6%, MISTURA EM USINA, COM ESPESSURA DE 20 CM - EXCLUSIVE CARGA E TRANSPORTE. AF_09/2024</t>
  </si>
  <si>
    <t>CONSTRUÇÃO DE BASE E SUB-BASE PARA PAVIMENTAÇÃO DE SOLO (PREDOMINANTEMENTE ARENOSO) BRITA - 40%-60% COM CIMENTO - 8%, MISTURA EM USINA, COM ESPESSURA DE 10 CM - EXCLUSIVE CARGA E TRANSPORTE. AF_09/2024</t>
  </si>
  <si>
    <t>CONSTRUÇÃO DE BASE E SUB-BASE PARA PAVIMENTAÇÃO DE SOLO (PREDOMINANTEMENTE ARENOSO) BRITA - 40%-60% COM CIMENTO - 8%, MISTURA EM USINA, COM ESPESSURA DE 15 CM - EXCLUSIVE CARGA E TRANSPORTE. AF_09/2024</t>
  </si>
  <si>
    <t>CONSTRUÇÃO DE BASE E SUB-BASE PARA PAVIMENTAÇÃO DE SOLO (PREDOMINANTEMENTE ARENOSO) BRITA - 40%-60% COM CIMENTO - 8%, MISTURA EM USINA, COM ESPESSURA DE 20 CM - EXCLUSIVE CARGA E TRANSPORTE. AF_09/2024</t>
  </si>
  <si>
    <t>CONSTRUÇÃO DE BASE E SUB-BASE PARA PAVIMENTAÇÃO DE SOLO (PREDOMINANTEMENTE ARENOSO) BRITA - 40%-60%, MISTURA EM USINA, COM ESPESSURA DE 10 CM - EXCLUSIVE CARGA E TRANSPORTE. AF_09/2024</t>
  </si>
  <si>
    <t>CONSTRUÇÃO DE BASE E SUB-BASE PARA PAVIMENTAÇÃO DE SOLO (PREDOMINANTEMENTE ARENOSO) BRITA - 40%-60%, MISTURA EM USINA, COM ESPESSURA DE 15 CM - EXCLUSIVE CARGA E TRANSPORTE. AF_09/2024</t>
  </si>
  <si>
    <t>CONSTRUÇÃO DE BASE E SUB-BASE PARA PAVIMENTAÇÃO DE SOLO (PREDOMINANTEMENTE ARENOSO) BRITA - 40%-60%, MISTURA EM USINA, COM ESPESSURA DE 20 CM - EXCLUSIVE CARGA E TRANSPORTE. AF_09/2024</t>
  </si>
  <si>
    <t>CONSTRUÇÃO DE BASE E SUB-BASE PARA PAVIMENTAÇÃO DE SOLO (PREDOMINANTEMENTE ARENOSO) BRITA - 50%-50% COM CIMENTO - 4%, MISTURA EM USINA, COM ESPESSURA DE 10 CM - EXCLUSIVE CARGA E TRANSPORTE. AF_09/2024</t>
  </si>
  <si>
    <t>CONSTRUÇÃO DE BASE E SUB-BASE PARA PAVIMENTAÇÃO DE SOLO (PREDOMINANTEMENTE ARENOSO) BRITA - 50%-50% COM CIMENTO - 4%, MISTURA EM USINA, COM ESPESSURA DE 15 CM - EXCLUSIVE CARGA E TRANSPORTE. AF_09/2024</t>
  </si>
  <si>
    <t>CONSTRUÇÃO DE BASE E SUB-BASE PARA PAVIMENTAÇÃO DE SOLO (PREDOMINANTEMENTE ARENOSO) BRITA - 50%-50% COM CIMENTO - 4%, MISTURA EM USINA, COM ESPESSURA DE 20 CM - EXCLUSIVE CARGA E TRANSPORTE. AF_09/2024</t>
  </si>
  <si>
    <t>CONSTRUÇÃO DE BASE E SUB-BASE PARA PAVIMENTAÇÃO DE SOLO (PREDOMINANTEMENTE ARENOSO) BRITA - 50%-50% COM CIMENTO - 6%, MISTURA EM USINA, COM ESPESSURA DE 10 CM - EXCLUSIVE CARGA E TRANSPORTE. AF_09/2024</t>
  </si>
  <si>
    <t>CONSTRUÇÃO DE BASE E SUB-BASE PARA PAVIMENTAÇÃO DE SOLO (PREDOMINANTEMENTE ARENOSO) BRITA - 50%-50% COM CIMENTO - 6%, MISTURA EM USINA, COM ESPESSURA DE 15 CM - EXCLUSIVE CARGA E TRANSPORTE. AF_09/2024</t>
  </si>
  <si>
    <t>CONSTRUÇÃO DE BASE E SUB-BASE PARA PAVIMENTAÇÃO DE SOLO (PREDOMINANTEMENTE ARENOSO) BRITA - 50%-50% COM CIMENTO - 6%, MISTURA EM USINA, COM ESPESSURA DE 20 CM - EXCLUSIVE CARGA E TRANSPORTE. AF_09/2024</t>
  </si>
  <si>
    <t>CONSTRUÇÃO DE BASE E SUB-BASE PARA PAVIMENTAÇÃO DE SOLO (PREDOMINANTEMENTE ARENOSO) BRITA - 50%-50% COM CIMENTO - 8%, MISTURA EM USINA, COM ESPESSURA DE 10 CM - EXCLUSIVE CARGA E TRANSPORTE. AF_09/2024</t>
  </si>
  <si>
    <t>CONSTRUÇÃO DE BASE E SUB-BASE PARA PAVIMENTAÇÃO DE SOLO (PREDOMINANTEMENTE ARENOSO) BRITA - 50%-50% COM CIMENTO - 8%, MISTURA EM USINA, COM ESPESSURA DE 15 CM - EXCLUSIVE CARGA E TRANSPORTE. AF_09/2024</t>
  </si>
  <si>
    <t>CONSTRUÇÃO DE BASE E SUB-BASE PARA PAVIMENTAÇÃO DE SOLO (PREDOMINANTEMENTE ARENOSO) BRITA - 50%-50% COM CIMENTO - 8%, MISTURA EM USINA, COM ESPESSURA DE 20 CM - EXCLUSIVE CARGA E TRANSPORTE. AF_09/2024</t>
  </si>
  <si>
    <t>CONSTRUÇÃO DE BASE E SUB-BASE PARA PAVIMENTAÇÃO DE SOLO (PREDOMINANTEMENTE ARENOSO) BRITA - 50%-50%, MISTURA EM USINA, COM ESPESSURA DE 10 CM - EXCLUSIVE CARGA E TRANSPORTE. AF_09/2024</t>
  </si>
  <si>
    <t>CONSTRUÇÃO DE BASE E SUB-BASE PARA PAVIMENTAÇÃO DE SOLO (PREDOMINANTEMENTE ARENOSO) BRITA - 50%-50%, MISTURA EM USINA, COM ESPESSURA DE 15 CM - EXCLUSIVE CARGA E TRANSPORTE. AF_09/2024</t>
  </si>
  <si>
    <t>CONSTRUÇÃO DE BASE E SUB-BASE PARA PAVIMENTAÇÃO DE SOLO (PREDOMINANTEMENTE ARENOSO) BRITA - 50%-50%, MISTURA EM USINA, COM ESPESSURA DE 20 CM - EXCLUSIVE CARGA E TRANSPORTE. AF_09/2024</t>
  </si>
  <si>
    <t>CONSTRUÇÃO DE BASE E SUB-BASE PARA PAVIMENTAÇÃO DE SOLO (PREDOMINANTEMENTE ARENOSO) COM CIMENTO - 6%, MISTURA EM USINA, COM ESPESSURA DE 10 CM - EXCLUSIVE CARGA E TRANSPORTE. AF_09/2024</t>
  </si>
  <si>
    <t>CONSTRUÇÃO DE BASE E SUB-BASE PARA PAVIMENTAÇÃO DE SOLO (PREDOMINANTEMENTE ARENOSO) COM CIMENTO - 6%, MISTURA EM USINA, COM ESPESSURA DE 15 CM - EXCLUSIVE CARGA E TRANSPORTE. AF_09/2024</t>
  </si>
  <si>
    <t>CONSTRUÇÃO DE BASE E SUB-BASE PARA PAVIMENTAÇÃO DE SOLO (PREDOMINANTEMENTE ARENOSO) COM CIMENTO - 6%, MISTURA EM USINA, COM ESPESSURA DE 20 CM - EXCLUSIVE CARGA E TRANSPORTE. AF_09/2024</t>
  </si>
  <si>
    <t>CONSTRUÇÃO DE BASE E SUB-BASE PARA PAVIMENTAÇÃO DE SOLO (PREDOMINANTEMENTE ARENOSO) COM CIMENTO - 8%, MISTURA EM USINA, COM ESPESSURA DE 10 CM - EXCLUSIVE CARGA E TRANSPORTE. AF_09/2024</t>
  </si>
  <si>
    <t>CONSTRUÇÃO DE BASE E SUB-BASE PARA PAVIMENTAÇÃO DE SOLO (PREDOMINANTEMENTE ARENOSO) COM CIMENTO - 8%, MISTURA EM USINA, COM ESPESSURA DE 15 CM - EXCLUSIVE CARGA E TRANSPORTE. AF_09/2024</t>
  </si>
  <si>
    <t>CONSTRUÇÃO DE BASE E SUB-BASE PARA PAVIMENTAÇÃO DE SOLO (PREDOMINANTEMENTE ARENOSO) COM CIMENTO - 8%, MISTURA EM USINA, COM ESPESSURA DE 20 CM - EXCLUSIVE CARGA E TRANSPORTE. AF_09/2024</t>
  </si>
  <si>
    <t>CONSTRUÇÃO DE BASE E SUB-BASE PARA PAVIMENTAÇÃO DE SOLO (PREDOMINANTEMENTE ARENOSO) MELHORADO COM CIMENTO - 2%, MISTURA EM USINA, COM ESPESSURA DE 10 CM - EXCLUSIVE CARGA E TRANSPORTE. AF_09/2024</t>
  </si>
  <si>
    <t>CONSTRUÇÃO DE BASE E SUB-BASE PARA PAVIMENTAÇÃO DE SOLO (PREDOMINANTEMENTE ARENOSO) MELHORADO COM CIMENTO - 2%, MISTURA EM USINA, COM ESPESSURA DE 15 CM - EXCLUSIVE CARGA E TRANSPORTE. AF_09/2024</t>
  </si>
  <si>
    <t>CONSTRUÇÃO DE BASE E SUB-BASE PARA PAVIMENTAÇÃO DE SOLO (PREDOMINANTEMENTE ARENOSO) MELHORADO COM CIMENTO - 2%, MISTURA EM USINA, COM ESPESSURA DE 20 CM - EXCLUSIVE CARGA E TRANSPORTE. AF_09/2024</t>
  </si>
  <si>
    <t>CONSTRUÇÃO DE BASE E SUB-BASE PARA PAVIMENTAÇÃO DE SOLO (PREDOMINANTEMENTE ARENOSO) MELHORADO COM CIMENTO - 4%, MISTURA EM USINA, COM ESPESSURA DE 10 CM - EXCLUSIVE CARGA E TRANSPORTE. AF_09/2024</t>
  </si>
  <si>
    <t>CONSTRUÇÃO DE BASE E SUB-BASE PARA PAVIMENTAÇÃO DE SOLO (PREDOMINANTEMENTE ARENOSO) MELHORADO COM CIMENTO - 4%, MISTURA EM USINA, COM ESPESSURA DE 15 CM - EXCLUSIVE CARGA E TRANSPORTE. AF_09/2024</t>
  </si>
  <si>
    <t>CONSTRUÇÃO DE BASE E SUB-BASE PARA PAVIMENTAÇÃO DE SOLO (PREDOMINANTEMENTE ARENOSO) MELHORADO COM CIMENTO - 4%, MISTURA EM USINA, COM ESPESSURA DE 20 CM - EXCLUSIVE CARGA E TRANSPORTE. AF_09/2024</t>
  </si>
  <si>
    <t>CONSTRUÇÃO DE BASE E SUB-BASE PARA PAVIMENTAÇÃO DE SOLO (PREDOMINANTEMENTE ARGILOSO) BRITA - 40%-60%, MISTURA EM USINA, COM ESPESSURA DE 10 CM - EXCLUSIVE CARGA E TRANSPORTE. AF_09/2024</t>
  </si>
  <si>
    <t>CONSTRUÇÃO DE BASE E SUB-BASE PARA PAVIMENTAÇÃO DE SOLO (PREDOMINANTEMENTE ARGILOSO) BRITA - 40%-60%, MISTURA EM USINA, COM ESPESSURA DE 15 CM - EXCLUSIVE CARGA E TRANSPORTE. AF_09/2024</t>
  </si>
  <si>
    <t>CONSTRUÇÃO DE BASE E SUB-BASE PARA PAVIMENTAÇÃO DE SOLO (PREDOMINANTEMENTE ARGILOSO) BRITA - 40%-60%, MISTURA EM USINA, COM ESPESSURA DE 20 CM - EXCLUSIVE CARGA E TRANSPORTE. AF_09/2024</t>
  </si>
  <si>
    <t>CONSTRUÇÃO DE BASE E SUB-BASE PARA PAVIMENTAÇÃO DE SOLO (PREDOMINANTEMENTE ARGILOSO) BRITA - 50%-50%, MISTURA EM USINA, COM ESPESSURA DE 10 CM - EXCLUSIVE CARGA E TRANSPORTE. AF_09/2024</t>
  </si>
  <si>
    <t>CONSTRUÇÃO DE BASE E SUB-BASE PARA PAVIMENTAÇÃO DE SOLO (PREDOMINANTEMENTE ARGILOSO) BRITA - 50%-50%, MISTURA EM USINA, COM ESPESSURA DE 15 CM - EXCLUSIVE CARGA E TRANSPORTE. AF_09/2024</t>
  </si>
  <si>
    <t>CONSTRUÇÃO DE BASE E SUB-BASE PARA PAVIMENTAÇÃO DE SOLO (PREDOMINANTEMENTE ARGILOSO) BRITA - 50%-50%, MISTURA EM USINA, COM ESPESSURA DE 20 CM - EXCLUSIVE CARGA E TRANSPORTE. AF_09/2024</t>
  </si>
  <si>
    <t>EXECUÇÃO DE IMPRIMAÇÃO COM ASFALTO DILUÍDO CM-30, PARA OBRAS DE CONSTRUÇÃO DE PAVIMENTOS. AF_09/2024</t>
  </si>
  <si>
    <t>EXECUÇÃO DE IMPRIMAÇÃO COM ASFALTO DILUÍDO CM-30, PARA OBRAS DE RECONSTRUÇÃO DE PAVIMENTOS. AF_09/2024</t>
  </si>
  <si>
    <t>EXECUÇÃO DE PINTURA DE LIGAÇÃO COM EMULSÃO ASFÁLTICA RR-2C, PARA OBRAS DE CONSTRUÇÃO DE PAVIMENTOS. AF_09/2024</t>
  </si>
  <si>
    <t>EXECUÇÃO DE PINTURA DE LIGAÇÃO COM EMULSÃO ASFÁLTICA RR-2C, PARA OBRAS DE RECONSTRUÇÃO DE PAVIMENTOS. AF_09/2024</t>
  </si>
  <si>
    <t>RECONSTRUÇÃO DE BASE E SUB-BASE PARA PAVIMENTAÇÃO DE SOLO (PREDOMINANTEMENTE ARENOSO) BRITA - 40%-60% COM CIMENTO - 4%, MISTURA EM USINA, COM ESPESSURA DE 10 CM - EXCLUSIVE CARGA E TRANSPORTE. AF_09/2024</t>
  </si>
  <si>
    <t>RECONSTRUÇÃO DE BASE E SUB-BASE PARA PAVIMENTAÇÃO DE SOLO (PREDOMINANTEMENTE ARENOSO) BRITA - 40%-60% COM CIMENTO - 4%, MISTURA EM USINA, COM ESPESSURA DE 15 CM - EXCLUSIVE CARGA E TRANSPORTE. AF_09/2024</t>
  </si>
  <si>
    <t>RECONSTRUÇÃO DE BASE E SUB-BASE PARA PAVIMENTAÇÃO DE SOLO (PREDOMINANTEMENTE ARENOSO) BRITA - 40%-60% COM CIMENTO - 4%, MISTURA EM USINA, COM ESPESSURA DE 20 CM - EXCLUSIVE CARGA E TRANSPORTE. AF_09/2024</t>
  </si>
  <si>
    <t>RECONSTRUÇÃO DE BASE E SUB-BASE PARA PAVIMENTAÇÃO DE SOLO (PREDOMINANTEMENTE ARENOSO) BRITA - 40%-60% COM CIMENTO - 6%, MISTURA EM USINA, COM ESPESSURA DE 10 CM - EXCLUSIVE CARGA E TRANSPORTE. AF_09/2024</t>
  </si>
  <si>
    <t>RECONSTRUÇÃO DE BASE E SUB-BASE PARA PAVIMENTAÇÃO DE SOLO (PREDOMINANTEMENTE ARENOSO) BRITA - 40%-60% COM CIMENTO - 6%, MISTURA EM USINA, COM ESPESSURA DE 15 CM - EXCLUSIVE CARGA E TRANSPORTE. AF_09/2024</t>
  </si>
  <si>
    <t>RECONSTRUÇÃO DE BASE E SUB-BASE PARA PAVIMENTAÇÃO DE SOLO (PREDOMINANTEMENTE ARENOSO) BRITA - 40%-60% COM CIMENTO - 6%, MISTURA EM USINA, COM ESPESSURA DE 20 CM - EXCLUSIVE CARGA E TRANSPORTE. AF_09/2024</t>
  </si>
  <si>
    <t>RECONSTRUÇÃO DE BASE E SUB-BASE PARA PAVIMENTAÇÃO DE SOLO (PREDOMINANTEMENTE ARENOSO) BRITA - 40%-60% COM CIMENTO - 8%, MISTURA EM USINA, COM ESPESSURA DE 10 CM - EXCLUSIVE CARGA E TRANSPORTE. AF_09/2024</t>
  </si>
  <si>
    <t>RECONSTRUÇÃO DE BASE E SUB-BASE PARA PAVIMENTAÇÃO DE SOLO (PREDOMINANTEMENTE ARENOSO) BRITA - 40%-60% COM CIMENTO - 8%, MISTURA EM USINA, COM ESPESSURA DE 15 CM - EXCLUSIVE CARGA E TRANSPORTE. AF_09/2024</t>
  </si>
  <si>
    <t>RECONSTRUÇÃO DE BASE E SUB-BASE PARA PAVIMENTAÇÃO DE SOLO (PREDOMINANTEMENTE ARENOSO) BRITA - 40%-60% COM CIMENTO - 8%, MISTURA EM USINA, COM ESPESSURA DE 20 CM - EXCLUSIVE CARGA E TRANSPORTE. AF_09/2024</t>
  </si>
  <si>
    <t>RECONSTRUÇÃO DE BASE E SUB-BASE PARA PAVIMENTAÇÃO DE SOLO (PREDOMINANTEMENTE ARENOSO) BRITA - 40%-60%, MISTURA EM USINA, COM ESPESSURA DE 10 CM - EXCLUSIVE CARGA E TRANSPORTE. AF_09/2024</t>
  </si>
  <si>
    <t>RECONSTRUÇÃO DE BASE E SUB-BASE PARA PAVIMENTAÇÃO DE SOLO (PREDOMINANTEMENTE ARENOSO) BRITA - 40%-60%, MISTURA EM USINA, COM ESPESSURA DE 15 CM - EXCLUSIVE CARGA E TRANSPORTE. AF_09/2024</t>
  </si>
  <si>
    <t>RECONSTRUÇÃO DE BASE E SUB-BASE PARA PAVIMENTAÇÃO DE SOLO (PREDOMINANTEMENTE ARENOSO) BRITA - 40%-60%, MISTURA EM USINA, COM ESPESSURA DE 20 CM - EXCLUSIVE CARGA E TRANSPORTE. AF_09/2024</t>
  </si>
  <si>
    <t>RECONSTRUÇÃO DE BASE E SUB-BASE PARA PAVIMENTAÇÃO DE SOLO (PREDOMINANTEMENTE ARENOSO) BRITA - 50%-50% COM CIMENTO - 4%, MISTURA EM USINA, COM ESPESSURA DE 10 CM - EXCLUSIVE CARGA E TRANSPORTE. AF_09/2024</t>
  </si>
  <si>
    <t>RECONSTRUÇÃO DE BASE E SUB-BASE PARA PAVIMENTAÇÃO DE SOLO (PREDOMINANTEMENTE ARENOSO) BRITA - 50%-50% COM CIMENTO - 4%, MISTURA EM USINA, COM ESPESSURA DE 15 CM - EXCLUSIVE CARGA E TRANSPORTE. AF_09/2024</t>
  </si>
  <si>
    <t>RECONSTRUÇÃO DE BASE E SUB-BASE PARA PAVIMENTAÇÃO DE SOLO (PREDOMINANTEMENTE ARENOSO) BRITA - 50%-50% COM CIMENTO - 4%, MISTURA EM USINA, COM ESPESSURA DE 20 CM - EXCLUSIVE CARGA E TRANSPORTE. AF_09/2024</t>
  </si>
  <si>
    <t>RECONSTRUÇÃO DE BASE E SUB-BASE PARA PAVIMENTAÇÃO DE SOLO (PREDOMINANTEMENTE ARENOSO) BRITA - 50%-50% COM CIMENTO - 6%, MISTURA EM USINA, COM ESPESSURA DE 10 CM - EXCLUSIVE CARGA E TRANSPORTE. AF_09/2024</t>
  </si>
  <si>
    <t>RECONSTRUÇÃO DE BASE E SUB-BASE PARA PAVIMENTAÇÃO DE SOLO (PREDOMINANTEMENTE ARENOSO) BRITA - 50%-50% COM CIMENTO - 6%, MISTURA EM USINA, COM ESPESSURA DE 15 CM - EXCLUSIVE CARGA E TRANSPORTE. AF_09/2024</t>
  </si>
  <si>
    <t>RECONSTRUÇÃO DE BASE E SUB-BASE PARA PAVIMENTAÇÃO DE SOLO (PREDOMINANTEMENTE ARENOSO) BRITA - 50%-50% COM CIMENTO - 6%, MISTURA EM USINA, COM ESPESSURA DE 20 CM - EXCLUSIVE CARGA E TRANSPORTE. AF_09/2024</t>
  </si>
  <si>
    <t>RECONSTRUÇÃO DE BASE E SUB-BASE PARA PAVIMENTAÇÃO DE SOLO (PREDOMINANTEMENTE ARENOSO) BRITA - 50%-50% COM CIMENTO - 8%, MISTURA EM USINA, COM ESPESSURA DE 10 CM - EXCLUSIVE CARGA E TRANSPORTE. AF_09/2024</t>
  </si>
  <si>
    <t>RECONSTRUÇÃO DE BASE E SUB-BASE PARA PAVIMENTAÇÃO DE SOLO (PREDOMINANTEMENTE ARENOSO) BRITA - 50%-50% COM CIMENTO - 8%, MISTURA EM USINA, COM ESPESSURA DE 15 CM - EXCLUSIVE CARGA E TRANSPORTE. AF_09/2024</t>
  </si>
  <si>
    <t>RECONSTRUÇÃO DE BASE E SUB-BASE PARA PAVIMENTAÇÃO DE SOLO (PREDOMINANTEMENTE ARENOSO) BRITA - 50%-50% COM CIMENTO - 8%, MISTURA EM USINA, COM ESPESSURA DE 20 CM - EXCLUSIVE CARGA E TRANSPORTE. AF_09/2024</t>
  </si>
  <si>
    <t>RECONSTRUÇÃO DE BASE E SUB-BASE PARA PAVIMENTAÇÃO DE SOLO (PREDOMINANTEMENTE ARENOSO) BRITA - 50%-50%, MISTURA EM USINA, COM ESPESSURA DE 10 CM - EXCLUSIVE CARGA E TRANSPORTE. AF_09/2024</t>
  </si>
  <si>
    <t>RECONSTRUÇÃO DE BASE E SUB-BASE PARA PAVIMENTAÇÃO DE SOLO (PREDOMINANTEMENTE ARENOSO) BRITA - 50%-50%, MISTURA EM USINA, COM ESPESSURA DE 15 CM - EXCLUSIVE CARGA E TRANSPORTE. AF_09/2024</t>
  </si>
  <si>
    <t>RECONSTRUÇÃO DE BASE E SUB-BASE PARA PAVIMENTAÇÃO DE SOLO (PREDOMINANTEMENTE ARENOSO) BRITA - 50%-50%, MISTURA EM USINA, COM ESPESSURA DE 20 CM - EXCLUSIVE CARGA E TRANSPORTE. AF_09/2024</t>
  </si>
  <si>
    <t>RECONSTRUÇÃO DE BASE E SUB-BASE PARA PAVIMENTAÇÃO DE SOLO (PREDOMINANTEMENTE ARENOSO) COM CIMENTO - 6%, MISTURA EM USINA, COM ESPESSURA DE 10 CM - EXCLUSIVE CARGA E TRANSPORTE. AF_09/2024</t>
  </si>
  <si>
    <t>RECONSTRUÇÃO DE BASE E SUB-BASE PARA PAVIMENTAÇÃO DE SOLO (PREDOMINANTEMENTE ARENOSO) COM CIMENTO - 6%, MISTURA EM USINA, COM ESPESSURA DE 15 CM - EXCLUSIVE CARGA E TRANSPORTE. AF_09/2024</t>
  </si>
  <si>
    <t>RECONSTRUÇÃO DE BASE E SUB-BASE PARA PAVIMENTAÇÃO DE SOLO (PREDOMINANTEMENTE ARENOSO) COM CIMENTO - 6%, MISTURA EM USINA, COM ESPESSURA DE 20 CM - EXCLUSIVE CARGA E TRANSPORTE. AF_09/2024</t>
  </si>
  <si>
    <t>RECONSTRUÇÃO DE BASE E SUB-BASE PARA PAVIMENTAÇÃO DE SOLO (PREDOMINANTEMENTE ARENOSO) COM CIMENTO - 8%, MISTURA EM USINA, COM ESPESSURA DE 10 CM - EXCLUSIVE CARGA E TRANSPORTE. AF_09/2024</t>
  </si>
  <si>
    <t>RECONSTRUÇÃO DE BASE E SUB-BASE PARA PAVIMENTAÇÃO DE SOLO (PREDOMINANTEMENTE ARENOSO) COM CIMENTO - 8%, MISTURA EM USINA, COM ESPESSURA DE 15 CM - EXCLUSIVE CARGA E TRANSPORTE. AF_09/2024</t>
  </si>
  <si>
    <t>RECONSTRUÇÃO DE BASE E SUB-BASE PARA PAVIMENTAÇÃO DE SOLO (PREDOMINANTEMENTE ARENOSO) COM CIMENTO - 8%, MISTURA EM USINA, COM ESPESSURA DE 20 CM - EXCLUSIVE CARGA E TRANSPORTE. AF_09/2024</t>
  </si>
  <si>
    <t>RECONSTRUÇÃO DE BASE E SUB-BASE PARA PAVIMENTAÇÃO DE SOLO (PREDOMINANTEMENTE ARENOSO) MELHORADO COM CIMENTO - 2%, MISTURA EM USINA, COM ESPESSURA DE 10 CM - EXCLUSIVE CARGA E TRANSPORTE. AF_09/2024</t>
  </si>
  <si>
    <t>RECONSTRUÇÃO DE BASE E SUB-BASE PARA PAVIMENTAÇÃO DE SOLO (PREDOMINANTEMENTE ARENOSO) MELHORADO COM CIMENTO - 2%, MISTURA EM USINA, COM ESPESSURA DE 15 CM - EXCLUSIVE CARGA E TRANSPORTE. AF_09/2024</t>
  </si>
  <si>
    <t>RECONSTRUÇÃO DE BASE E SUB-BASE PARA PAVIMENTAÇÃO DE SOLO (PREDOMINANTEMENTE ARENOSO) MELHORADO COM CIMENTO - 2%, MISTURA EM USINA, COM ESPESSURA DE 20 CM - EXCLUSIVE CARGA E TRANSPORTE. AF_09/2024</t>
  </si>
  <si>
    <t>RECONSTRUÇÃO DE BASE E SUB-BASE PARA PAVIMENTAÇÃO DE SOLO (PREDOMINANTEMENTE ARENOSO) MELHORADO COM CIMENTO - 4%, MISTURA EM USINA, COM ESPESSURA DE 10 CM - EXCLUSIVE CARGA E TRANSPORTE. AF_09/2024</t>
  </si>
  <si>
    <t>RECONSTRUÇÃO DE BASE E SUB-BASE PARA PAVIMENTAÇÃO DE SOLO (PREDOMINANTEMENTE ARENOSO) MELHORADO COM CIMENTO - 4%, MISTURA EM USINA, COM ESPESSURA DE 15 CM - EXCLUSIVE CARGA E TRANSPORTE. AF_09/2024</t>
  </si>
  <si>
    <t>RECONSTRUÇÃO DE BASE E SUB-BASE PARA PAVIMENTAÇÃO DE SOLO (PREDOMINANTEMENTE ARENOSO) MELHORADO COM CIMENTO - 4%, MISTURA EM USINA, COM ESPESSURA DE 20 CM - EXCLUSIVE CARGA E TRANSPORTE. AF_09/2024</t>
  </si>
  <si>
    <t>RECONSTRUÇÃO DE BASE E SUB-BASE PARA PAVIMENTAÇÃO DE SOLO (PREDOMINANTEMENTE ARGILOSO) BRITA - 40%-60%, MISTURA EM USINA, COM ESPESSURA DE 10 CM - EXCLUSIVE CARGA E TRANSPORTE. AF_09/2024</t>
  </si>
  <si>
    <t>RECONSTRUÇÃO DE BASE E SUB-BASE PARA PAVIMENTAÇÃO DE SOLO (PREDOMINANTEMENTE ARGILOSO) BRITA - 40%-60%, MISTURA EM USINA, COM ESPESSURA DE 15 CM - EXCLUSIVE CARGA E TRANSPORTE. AF_09/2024</t>
  </si>
  <si>
    <t>RECONSTRUÇÃO DE BASE E SUB-BASE PARA PAVIMENTAÇÃO DE SOLO (PREDOMINANTEMENTE ARGILOSO) BRITA - 40%-60%, MISTURA EM USINA, COM ESPESSURA DE 20 CM - EXCLUSIVE CARGA E TRANSPORTE. AF_09/2024</t>
  </si>
  <si>
    <t>RECONSTRUÇÃO DE BASE E SUB-BASE PARA PAVIMENTAÇÃO DE SOLO (PREDOMINANTEMENTE ARGILOSO) BRITA - 50%-50%, MISTURA EM USINA, COM ESPESSURA DE 10 CM - EXCLUSIVE CARGA E TRANSPORTE. AF_09/2024</t>
  </si>
  <si>
    <t>RECONSTRUÇÃO DE BASE E SUB-BASE PARA PAVIMENTAÇÃO DE SOLO (PREDOMINANTEMENTE ARGILOSO) BRITA - 50%-50%, MISTURA EM USINA, COM ESPESSURA DE 15 CM - EXCLUSIVE CARGA E TRANSPORTE. AF_09/2024</t>
  </si>
  <si>
    <t>RECONSTRUÇÃO DE BASE E SUB-BASE PARA PAVIMENTAÇÃO DE SOLO (PREDOMINANTEMENTE ARGILOSO) BRITA - 50%-50%, MISTURA EM USINA, COM ESPESSURA DE 20 CM - EXCLUSIVE CARGA E TRANSPORTE. AF_09/2024</t>
  </si>
  <si>
    <t>BOMBA CENTRÍFUGA, TRIFÁSICA, 1,5 CV OU 1,48 HP, HM 10 A 24 M, Q 6,1 A 21,9 M3/H, 2 UNIDADES, INCLUSO QUADRO ELÉTRICO - FORNECIMENTO E INSTALAÇÃO. AF_12/2020</t>
  </si>
  <si>
    <t>BOMBA CENTRÍFUGA, TRIFÁSICA, 3 CV OU 2,96 HP, HM 34 A 40 M, Q 8,6 A 14,8 M3/H, 2 UNIDADES, INCLUSO QUADRO ELÉTRICO - FORNECIMENTO E INSTALAÇÃO. AF_12/2020</t>
  </si>
  <si>
    <t>BOMBA SUBMERSÍVEL, TRIFÁSICA, 3,80 CV OU 3,75 HP, HM 5 A 25,5 M, Q 3,6 A 61,2 M3/H (NÃO INCLUI O FORNECIMENTO DA BOMBA). AF_12/2020</t>
  </si>
  <si>
    <t>BOMBA SUBMERSÍVEL, TRIFÁSICA, 3,80 CV OU 3,75 HP, HM 5 A 25,5 M, Q 3,6 A 61,2 M3/H - FORNECIMENTO E INSTALAÇÃO. AF_12/2020</t>
  </si>
  <si>
    <t>MOTO BOMBA HORIZONTAL ATÉ 10 CV, HM 75 A 80 M, Q 25,4 A 48 - FORNECIMENTO E INSTALAÇÃO. AF_12/2020</t>
  </si>
  <si>
    <t>MOTO BOMBA HORIZONTAL DE 12,5 A 25CV, HM 140 M - FORNECIMENTO E INSTALAÇÃO. AF_12/2020</t>
  </si>
  <si>
    <t>MOTO BOMBA SUBMERSÍVEL ATÉ 10 CV, HM 21 M (NÃO INCLUI O FORNECIMENTO DA BOMBA). AF_12/2020</t>
  </si>
  <si>
    <t>MOTO BOMBA SUBMERSÍVEL ATÉ 10 CV, HM 21 M - FORNECIMENTO E INSTALAÇÃO. AF_12/2020</t>
  </si>
  <si>
    <t>MOTO BOMBA SUBMERSÍVEL DE 11 A 25 CV, HM 33 M (NÃO INCLUI O FORNECIMENTO DA BOMBA). AF_12/2020</t>
  </si>
  <si>
    <t>MOTO BOMBA SUBMERSÍVEL DE 11 A 25 CV, HM 33 M - FORNECIMENTO E INSTALAÇÃO. AF_12/2020</t>
  </si>
  <si>
    <t>QUADRO ELÉTRICO PARA 2 BOMBAS CENTRÍFUGAS TRIFÁSICAS 1,5 CV - FORNECIMENTO E INSTALAÇÃO. AF_12/2020</t>
  </si>
  <si>
    <t>QUADRO ELÉTRICO PARA 2 BOMBAS CENTRÍFUGAS TRIFÁSICAS 3 CV - FORNECIMENTO E INSTALAÇÃO. AF_12/2020</t>
  </si>
  <si>
    <t>FORNECIMENTO E INSTALAÇÃO DE BRISE DE ALUMÍNIO B57, COM PINTURA ELETROSTÁTICA BRANCA, ACABAMENTO LISO, FIXADO EM PORTA-PAINEL RANHURADO. AF_03/2024</t>
  </si>
  <si>
    <t>FORNECIMENTO E INSTALAÇÃO DE BRISE DE ALUZINC SL4, COM PINTURA ELETROSTÁTICA BRANCA, INCLINAÇÃO DE 45°, ACABAMENTO LISO, FIXADO EM PORTA-PAINEL RANHURADO. AF_03/2024</t>
  </si>
  <si>
    <t>FORNECIMENTO E INSTALAÇÃO DE CAIXA DE ALUMÍNIO PROTETORA PARA CONDENSADORA DE AR-CONDICIONADO, PINTURA ELETROSTÁTICA BRANCA, DIMENSÕES 100 CM X 78 CM X 50 CM. AF_03/2024</t>
  </si>
  <si>
    <t>FORNECIMENTO E INSTALAÇÃO DE CONJUNTO DE BRISE EM REQUADRO DE ALUMÍNIO DESLIZANTE, COM PERFIS INTERNOS TUBULARES FIXOS, COM PINTURA ELETROSTÁTICA BRANCA, ACABAMENTO, 150 CM X 265 CM. AF_03/2024</t>
  </si>
  <si>
    <t>CAIXA ENTERRADA HIDRÁULICA RETANGULAR, EM CONCRETO PRÉ-MOLDADO, DIMENSÕES INTERNAS: 1X1X0,5 M. AF_12/2020</t>
  </si>
  <si>
    <t>CAIXA ENTERRADA PARA INSTALAÇÕES TELEFÔNICAS TIPO R2, EM ALVENARIA COM BLOCOS DE CONCRETO, DIMENSÕES INTERNAS: 0,52X1,07X0,60 M, EXCLUINDO TAMPÃO. AF_12/2020</t>
  </si>
  <si>
    <t>CAIXA ENTERRADA PARA INSTALAÇÕES TELEFÔNICAS TIPO R3, EM ALVENARIA COM BLOCOS DE CONCRETO, DIMENSÕES INTERNAS: 1,2X1,5X1,40 M, EXCLUINDO TAMPÃO. AF_12/2020</t>
  </si>
  <si>
    <t>CANALETA DE CONCRETO POLIMÉRICO COM GRELHA, LARGURA DE 13 CM - FORNECIMENTO E INSTALAÇÃO. AF_08/2021</t>
  </si>
  <si>
    <t>ALAMBRADO EM PERFIS METÁLICOS RETANGULARES COM GRADIL METÁLICO (EXCLUSIVE MURETA EM CONCRETO).AF_05/2018</t>
  </si>
  <si>
    <t>CERCA COM MOURÕES DE CONCRETO, RETO, 15X15 CM, ESPAÇAMENTO DE 2,5 M, CRAVADOS 0,5 M, ESCORAS DE 10X10 CM A CADA 50 M, COM 12 FIOS DE ARAME DE AÇO OVALADO 15X17 - FORNECIMENTO E INSTALAÇÃO. AF_05/2020</t>
  </si>
  <si>
    <t>CERCA COM MOURÕES DE CONCRETO, RETO, 15X15 CM, ESPAÇAMENTO DE 2,5 M, CRAVADOS 0,5 M, ESCORAS DE 10X10 CM A CADA 50 M, COM 9 FIOS DE ARAME DE AÇO OVALADO 15X17 - FORNECIMENTO E INSTALAÇÃO. AF_05/2020</t>
  </si>
  <si>
    <t>REVESTIMENTO VEGETAL PARA SOLO GRAMPEADO VERDE, ATRAVÉS DE HIDROSSEMEADURA. AF_07/2024</t>
  </si>
  <si>
    <t>ANCORAGEM ATIVA PARA CABO COM 1 CORDOALHA DE DIÂMETRO NOMINAL DE 12,7 MM. AF_08/2022</t>
  </si>
  <si>
    <t>ANCORAGEM ATIVA PARA CABO COM 1 CORDOALHA DE DIÂMETRO NOMINAL DE 15,2 MM. AF_08/2022</t>
  </si>
  <si>
    <t>ANCORAGEM ATIVA PARA CABO COM 12 CORDOALHAS DE DIÂMETRO NOMINAL DE 12,7 MM. AF_08/2022</t>
  </si>
  <si>
    <t>ANCORAGEM ATIVA PARA CABO COM 12 CORDOALHAS DE DIÂMETRO NOMINAL DE 15,2 MM. AF_08/2022</t>
  </si>
  <si>
    <t>ANCORAGEM ATIVA PARA CABO COM 2 CORDOALHAS DE DIÂMETRO NOMINAL DE 12,7 MM. AF_08/2022</t>
  </si>
  <si>
    <t>ANCORAGEM ATIVA PARA CABO COM 2 CORDOALHAS DE DIÂMETRO NOMINAL DE 15,2 MM. AF_08/2022</t>
  </si>
  <si>
    <t>ANCORAGEM ATIVA PARA CABO COM 4 CORDOALHAS DE DIÂMETRO NOMINAL DE 12,7 MM. AF_08/2022</t>
  </si>
  <si>
    <t>ANCORAGEM ATIVA PARA CABO COM 4 CORDOALHAS DE DIÂMETRO NOMINAL DE 15,2 MM. AF_08/2022</t>
  </si>
  <si>
    <t>ANCORAGEM ATIVA PARA CABO COM 6 CORDOALHAS DE DIÂMETRO NOMINAL DE 12,7 MM. AF_08/2022</t>
  </si>
  <si>
    <t>ANCORAGEM ATIVA PARA CABO COM 6 CORDOALHAS DE DIÂMETRO NOMINAL DE 15,2 MM. AF_08/2022</t>
  </si>
  <si>
    <t>ANCORAGEM ATIVA PARA CABO COM 7 CORDOALHAS DE DIÂMETRO NOMINAL DE 12,7 MM. AF_08/2022</t>
  </si>
  <si>
    <t>ANCORAGEM ATIVA PARA CABO COM 7 CORDOALHAS DE DIÂMETRO NOMINAL DE 15,2 MM. AF_08/2022</t>
  </si>
  <si>
    <t>ANCORAGEM ATIVA PARA CORDOALHA COM 7 FIOS E DIÂMETRO NOMINAL DE 12,7 MM. AF_08/2022</t>
  </si>
  <si>
    <t>ANCORAGEM ATIVA PARA CORDOALHA COM 7 FIOS E DIÂMETRO NOMINAL DE 15,2 MM. AF_08/2022</t>
  </si>
  <si>
    <t>ANCORAGEM PASSIVA PARA CABO COM 1 CORDOALHA DE DIÂMETRO NOMINAL DE 12,7 MM. AF_08/2022</t>
  </si>
  <si>
    <t>ANCORAGEM PASSIVA PARA CABO COM 1 CORDOALHA DE DIÂMETRO NOMINAL DE 15,2 MM. AF_08/2022</t>
  </si>
  <si>
    <t>ANCORAGEM PASSIVA PARA CABO COM 12 CORDOALHAS DE DIÂMETRO NOMINAL DE 12,7 MM. AF_08/2022</t>
  </si>
  <si>
    <t>ANCORAGEM PASSIVA PARA CABO COM 12 CORDOALHAS DE DIÂMETRO NOMINAL DE 15,2 MM. AF_08/2022</t>
  </si>
  <si>
    <t>ANCORAGEM PASSIVA PARA CABO COM 2 CORDOALHAS DE DIÂMETRO NOMINAL DE 12,7 MM. AF_08/2022</t>
  </si>
  <si>
    <t>ANCORAGEM PASSIVA PARA CABO COM 2 CORDOALHAS DE DIÂMETRO NOMINAL DE 15,2 MM. AF_08/2022</t>
  </si>
  <si>
    <t>ANCORAGEM PASSIVA PARA CABO COM 4 CORDOALHAS DE DIÂMETRO NOMINAL DE 12,7 MM. AF_08/2022</t>
  </si>
  <si>
    <t>ANCORAGEM PASSIVA PARA CABO COM 4 CORDOALHAS DE DIÂMETRO NOMINAL DE 15,2 MM. AF_08/2022</t>
  </si>
  <si>
    <t>ANCORAGEM PASSIVA PARA CABO COM 6 CORDOALHAS DE DIÂMETRO NOMINAL DE 12,7 MM. AF_08/2022</t>
  </si>
  <si>
    <t>ANCORAGEM PASSIVA PARA CABO COM 6 CORDOALHAS DE DIÂMETRO NOMINAL DE 15,2 MM. AF_08/2022</t>
  </si>
  <si>
    <t>ANCORAGEM PASSIVA PARA CABO COM 7 CORDOALHAS DE DIÂMETRO NOMINAL DE 12,7 MM. AF_08/2022</t>
  </si>
  <si>
    <t>ANCORAGEM PASSIVA PARA CABO COM 7 CORDOALHAS DE DIÂMETRO NOMINAL DE 15,2 MM. AF_08/2022</t>
  </si>
  <si>
    <t>ANCORAGEM PASSIVA PARA CORDOALHA COM 7 FIOS E DIÂMETRO NOMINAL DE 12,7 MM. AF_08/2022</t>
  </si>
  <si>
    <t>ANCORAGEM PASSIVA PARA CORDOALHA COM 7 FIOS E DIÂMETRO NOMINAL DE 15,2 MM. AF_08/2022</t>
  </si>
  <si>
    <t>FORNECIMENTO E INSTALAÇÃO DE BAINHA CIRCULAR COM DIÂMETRO NOMINAL DE 35 MM, INCLUSIVE INJEÇÃO DE NATA DE CIMENTO. AF_08/2022</t>
  </si>
  <si>
    <t>FORNECIMENTO E INSTALAÇÃO DE BAINHA CIRCULAR COM DIÂMETRO NOMINAL DE 40 MM, INCLUSIVE INJEÇÃO DE NATA DE CIMENTO. AF_08/2022</t>
  </si>
  <si>
    <t>FORNECIMENTO E INSTALAÇÃO DE BAINHA CIRCULAR COM DIÂMETRO NOMINAL DE 50 MM, INCLUSIVE INJEÇÃO DE NATA DE CIMENTO. AF_08/2022</t>
  </si>
  <si>
    <t>FORNECIMENTO E INSTALAÇÃO DE BAINHA CIRCULAR COM DIÂMETRO NOMINAL DE 55 MM, INCLUSIVE INJEÇÃO DE NATA DE CIMENTO. AF_08/2022</t>
  </si>
  <si>
    <t>FORNECIMENTO E INSTALAÇÃO DE BAINHA CIRCULAR COM DIÂMETRO NOMINAL DE 60 MM, INCLUSIVE INJEÇÃO DE NATA DE CIMENTO. AF_08/2022</t>
  </si>
  <si>
    <t>FORNECIMENTO E INSTALAÇÃO DE BAINHA CIRCULAR COM DIÂMETRO NOMINAL DE 65 MM, INCLUSIVE INJEÇÃO DE NATA DE CIMENTO. AF_08/2022</t>
  </si>
  <si>
    <t>FORNECIMENTO E INSTALAÇÃO DE BAINHA CIRCULAR COM DIÂMETRO NOMINAL DE 80 MM, INCLUSIVE INJEÇÃO DE NATA DE CIMENTO. AF_08/2022</t>
  </si>
  <si>
    <t>FORNECIMENTO E INSTALAÇÃO DE CABO COM CORDOALHA NUA, RESISTÊNCIA À TRAÇÃO DE 190 KGF/MM² E DIÂMETRO NOMINAL DE 12,7 MM, EM VIGA. AF_08/2022</t>
  </si>
  <si>
    <t>FORNECIMENTO E INSTALAÇÃO DE CABO COM CORDOALHA NUA, RESISTÊNCIA À TRAÇÃO DE 190 KGF/MM² E DIÂMETRO NOMINAL DE 15,2 MM, EM VIGA. AF_08/2022</t>
  </si>
  <si>
    <t>FORNECIMENTO E INSTALAÇÃO DE CABO COM CORDOALHA NUA, RESISTÊNCIA À TRAÇÃO DE 210 KGF/MM² E DIÂMETRO NOMINAL DE 12,7 MM, EM VIGA. AF_08/2022</t>
  </si>
  <si>
    <t>FORNECIMENTO E INSTALAÇÃO DE CABO COM CORDOALHA NUA, RESISTÊNCIA À TRAÇÃO DE 210 KGF/MM² E DIÂMETRO NOMINAL DE 15,2 MM, EM VIGA. AF_08/2022</t>
  </si>
  <si>
    <t>FORNECIMENTO E INSTALAÇÃO DE CORDOALHA COM 7 FIOS, RESISTÊNCIA À TRAÇÃO DE 190 KGF/MM² E DIÂMETRO NOMINAL DE 12,7 MM, EM LAJE. AF_08/2022</t>
  </si>
  <si>
    <t>FORNECIMENTO E INSTALAÇÃO DE CORDOALHA COM 7 FIOS, RESISTÊNCIA À TRAÇÃO DE 190 KGF/MM² E DIÂMETRO NOMINAL DE 12,7 MM, EM VIGA. AF_08/2022</t>
  </si>
  <si>
    <t>FORNECIMENTO E INSTALAÇÃO DE CORDOALHA COM 7 FIOS, RESISTÊNCIA À TRAÇÃO DE 190 KGF/MM² E DIÂMETRO NOMINAL DE 15,2 MM, EM LAJE. AF_08/2022</t>
  </si>
  <si>
    <t>FORNECIMENTO E INSTALAÇÃO DE CORDOALHA COM 7 FIOS, RESISTÊNCIA À TRAÇÃO DE 190 KGF/MM² E DIÂMETRO NOMINAL DE 15,2 MM, EM VIGA. AF_08/2022</t>
  </si>
  <si>
    <t>FORNECIMENTO E INSTALAÇÃO DE CORDOALHA COM 7 FIOS, RESISTÊNCIA À TRAÇÃO DE 210 KGF/MM² E DIÂMETRO NOMINAL DE 12,7 MM, EM LAJE. AF_08/2022</t>
  </si>
  <si>
    <t>FORNECIMENTO E INSTALAÇÃO DE CORDOALHA COM 7 FIOS, RESISTÊNCIA À TRAÇÃO DE 210 KGF/MM² E DIÂMETRO NOMINAL DE 12,7 MM, EM VIGA. AF_08/2022</t>
  </si>
  <si>
    <t>FORNECIMENTO E INSTALAÇÃO DE CORDOALHA COM 7 FIOS, RESISTÊNCIA À TRAÇÃO DE 210 KGF/MM² E DIÂMETRO NOMINAL DE 15,2 MM, EM LAJE. AF_08/2022</t>
  </si>
  <si>
    <t>FORNECIMENTO E INSTALAÇÃO DE CORDOALHA COM 7 FIOS, RESISTÊNCIA À TRAÇÃO DE 210 KGF/MM² E DIÂMETRO NOMINAL DE 15,2 MM, EM VIGA. AF_08/2022</t>
  </si>
  <si>
    <t>BATE ESTACA PARA INSTALAÇÃO DE DEFENSAS METÁLICAS (GUARD RAIL) FIXO, INCLUSIVE CAMINHÃO TOCO PBT 9.700 KG, POTÊNCIA DE 160 CV - CHI DIURNO. AF_05/2023</t>
  </si>
  <si>
    <t>BATE ESTACA PARA INSTALAÇÃO DE DEFENSAS METÁLICAS (GUARD RAIL) FIXO, INCLUSIVE CAMINHÃO TOCO PBT 9.700 KG, POTÊNCIA DE 160 CV - CHP DIURNO. AF_05/2023</t>
  </si>
  <si>
    <t>BETONEIRA CAPACIDADE NOMINAL DE 250 L, CAPACIDADE DE MISTURA DE 175 L, MOTOR ELÉTRICO MONOFÁSICO POTÊNCIA 1CV - CHI DIURNO. AF_05/2023</t>
  </si>
  <si>
    <t>BETONEIRA CAPACIDADE NOMINAL DE 250 L, CAPACIDADE DE MISTURA DE 175 L, MOTOR ELÉTRICO MONOFÁSICO POTÊNCIA 1CV - CHP DIURNO. AF_05/2023</t>
  </si>
  <si>
    <t>CALDEIRA A GÁS COM TERMOSTATO, CAPACIDADE 100 LITROS - CHI DIURNO. AF_05/2023</t>
  </si>
  <si>
    <t>CALDEIRA A GÁS COM TERMOSTATO, CAPACIDADE 100 LITROS - CHP DIURNO. AF_05/2023</t>
  </si>
  <si>
    <t>CAMINHÃO TANQUE PARA HIDROSSEMEADURA, COM CAPACIDADE DE 8.000 LITROS, INCLUINDO BOMBA PARA LANÇAMENTO COM MOTOR DIESEL COM POTÊNCIA DE 105 CV - CHI DIURNO. AF_06/2023</t>
  </si>
  <si>
    <t>CAMINHÃO TANQUE PARA HIDROSSEMEADURA, COM CAPACIDADE DE 8.000 LITROS, INCLUINDO BOMBA PARA LANÇAMENTO COM MOTOR DIESEL COM POTÊNCIA DE 105 CV - CHP DIURNO. AF_06/2023</t>
  </si>
  <si>
    <t>CENTRAL DE LAMA BENTONÍTICA (DEPÓSITO DE BENTONITA, MISTURADOR DE ALTA TURBULÊNCIA, SILOS DE ARMAZENAMENTO DE LAMA E ÁGUA, LABORATÓRIO DE CONTROLE DE QUALIDADE DA LAMA) - CHI DIURNO. AF_04/2019</t>
  </si>
  <si>
    <t>CENTRAL DE LAMA BENTONÍTICA (DEPÓSITO DE BENTONITA, MISTURADOR DE ALTA TURBULÊNCIA, SILOS DE ARMAZENAMENTO DE LAMA E ÁGUA, LABORATÓRIO DE CONTROLE DE QUALIDADE DA LAMA) - CHP DIURNO. AF_04/2019</t>
  </si>
  <si>
    <t>COMPRESSOR DE AR, VAZAO DE 10 PCM, RESERVATORIO 100 L, PRESSAO DE TRABALHO ENTRE 6,9 E 9,7 BAR  POTENCIA 2 HP, TENSAO 110/220 V - CHI DIURNO. AF_05/2023</t>
  </si>
  <si>
    <t>COMPRESSOR DE AR, VAZAO DE 10 PCM, RESERVATORIO 100 L, PRESSAO DE TRABALHO ENTRE 6,9 E 9,7 BAR, POTENCIA 2 HP, TENSAO 110/220 V - CHP DIURNO. AF_05/2023</t>
  </si>
  <si>
    <t>CONJUNTO CILINDRO E BOMBA HIDRÁULICA PARA PROTENSÃO DE MONOBARRAS PARA TIRANTES, ESFORÇO MÁXIMO DE 30 TONELADAS  - CHI DIURNO. AF_05/2023</t>
  </si>
  <si>
    <t>CONJUNTO CILINDRO E BOMBA HIDRÁULICA PARA PROTENSÃO DE MONOBARRAS PARA TIRANTES, ESFORÇO MÁXIMO DE 30 TONELADAS  - CHP DIURNO. AF_05/2023</t>
  </si>
  <si>
    <t>CONJUNTO MACACO E BOMBA HIDRÁULICA PARA PROTENSAO DE CORDOALHAS, ESFORÇO MAXIMO DE 115 TONELADAS - CHI DIURNO. AF_05/2023</t>
  </si>
  <si>
    <t>CONJUNTO MACACO E BOMBA HIDRÁULICA PARA PROTENSAO DE CORDOALHAS, ESFORÇO MAXIMO DE 115 TONELADAS - CHP DIURNO. AF_05/2023</t>
  </si>
  <si>
    <t>CONJUNTO MACACO HIDRÁULICO E CENTRAL DE BOMBEAMENTO MOTORIZADO 1,8 KW PARA PROTENSÃO DE MONOCABOS PARA CONCRETO PROTENDIDO, ESFORÇO MÁXIMO DE 20 TONELADAS  - CHI DIURNO. AF_05/2022</t>
  </si>
  <si>
    <t>CONJUNTO MACACO HIDRÁULICO E CENTRAL DE BOMBEAMENTO MOTORIZADO 1,8 KW PARA PROTENSÃO DE MONOCABOS PARA CONCRETO PROTENDIDO, ESFORÇO MÁXIMO DE 20 TONELADAS  - CHP DIURNO. AF_05/2022</t>
  </si>
  <si>
    <t>CONJUNTO MACACO HIDRÁULICO E CENTRAL DE BOMBEAMENTO MOTORIZADO 1,8 KW PARA PROTENSÃO DE MONOCABOS PARA CONCRETO PROTENDIDO, ESFORÇO MÁXIMO DE 30 TONELADAS  - CHI DIURNO. AF_05/2022</t>
  </si>
  <si>
    <t>CONJUNTO MACACO HIDRÁULICO E CENTRAL DE BOMBEAMENTO MOTORIZADO 1,8 KW PARA PROTENSÃO DE MONOCABOS PARA CONCRETO PROTENDIDO, ESFORÇO MÁXIMO DE 30 TONELADAS  - CHP DIURNO. AF_05/2022</t>
  </si>
  <si>
    <t>DOBRADEIRA TDC, ESPESSURA 1,5MM - CHI DIURNO. AF_05/2023</t>
  </si>
  <si>
    <t>DOBRADEIRA TDC, ESPESSURA 1,5MM - CHP DIURNO. AF_05/2023</t>
  </si>
  <si>
    <t>ENCERADEIRA INDUSTRIAL, 400 MM, 220V, 1 HP - CHI DIURNO. AF_05/2023</t>
  </si>
  <si>
    <t>ENCERADEIRA INDUSTRIAL, 400 MM, 220V, 1 HP - CHP DIURNO. AF_05/2023</t>
  </si>
  <si>
    <t>ESCAVADEIRA HIDRÁULICA DE BRAÇO LONGO (LONGO ALCANCE) SOBRE ESTEIRAS, CAÇAMBA 0,52 M3, PESO OPERACIONAL 24 T, POTÊNCIA LÍQUIDA 155 HP  - CHP DIURNO. AF_06/2023</t>
  </si>
  <si>
    <t>ESCAVADEIRA HIDRÁULICA DE BRAÇO LONGO (LONGO ALCANCE) SOBRE ESTEIRAS, CAÇAMBA 0,52 M3, PESO OPERACIONAL 24 T, POTÊNCIA LÍQUIDA 155 HP - CHI DIURNO. AF_06/2023</t>
  </si>
  <si>
    <t>ESCAVADEIRA HIDRÁULICA SOBRE ESTEIRA, PESO OPERACIONAL ENTRE 22,00 E 23,50 T, POTÊNCIA NOMINAL 139 HP, COM MARTELO ROMPEDOR HIDRÁULICO 1700 KG - CHI DIURNO. AF_04/2019</t>
  </si>
  <si>
    <t>ESCAVADEIRA HIDRÁULICA SOBRE ESTEIRA, PESO OPERACIONAL ENTRE 22,00 E 23,50 T, POTÊNCIA NOMINAL 139 HP, COM MARTELO ROMPEDOR HIDRÁULICO 1700 KG - CHP DIURNO. AF_04/2019</t>
  </si>
  <si>
    <t>ESTABILIZADOR DE LINHA E PRESSÃO, CAPACIDADE DE 120 BAR, COM MANÔMETRO DE LEITURA, REGISTRO DE 1  COM RETORNO E LINHA - CHI DIURNO. AF_05/2023</t>
  </si>
  <si>
    <t>ESTABILIZADOR DE LINHA E PRESSÃO, CAPACIDADE DE 120 BAR, COM MANÔMETRO DE LEITURA, REGISTRO DE 1  COM RETORNO E LINHA - CHP DIURNO. AF_05/2023</t>
  </si>
  <si>
    <t>FURADEIRA ELETROMAGNÉTICA, VELOCIDADE (SEM CARGA/ COM CARGA) 450/ 270 RPM, ESPESSURA MÁXIMA DA CHAPA A SER FURADA 50 MM, PORÇA DE ADESÃO MAGNÉTICA 17000 N, POTÊNCIA 1100 W, ALIMENTÇÃO 220 - 60 HZ, MONOFÁSICA - CHI DIURNO. AF_08/2019</t>
  </si>
  <si>
    <t>FURADEIRA ELETROMAGNÉTICA, VELOCIDADE (SEM CARGA/ COM CARGA) 450/ 270 RPM, ESPESSURA MÁXIMA DA CHAPA A SER FURADA 50 MM, PORÇA DE ADESÃO MAGNÉTICA 17000 N, POTÊNCIA 1100 W, ALIMENTÇÃO 220 - 60 HZ, MONOFÁSICA - CHP DIURNO. AF_08/2019</t>
  </si>
  <si>
    <t>GRUPO GERADOR DIESEL, COM CARENAGEM, POTÊNCIA STANDART ENTRE 400 E 460 KVA, VELOCIDADE DE 1800 RPM, FREQUÊNCIA DE 60 HZ - CHI DIURNO. AF_05/2023</t>
  </si>
  <si>
    <t>GRUPO GERADOR DIESEL, COM CARENAGEM, POTÊNCIA STANDART ENTRE 400 E 460 KVA, VELOCIDADE DE 1800 RPM, FREQUÊNCIA DE 60 HZ - CHP DIURNO. AF_05/2023</t>
  </si>
  <si>
    <t>GUINDASTE DERRICK, LANÇA DE *20* M, CARGA MÁXIMA 10T, POTÊNCIA 45 KW - CHI DIURNO. AF_01/2024</t>
  </si>
  <si>
    <t>GUINDASTE DERRICK, LANÇA DE *20* M, CARGA MÁXIMA 10T, POTÊNCIA 45 KW - CHP DIURNO. AF_01/2024</t>
  </si>
  <si>
    <t>GUINDASTE HIDRAULICO AUTOPROPELIDO, COM LANÇA TRELIÇADA 40 M, CAPACIDADE MÁXIMA 75 T, EQUIPADO COM CLAMSHELL - CHI DIURNO. AF_04/2019</t>
  </si>
  <si>
    <t>GUINDASTE HIDRAULICO AUTOPROPELIDO, COM LANÇA TRELIÇADA 40 M, CAPACIDADE MÁXIMA 75 T, EQUIPADO COM CLAMSHELL - CHP DIURNO. AF_04/2019</t>
  </si>
  <si>
    <t>GUINDASTE HIDRÁULICO AUTOPROPELIDO, COM LANÇA TRELICADA 41 M, CAPACIDADE MÁXIMA DE ELEVAÇÃO 43 T, POTÊNCIA 230 KW, EQUIPADO COM CAÇAMBA DE ARRASTO (DRAGLINE) DE 0,76 M3 - CHI DIURNO. AF_06/2023</t>
  </si>
  <si>
    <t>GUINDASTE HIDRÁULICO AUTOPROPELIDO, COM LANÇA TRELICADA 41 M, CAPACIDADE MÁXIMA DE ELEVAÇÃO 43 T, POTÊNCIA 230 KW, EQUIPADO COM CAÇAMBA DE ARRASTO (DRAGLINE) DE 0,76 M3 - CHP DIURNO. AF_06/2023</t>
  </si>
  <si>
    <t>GUINDASTE HIDRÁULICO RODOVIÁRIO, LANCA TELESCÓPICA DE *50+20* M, CAPACIDADE MÁXIMA DE 90T, 4 EIXOS, POTÊNCIA 330 KW, MOTOR DIESEL - CHI DIURNO. AF_01/2024</t>
  </si>
  <si>
    <t>GUINDASTE HIDRÁULICO RODOVIÁRIO, LANCA TELESCÓPICA DE *50+20* M, CAPACIDADE MÁXIMA DE 90T, 4 EIXOS, POTÊNCIA 330 KW, MOTOR DIESEL - CHP DIURNO. AF_01/2024</t>
  </si>
  <si>
    <t>GUINDASTE SOBRE ESTEIRAS, COM LANÇA TRELIÇADA 40 M, CAPACIDADE MÁXIMA 75 T - CHI DIURNO. AF_04/2019</t>
  </si>
  <si>
    <t>GUINDASTE SOBRE ESTEIRAS, COM LANÇA TRELIÇADA 40 M, CAPACIDADE MÁXIMA 75 T - CHP DIURNO. AF_04/2019</t>
  </si>
  <si>
    <t>GUINDASTE SOBRE ESTEIRAS, COM LANÇA TRELIÇADA 40 M, CAPACIDADE MÁXIMA 75 T, EQUIPADO COM CLAMSHELL - CHI DIURNO. AF_04/2019</t>
  </si>
  <si>
    <t>GUINDASTE SOBRE ESTEIRAS, COM LANÇA TRELIÇADA 40 M, CAPACIDADE MÁXIMA 75 T, EQUIPADO COM CLAMSHELL - CHP DIURNO. AF_04/2019</t>
  </si>
  <si>
    <t>GUINDAUTO HIDRÁULICO, CAPACIDADE MÁXIMA DE CARGA 6200 KG, MOMENTO MÁXIMO DE CARGA 11,7 TM, ALCANCE MÁXIMO HORIZONTAL 9,70 M, INCLUSIVE CAMINHÃO TOCO PBT 16.000 KG, POTÊNCIA DE 189 CV E CESTA AÉREA COM ISOLAMENTO CLASSE C - CHI DIURNO. AF_01/2025</t>
  </si>
  <si>
    <t>GUINDAUTO HIDRÁULICO, CAPACIDADE MÁXIMA DE CARGA 6200 KG, MOMENTO MÁXIMO DE CARGA 11,7 TM, ALCANCE MÁXIMO HORIZONTAL 9,70 M, INCLUSIVE CAMINHÃO TOCO PBT 16.000 KG, POTÊNCIA DE 189 CV E CESTA AÉREA COM ISOLAMENTO CLASSE C - CHP DIURNO. AF_01/2025</t>
  </si>
  <si>
    <t>LIXADEIRA DE PAREDE, COM LED, POTÊNCIA 750 W, FREQUÊNCIA 60 HZ, VELOCIDADE 1000 A 2100 RPM, DIÂMETRO DA LIXA 225 MM - CHI DIURNO AF_12/2022</t>
  </si>
  <si>
    <t>LIXADEIRA DE PAREDE, COM LED, POTÊNCIA 750 W, FREQUÊNCIA 60 HZ, VELOCIDADE 1000 A 2100 RPM, DIÂMETRO DA LIXA 225 MM - CHP DIURNO. AF_12/2022</t>
  </si>
  <si>
    <t>MARTELETE PERFURADOR/ ROMPEDOR ELÉTRICO, POTÊNCIA 800 W, 220 V - CHI DIURNO. AF_05/2023</t>
  </si>
  <si>
    <t>MARTELETE PERFURADOR/ ROMPEDOR ELÉTRICO, POTÊNCIA 800 W, 220 V - CHP DIURNO. AF_05/2023</t>
  </si>
  <si>
    <t>MARTELO PERFURADOR PNEUMÁTICO MANUAL, HASTE 19 X 108 MM, *11* KG - CHI DIURNO. AF_02/2025</t>
  </si>
  <si>
    <t>MARTELO PERFURADOR PNEUMÁTICO MANUAL, HASTE 19 X 108 MM, *11* KG - CHP DIURNO. AF_02/2025</t>
  </si>
  <si>
    <t>MINI GUINDASTE ARANHA SOBRE ESTEIRAS E LANCA TELESCÓPICA, CAPACIDADE MÁXIMA DE CARGA 3,0 TON, RAIO MÁXIMO DE TRABALHO 8,25 M, ALTURA DE LANÇA DO SOLO 9,2 M, 55 M DE CABO DE AÇO 8 MM, MOTOR ELÉTRICO 220/380 VOLTS TRIFÁSICO - CHI DIURNO. AF_03/2022</t>
  </si>
  <si>
    <t>MINI GUINDASTE ARANHA SOBRE ESTEIRAS E LANCA TELESCÓPICA, CAPACIDADE MÁXIMA DE CARGA 3,0 TON, RAIO MÁXIMO DE TRABALHO 8,25 M, ALTURA DE LANÇA DO SOLO 9,2 M, 55 M DE CABO DE AÇO 8 MM, MOTOR ELÉTRICO 220/380 VOLTS TRIFÁSICO - CHP DIURNO. AF_03/2022</t>
  </si>
  <si>
    <t>MINIESCAVADEIRA SOBRE ESTEIRAS, POTÊNCIA LÍQUIDA DE *30* HP, PESO OPERACIONAL DE *3.500* KG - CHI DIURNO. AF_04/2017</t>
  </si>
  <si>
    <t>MINIESCAVADEIRA SOBRE ESTEIRAS, POTÊNCIA LÍQUIDA DE *30* HP, PESO OPERACIONAL DE *3.500* KG - CHP DIURNO. AF_04/2017</t>
  </si>
  <si>
    <t>MISTURADOR PARA PREPARO DE LAMA ESTABILIZANTE COM CAPACIDADE DE *4000* L, COM BOMBA CENTRÍFUGA 5,5 HP A 23,07 HP, PARA SISTEMA DE FURO DIRECIONAL - CHI DIURNO. AF_05/2023</t>
  </si>
  <si>
    <t>MISTURADOR PARA PREPARO DE LAMA ESTABILIZANTE COM CAPACIDADE DE *4000* L, COM BOMBA CENTRÍFUGA 5,5 HP A 23,07 HP, PARA SISTEMA DE FURO DIRECIONAL - CHP DIURNO. AF_05/2023</t>
  </si>
  <si>
    <t>MÁQUINA DEMARCADORA DE FAIXA DE TRÁFEGO À FRIO, TRAÇÃO MANUAL, 4 CV, PRESSÃO MAX 3300 PSI, TANQUE 20 L  - CHI DIURNO. AF_06/2021</t>
  </si>
  <si>
    <t>MÁQUINA DEMARCADORA DE FAIXA DE TRÁFEGO À FRIO, TRAÇÃO MANUAL, 4 CV, PRESSÃO MAX 3300 PSI, TANQUE 20 L  - CHP DIURNO. AF_06/2021</t>
  </si>
  <si>
    <t>MÁQUINA FORMER DOBRAS DIVERSAS: 220V/380V TRIFÁSICO OU MONOFÁSICO, CAPACIDADE 0,5-1,27MM, MOTOR 2CV - CHI DIURNO. AF_05/2023</t>
  </si>
  <si>
    <t>MÁQUINA FORMER DOBRAS DIVERSAS: 220V/380V TRIFÁSICO OU MONOFÁSICO, CAPACIDADE 0,5-1,27MM, MOTOR 2CV - CHP DIURNO. AF_05/2023</t>
  </si>
  <si>
    <t>MÁQUINA METALEIRA UNIVERSAL MODELO IW 110/180 BTD - CHI DIURNO. AF_05/2023</t>
  </si>
  <si>
    <t>MÁQUINA METALEIRA UNIVERSAL MODELO IW 110/180 BTD - CHP DIURNO. AF_05/2023</t>
  </si>
  <si>
    <t>MÁQUINA PARA SOLDA POR ELETROFUSÃO PARA TUBOS DE POLIETILENO DE ALTA DENSIDADE (PEAD) COM DIÂMETRO EXTERNO DE 20 A 1600 MM, POTÊNCIA DE 3500 W - CHI DIURNO. AF_05/2023</t>
  </si>
  <si>
    <t>MÁQUINA PARA SOLDA POR ELETROFUSÃO PARA TUBOS DE POLIETILENO DE ALTA DENSIDADE (PEAD) COM DIÂMETRO EXTERNO DE 20 A 1600 MM, POTÊNCIA DE 3500 W - CHP DIURNO. AF_05/2023</t>
  </si>
  <si>
    <t>MÁQUINA PARA SOLDA POR ELETROFUSÃO PARA TUBOS DE POLIETILENO DE ALTA DENSIDADE (PEAD) COM DIÂMETRO EXTERNO DE 20 A 800 MM, POTÊNCIA ENTRE 2750 E 3000 W - CHI DIURNO. AF_05/2023</t>
  </si>
  <si>
    <t>MÁQUINA PARA SOLDA POR ELETROFUSÃO PARA TUBOS DE POLIETILENO DE ALTA DENSIDADE (PEAD) COM DIÂMETRO EXTERNO DE 20 A 800 MM, POTÊNCIA ENTRE 2750 E 3000 W - CHP DIURNO. AF_05/2023</t>
  </si>
  <si>
    <t>MÁQUINA PARA SOLDA POR TERMOFUSÃO PARA TUBOS DE POLIETILENO DE ALTA DENSIDADE (PEAD) COM DIÂMETRO EXTERNO DE 315 A 630 MM, POTÊNCIA ENTRE 8000 E 12350 W - CHI DIURNO. AF_05/2023</t>
  </si>
  <si>
    <t>MÁQUINA PARA SOLDA POR TERMOFUSÃO PARA TUBOS DE POLIETILENO DE ALTA DENSIDADE (PEAD) COM DIÂMETRO EXTERNO DE 315 A 630 MM, POTÊNCIA ENTRE 8000 E 12350 W - CHP DIURNO. AF_05/2023</t>
  </si>
  <si>
    <t>MÁQUINA PARA SOLDA POR TERMOFUSÃO PARA TUBOS DE POLIETILENO DE ALTA DENSIDADE (PEAD) COM DIÂMETRO EXTERNO DE 710 A 1200 MM, POTÊNCIA ENTRE 16000 E 29500 W - CHI DIURNO. AF_05/2023</t>
  </si>
  <si>
    <t>MÁQUINA PARA SOLDA POR TERMOFUSÃO PARA TUBOS DE POLIETILENO DE ALTA DENSIDADE (PEAD) COM DIÂMETRO EXTERNO DE 710 A 1200 MM, POTÊNCIA ENTRE 16000 E 29500 W - CHP DIURNO. AF_05/2023</t>
  </si>
  <si>
    <t>MÁQUINA PARA SOLDA POR TERMOFUSÃO PARA TUBOS DE POLIETILENO DE ALTA DENSIDADE (PEAD) COM DIÂMETRO EXTERNO DE 90 A 315 MM, POTÊNCIA ENTRE 2500 E 5350 W - CHI DIURNO. AF_05/2023</t>
  </si>
  <si>
    <t>MÁQUINA PARA SOLDA POR TERMOFUSÃO PARA TUBOS DE POLIETILENO DE ALTA DENSIDADE (PEAD) COM DIÂMETRO EXTERNO DE 90 A 315 MM, POTÊNCIA ENTRE 2500 E 5350 W - CHP DIURNO. AF_05/2023</t>
  </si>
  <si>
    <t>MÁQUINA SOLDA ARCO COM PISTOLA DE SOLDAGEM PARA STUD BOLT DE 5 MM A 22 MM - CHI DIURNO. AF_05/2023</t>
  </si>
  <si>
    <t>MÁQUINA SOLDA ARCO COM PISTOLA DE SOLDAGEM PARA STUD BOLT DE 5 MM A 22 MM - CHP DIURNO. AF_05/2023</t>
  </si>
  <si>
    <t>PERFURATRIZ DE COROA DIAMANTADA PARA CONCRETO, DIÂMETRO ATÉ 250 MM, MOTOR ELÉTRICO 220 V, POTÊNCIA 2.500 W - CHI DIURNO. AF_05/2023</t>
  </si>
  <si>
    <t>PERFURATRIZ DE COROA DIAMANTADA PARA CONCRETO, DIÂMETRO ATÉ 250 MM, MOTOR ELÉTRICO 220 V, POTÊNCIA 2.500 W - CHP DIURNO. AF_05/2023</t>
  </si>
  <si>
    <t>PERFURATRIZ HIDRÁULICA SOBRE ESTEIRA, TORQUE MÁXIMO 161 KNM, PROFUNDIDADE MÁXIMA 54 M, DIÂMETRO MÁXIMO 1500 MM, POTÊNCIA MOTOR 268 HP - CHI DIURNO. AF_04/2019</t>
  </si>
  <si>
    <t>PERFURATRIZ HIDRÁULICA SOBRE ESTEIRA, TORQUE MÁXIMO 161 KNM, PROFUNDIDADE MÁXIMA 54 M, DIÂMETRO MÁXIMO 1500 MM, POTÊNCIA MOTOR 268 HP - CHP DIURNO. AF_04/2019</t>
  </si>
  <si>
    <t>PERFURATRIZ HIDRÁULICA SOBRE ESTEIRA, TORQUE MÁXIMO 98 KNM, PROFUNDIDADE MÁXIMA 25 M, DIÂMETRO MÁXIMO 115 MM, POTÊNCIA MOTOR 190 HP - CHI DIURNO. AF_02/2021</t>
  </si>
  <si>
    <t>PERFURATRIZ HIDRÁULICA SOBRE ESTEIRA, TORQUE MÁXIMO 98 KNM, PROFUNDIDADE MÁXIMA 25 M, DIÂMETRO MÁXIMO 115 MM, POTÊNCIA MOTOR 190 HP - CHP DIURNO. AF_02/2021</t>
  </si>
  <si>
    <t>PERFURATRIZ PARA EXECUÇÃO DE ESTACAS SECANTES, TIPO HÉLICE CONTÍNUA COM CABEÇOTE DUPLO E TUBO METÁLICO - CHI DIURNO. AF_04/2019</t>
  </si>
  <si>
    <t>PERFURATRIZ PARA EXECUÇÃO DE ESTACAS SECANTES, TIPO HÉLICE CONTÍNUA COM CABEÇOTE DUPLO E TUBO METÁLICO - CHP DIURNO. AF_04/2019</t>
  </si>
  <si>
    <t>PERFURATRIZ PARA FURO DIRECIONAL HORIZONTAL (HDD) COM CAPACIDADE ATÉ 89 KN, POTÊNCIA 24,8 HP A 80 HP (INCLUSO FERRAMENTAS E LOCALIZADOR) - CHI DIURNO. AF_05/2023</t>
  </si>
  <si>
    <t>PERFURATRIZ PARA FURO DIRECIONAL HORIZONTAL (HDD) COM CAPACIDADE ATÉ 89 KN, POTÊNCIA 24,8 HP A 80 HP (INCLUSO FERRAMENTAS E LOCALIZADOR) - CHP DIURNO. AF_05/2023</t>
  </si>
  <si>
    <t>PERFURATRIZ PARA FURO DIRECIONAL HORIZONTAL (HDD) COM CAPACIDADE DE 201 KN A 560 KN, POTÊNCIA 200 HP A 260 HP (INCLUSO FERRAMENTAS E LOCALIZADOR) - CHI DIURNO. AF_05/2023</t>
  </si>
  <si>
    <t>PERFURATRIZ PARA FURO DIRECIONAL HORIZONTAL (HDD) COM CAPACIDADE DE 201 KN A 560 KN, POTÊNCIA 200 HP A 260 HP (INCLUSO FERRAMENTAS E LOCALIZADOR) - CHP DIURNO. AF_05/2023</t>
  </si>
  <si>
    <t>PERFURATRIZ PARA FURO DIRECIONAL HORIZONTAL (HDD) COM CAPACIDADE DE 90 KN A 200 KN, POTÊNCIA 100 HP A 160 HP (INCLUSO FERRAMENTAS E LOCALIZADOR) - CHI DIURNO. AF_05/2023</t>
  </si>
  <si>
    <t>PERFURATRIZ PARA FURO DIRECIONAL HORIZONTAL (HDD) COM CAPACIDADE DE 90 KN A 200 KN, POTÊNCIA 100 HP A 160 HP (INCLUSO FERRAMENTAS E LOCALIZADOR) - CHP DIURNO. AF_05/2023</t>
  </si>
  <si>
    <t>PERFURATRIZ ROTATIVA SOBRE ESTEIRA, TORQUE MAXIMO 2500 KGM, POTENCIA 110 HP, MOTOR DIESEL - CHI DIURNO. AF_05/2017</t>
  </si>
  <si>
    <t>PERFURATRIZ ROTATIVA SOBRE ESTEIRA, TORQUE MAXIMO 2500 KGM, POTENCIA 110 HP, MOTOR DIESEL- CHP DIURNO. AF_05/2017</t>
  </si>
  <si>
    <t>PLATAFORMA ELEVATÓRIA - CHI DIURNO. AF_04/2019</t>
  </si>
  <si>
    <t>PLATAFORMA ELEVATÓRIA - CHP DIURNO. AF_04/2019</t>
  </si>
  <si>
    <t>PULVERIZADOR DE TINTA ELÉTRICO/MÁQUINA DE PINTURA AIRLESS, VAZÃO 2 L/MIN - CHI DIURNO. AF_05/2023</t>
  </si>
  <si>
    <t>PULVERIZADOR DE TINTA ELÉTRICO/MÁQUINA DE PINTURA AIRLESS, VAZÃO 2 L/MIN - CHP DIURNO. AF_05/2023</t>
  </si>
  <si>
    <t>PÓRTICO ROLANTE MONOVIGA, PERFIL I, 4 PERNAS, CAPACIDADE 5 T  - CHI DIURNO. AF_04/2019</t>
  </si>
  <si>
    <t>PÓRTICO ROLANTE MONOVIGA, PERFIL I, 4 PERNAS, CAPACIDADE 5 T  - CHP DIURNO. AF_04/2019</t>
  </si>
  <si>
    <t>RETROESCAVADEIRA SOBRE RODAS COM CARREGADEIRA , PESO OPERACIONAL MÍN. 6,674, POTÊNCIA LÍQ 88 HP, COM MARTELO ROMPEDOR HIDRÁULICO ENTRE  275 A 362 KG - CHI DIURNO. AF_02/2021</t>
  </si>
  <si>
    <t>RETROESCAVADEIRA SOBRE RODAS COM CARREGADEIRA , PESO OPERACIONAL MÍN. 6,674, POTÊNCIA LÍQ 88 HP, COM MARTELO ROMPEDOR HIDRÁULICO ENTRE  275 A 362 KG - CHP DIURNO. AF_02/2021</t>
  </si>
  <si>
    <t>ROLO COMPACTADOR DE PNEUS, ESTÁTICO, PRESSÃO VARIÁVEL, POTÊNCIA 110 HP, PESO SEM/COM LASTRO 10,8/27 T, LARGURA DE ROLAGEM 2,30 M - CHI DIURNO. AF_06/2017</t>
  </si>
  <si>
    <t>ROLO COMPACTADOR DE PNEUS, ESTÁTICO, PRESSÃO VARIÁVEL, POTÊNCIA 110 HP, PESO SEM/COM LASTRO 10,8/27 T, LARGURA DE ROLAGEM 2,30 M - CHP DIURNO. AF_06/2017</t>
  </si>
  <si>
    <t>SERRA FITA HORIZONTAL, ELÉTRICA, COM CONTROLE HIDRÁULICO, PAINEL DE COMANDO EM 24 V, MOTOR ELÉTRICO 1,5 CV, DIMENSÕES DA FITA 3880 X 27 X 0,9 MM, TRIFÁSICA - CHI DIURNO. AF_05/2023</t>
  </si>
  <si>
    <t>SERRA FITA HORIZONTAL, ELÉTRICA, COM CONTROLE HIDRÁULICO, PAINEL DE COMANDO EM 24 V, MOTOR ELÉTRICO 1,5 CV, DIMENSÕES DA FITA 3880 X 27 X 0,9 MM, TRIFÁSICA - CHP DIURNO. AF_05/2023</t>
  </si>
  <si>
    <t>TARTARUGA DE OXICORTE CG1, MONOFÁSICA, 220 V, FREQUÊNCIA 50 HZ, VELOCIDADE DE CORTE (MM/MIN) 50 A 750, DIÂMETRO MÍNIMO DO COMPASSO MM 200 - CHI DIURNO. AF_05/2023</t>
  </si>
  <si>
    <t>TARTARUGA DE OXICORTE CG1, MONOFÁSICA, 220 V, FREQUÊNCIA 50 HZ, VELOCIDADE DE CORTE (MM/MIN) 50 A 750, DIÂMETRO MÍNIMO DO COMPASSO MM 200 - CHP DIURNO. AF_05/2023</t>
  </si>
  <si>
    <t>TORRE, COMPOSTA POR GUINCHO MECÂNICO, GUINCHO MANUAL, CABOS DE AÇO, PITEIRA E SOQUETE  - CHI DIURNO. AF_05/2023</t>
  </si>
  <si>
    <t>TORRE, COMPOSTA POR GUINCHO MECÂNICO, GUINCHO MANUAL, CABOS DE AÇO, PITEIRA E SOQUETE  - CHP DIURNO. AF_05/2023</t>
  </si>
  <si>
    <t>UNIDADE DOSADORA AIRLESS TIPO HOT SPRAY - CHI DIURNO. AF_05/2023</t>
  </si>
  <si>
    <t>UNIDADE DOSADORA AIRLESS TIPO HOT SPRAY - CHP DIURNO. AF_05/2023</t>
  </si>
  <si>
    <t>VARREDEIRA DE GRAMA SINTÉTICA A GASOLINA, 2,4 CV, 4 TEMPOS - CHI DIURNO. AF_05/2023</t>
  </si>
  <si>
    <t>VARREDEIRA DE GRAMA SINTÉTICA A GASOLINA, 2,4 CV, 4 TEMPOS - CHP DIURNO. AF_05/2023</t>
  </si>
  <si>
    <t>DEMOLIÇÃO DE ESTRUTURAS DE CONCRETO ARMADO EM GERAL, DE FORMA MECANIZADA COM ROMPEDOR ACOPLADO EM ESCAVADEIRA HIDRÁULICA, SEM REAPROVEITAMENTO. AF_09/2023</t>
  </si>
  <si>
    <t>REMOÇÃO DE VIDRO, EM FACHADAS DE VIDRO, DE FORMA MECANIZADA, COM USO DE PLATAFORMA ELEVATÓRIA, SEM REAPROVEITAMENTO. AF_09/2023</t>
  </si>
  <si>
    <t>BATE ESTACA PARA INSTALAÇÃO DE DEFENSAS METÁLICAS (GUARD RAIL) FIXO, INCLUSIVE CAMINHÃO TOCO PBT 9.700 KG, POTÊNCIA DE 160 CV - DEPRECIAÇÃO. AF_05/2023</t>
  </si>
  <si>
    <t>BATE ESTACA PARA INSTALAÇÃO DE DEFENSAS METÁLICAS (GUARD RAIL) FIXO, INCLUSIVE CAMINHÃO TOCO PBT 9.700 KG, POTÊNCIA DE 160 CV - IMPOSTOS E SEGUROS. AF_05/2023</t>
  </si>
  <si>
    <t>BATE ESTACA PARA INSTALAÇÃO DE DEFENSAS METÁLICAS (GUARD RAIL) FIXO, INCLUSIVE CAMINHÃO TOCO PBT 9.700 KG, POTÊNCIA DE 160 CV - JUROS. AF_05/2023</t>
  </si>
  <si>
    <t>BATE ESTACA PARA INSTALAÇÃO DE DEFENSAS METÁLICAS (GUARD RAIL) FIXO, INCLUSIVE CAMINHÃO TOCO PBT 9.700 KG, POTÊNCIA DE 160 CV - MANUTENÇÃO. AF_05/2023</t>
  </si>
  <si>
    <t>BETONEIRA CAPACIDADE NOMINAL DE 250 L, CAPACIDADE DE MISTURA DE 175 L, MOTOR ELÉTRICO MONOFÁSICO POTÊNCIA 1CV - DEPRECIAÇÃO. AF_05/2023</t>
  </si>
  <si>
    <t>BETONEIRA CAPACIDADE NOMINAL DE 250 L, CAPACIDADE DE MISTURA DE 175 L, MOTOR ELÉTRICO MONOFÁSICO POTÊNCIA 1CV - JUROS. AF_05/2023</t>
  </si>
  <si>
    <t>BETONEIRA CAPACIDADE NOMINAL DE 250 L, CAPACIDADE DE MISTURA DE 175 L, MOTOR ELÉTRICO MONOFÁSICO POTÊNCIA 1CV - MANUTENÇÃO. AF_05/2023</t>
  </si>
  <si>
    <t>CALDEIRA A GÁS COM TERMOSTATO, CAPACIDADE 100 LITROS - DEPRECIAÇÃO. AF_05/2023</t>
  </si>
  <si>
    <t>CALDEIRA A GÁS COM TERMOSTATO, CAPACIDADE 100 LITROS - JUROS. AF_05/2023</t>
  </si>
  <si>
    <t>CALDEIRA A GÁS COM TERMOSTATO, CAPACIDADE 100 LITROS - MANUTENÇÃO. AF_05/2023</t>
  </si>
  <si>
    <t>CAMINHÃO TANQUE PARA HIDROSSEMEADURA, COM CAPACIDADE DE 8.000 LITROS, INCLUINDO BOMBA PARA LANÇAMENTO COM MOTOR DIESEL COM POTÊNCIA DE 105 CV - DEPRECIAÇÃO. AF_06/2023</t>
  </si>
  <si>
    <t>CAMINHÃO TANQUE PARA HIDROSSEMEADURA, COM CAPACIDADE DE 8.000 LITROS, INCLUINDO BOMBA PARA LANÇAMENTO COM MOTOR DIESEL COM POTÊNCIA DE 105 CV - IMPOSTOS E SEGUROS. AF_06/2023</t>
  </si>
  <si>
    <t>CAMINHÃO TANQUE PARA HIDROSSEMEADURA, COM CAPACIDADE DE 8.000 LITROS, INCLUINDO BOMBA PARA LANÇAMENTO COM MOTOR DIESEL COM POTÊNCIA DE 105 CV - JUROS. AF_06/2023</t>
  </si>
  <si>
    <t>CAMINHÃO TANQUE PARA HIDROSSEMEADURA, COM CAPACIDADE DE 8.000 LITROS, INCLUINDO BOMBA PARA LANÇAMENTO COM MOTOR DIESEL COM POTÊNCIA DE 105 CV - MANUTENÇÃO. AF_06/2023</t>
  </si>
  <si>
    <t>CENTRAL DE LAMA BENTONÍTICA (DEPÓSITO DE BENTONITA, MISTURADOR DE ALTA TURBULÊNCIA, SILOS DE ARMAZENAMENTO DE LAMA E ÁGUA, LABORATÓRIO DE CONTROLE DE QUALIDADE DA LAMA) - DEPRECIAÇÃO. AF_04/2019</t>
  </si>
  <si>
    <t>CENTRAL DE LAMA BENTONÍTICA (DEPÓSITO DE BENTONITA, MISTURADOR DE ALTA TURBULÊNCIA, SILOS DE ARMAZENAMENTO DE LAMA E ÁGUA, LABORATÓRIO DE CONTROLE DE QUALIDADE DA LAMA) - JUROS. AF_04/2019</t>
  </si>
  <si>
    <t>CENTRAL DE LAMA BENTONÍTICA (DEPÓSITO DE BENTONITA, MISTURADOR DE ALTA TURBULÊNCIA, SILOS DE ARMAZENAMENTO DE LAMA E ÁGUA, LABORATÓRIO DE CONTROLE DE QUALIDADE DA LAMA) - MANUTENÇÃO. AF_04/2019</t>
  </si>
  <si>
    <t>COMPRESSOR DE AR, VAZAO DE 10 PCM, RESERVATORIO 100 L, PRESSAO DE TRABALHO ENTRE 6,9 E 9,7 BAR,  POTENCIA 2 HP, TENSAO 110/220 V - DEPRECIAÇÃO. AF_05/2023</t>
  </si>
  <si>
    <t>COMPRESSOR DE AR, VAZAO DE 10 PCM, RESERVATORIO 100 L, PRESSAO DE TRABALHO ENTRE 6,9 E 9,7 BAR,  POTENCIA 2 HP, TENSAO 110/220 V - JUROS. AF_05/2023</t>
  </si>
  <si>
    <t>COMPRESSOR DE AR, VAZAO DE 10 PCM, RESERVATORIO 100 L, PRESSAO DE TRABALHO ENTRE 6,9 E 9,7 BAR,  POTENCIA 2 HP, TENSAO 110/220 V - MANUTENÇÃO. AF_05/2023</t>
  </si>
  <si>
    <t>CONJUNTO CILINDRO E BOMBA HIDRÁULICA PARA PROTENSÃO DE MONOBARRAS PARA TIRANTES, ESFORÇO MÁXIMO DE 30 TONELADAS  - DEPRECIAÇÃO. AF_05/2023</t>
  </si>
  <si>
    <t>CONJUNTO CILINDRO E BOMBA HIDRÁULICA PARA PROTENSÃO DE MONOBARRAS PARA TIRANTES, ESFORÇO MÁXIMO DE 30 TONELADAS  - JUROS. AF_05/2023</t>
  </si>
  <si>
    <t>CONJUNTO CILINDRO E BOMBA HIDRÁULICA PARA PROTENSÃO DE MONOBARRAS PARA TIRANTES, ESFORÇO MÁXIMO DE 30 TONELADAS  - MANUTENÇÃO. AF_05/2023</t>
  </si>
  <si>
    <t>CONJUNTO MACACO E BOMBA HIDRÁULICA PARA PROTENSAO DE CORDOALHAS, ESFORÇO MAXIMO DE 115 TONELADAS - DEPRECIAÇÃO. AF_05/2023</t>
  </si>
  <si>
    <t>CONJUNTO MACACO E BOMBA HIDRÁULICA PARA PROTENSAO DE CORDOALHAS, ESFORÇO MAXIMO DE 115 TONELADAS - JUROS. AF_05/2023</t>
  </si>
  <si>
    <t>CONJUNTO MACACO E BOMBA HIDRÁULICA PARA PROTENSAO DE CORDOALHAS, ESFORÇO MAXIMO DE 115 TONELADAS - MANUTENÇÃO. AF_05/2023</t>
  </si>
  <si>
    <t>CONJUNTO MACACO HIDRÁULICO E CENTRAL DE BOMBEAMENTO MOTORIZADO 1,8 KW PARA PROTENSÃO DE MONOCABOS PARA CONCRETO PROTENDIDO, ESFORÇO MÁXIMO DE 20 TONELADAS  - DEPRECIAÇÃO. AF_05/2022</t>
  </si>
  <si>
    <t>CONJUNTO MACACO HIDRÁULICO E CENTRAL DE BOMBEAMENTO MOTORIZADO 1,8 KW PARA PROTENSÃO DE MONOCABOS PARA CONCRETO PROTENDIDO, ESFORÇO MÁXIMO DE 20 TONELADAS  - JUROS. AF_05/2022</t>
  </si>
  <si>
    <t>CONJUNTO MACACO HIDRÁULICO E CENTRAL DE BOMBEAMENTO MOTORIZADO 1,8 KW PARA PROTENSÃO DE MONOCABOS PARA CONCRETO PROTENDIDO, ESFORÇO MÁXIMO DE 20 TONELADAS  - MANUTENÇÃO. AF_05/2022</t>
  </si>
  <si>
    <t>CONJUNTO MACACO HIDRÁULICO E CENTRAL DE BOMBEAMENTO MOTORIZADO 1,8 KW PARA PROTENSÃO DE MONOCABOS PARA CONCRETO PROTENDIDO, ESFORÇO MÁXIMO DE 30 TONELADAS  - DEPRECIAÇÃO. AF_05/2022</t>
  </si>
  <si>
    <t>CONJUNTO MACACO HIDRÁULICO E CENTRAL DE BOMBEAMENTO MOTORIZADO 1,8 KW PARA PROTENSÃO DE MONOCABOS PARA CONCRETO PROTENDIDO, ESFORÇO MÁXIMO DE 30 TONELADAS  - JUROS. AF_05/2022</t>
  </si>
  <si>
    <t>CONJUNTO MACACO HIDRÁULICO E CENTRAL DE BOMBEAMENTO MOTORIZADO 1,8 KW PARA PROTENSÃO DE MONOCABOS PARA CONCRETO PROTENDIDO, ESFORÇO MÁXIMO DE 30 TONELADAS  - MANUTENÇÃO. AF_05/2022</t>
  </si>
  <si>
    <t>DOBRADEIRA TDC, ESPESSURA 1,5MM - DEPRECIAÇÃO. AF_05/2023</t>
  </si>
  <si>
    <t>DOBRADEIRA TDC, ESPESSURA 1,5MM - JUROS. AF_05/2023</t>
  </si>
  <si>
    <t>DOBRADEIRA TDC, ESPESSURA 1,5MM - MANUTENÇÃO. AF_05/2023</t>
  </si>
  <si>
    <t>ENCERADEIRA INDUSTRIAL, 400 MM, 220V, 1 HP - DEPRECIAÇÃO. AF_05/2023</t>
  </si>
  <si>
    <t>ENCERADEIRA INDUSTRIAL, 400 MM, 220V, 1 HP - JUROS. AF_05/2023</t>
  </si>
  <si>
    <t>ENCERADEIRA INDUSTRIAL, 400 MM, 220V, 1 HP - MANUTENÇÃO. AF_05/2023</t>
  </si>
  <si>
    <t>ESCAVADEIRA HIDRÁULICA DE BRAÇO LONGO (LONGO ALCANCE) SOBRE ESTEIRAS, CAÇAMBA 0,52 M3, PESO OPERACIONAL 24 T, POTÊNCIA LÍQUIDA 155 HP - DEPRECIAÇÃO. AF_06/2023</t>
  </si>
  <si>
    <t>ESCAVADEIRA HIDRÁULICA DE BRAÇO LONGO (LONGO ALCANCE) SOBRE ESTEIRAS, CAÇAMBA 0,52 M3, PESO OPERACIONAL 24 T, POTÊNCIA LÍQUIDA 155 HP - JUROS. AF_06/2023</t>
  </si>
  <si>
    <t>ESCAVADEIRA HIDRÁULICA DE BRAÇO LONGO (LONGO ALCANCE) SOBRE ESTEIRAS, CAÇAMBA 0,52 M3, PESO OPERACIONAL 24 T, POTÊNCIA LÍQUIDA 155 HP - MANUTENÇÃO. AF_06/2023</t>
  </si>
  <si>
    <t>ESCAVADEIRA HIDRÁULICA SOBRE ESTEIRA, PESO OPERACIONAL ENTRE 22,00 E 23,50 T, POTÊNCIA NOMINAL 139 HP, COM MARTELO ROMPEDOR HIDRÁULICO 1700 KG - DEPRECIAÇÃO. AF_04/2019</t>
  </si>
  <si>
    <t>ESCAVADEIRA HIDRÁULICA SOBRE ESTEIRA, PESO OPERACIONAL ENTRE 22,00 E 23,50 T, POTÊNCIA NOMINAL 139 HP, COM MARTELO ROMPEDOR HIDRÁULICO 1700 KG - JUROS. AF_04/2019</t>
  </si>
  <si>
    <t>ESCAVADEIRA HIDRÁULICA SOBRE ESTEIRA, PESO OPERACIONAL ENTRE 22,00 E 23,50 T, POTÊNCIA NOMINAL 139 HP, COM MARTELO ROMPEDOR HIDRÁULICO 1700 KG - MANUTENÇÃO. AF_04/2019</t>
  </si>
  <si>
    <t>ESTABILIZADOR DE LINHA E PRESSÃO, CAPACIDADE DE 120 BAR, COM MANÔMETRO DE LEITURA, REGISTRO DE 1  COM RETORNO E LINHA - DEPRECIAÇÃO. AF_05/2023</t>
  </si>
  <si>
    <t>ESTABILIZADOR DE LINHA E PRESSÃO, CAPACIDADE DE 120 BAR, COM MANÔMETRO DE LEITURA, REGISTRO DE 1  COM RETORNO E LINHA - JUROS. AF_05/2023</t>
  </si>
  <si>
    <t>ESTABILIZADOR DE LINHA E PRESSÃO, CAPACIDADE DE 120 BAR, COM MANÔMETRO DE LEITURA, REGISTRO DE 1  COM RETORNO E LINHA - MANUTENÇÃO. AF_05/2023</t>
  </si>
  <si>
    <t>FURADEIRA ELETROMAGNÉTICA, VELOCIDADE (SEM CARGA/ COM CARGA) 450/ 270 RPM, ESPESSURA MÁXIMA DA CHAPA A SER FURADA 50 MM, PORÇA DE ADESÃO MAGNÉTICA 17000 N, POTÊNCIA 1100 W, ALIMENTÇÃO 220 - 60 HZ, MONOFÁSICA - DEPRECIAÇÃO. AF_08/2019</t>
  </si>
  <si>
    <t>FURADEIRA ELETROMAGNÉTICA, VELOCIDADE (SEM CARGA/ COM CARGA) 450/ 270 RPM, ESPESSURA MÁXIMA DA CHAPA A SER FURADA 50 MM, PORÇA DE ADESÃO MAGNÉTICA 17000 N, POTÊNCIA 1100 W, ALIMENTÇÃO 220 - 60 HZ, MONOFÁSICA - JUROS. AF_08/2019</t>
  </si>
  <si>
    <t>FURADEIRA ELETROMAGNÉTICA, VELOCIDADE (SEM CARGA/ COM CARGA) 450/ 270 RPM, ESPESSURA MÁXIMA DA CHAPA A SER FURADA 50 MM, PORÇA DE ADESÃO MAGNÉTICA 17000 N, POTÊNCIA 1100 W, ALIMENTÇÃO 220 - 60 HZ, MONOFÁSICA - MANUTENÇÃO. AF_08/2019</t>
  </si>
  <si>
    <t>GRUPO GERADOR DIESEL, COM CARENAGEM, POTÊNCIA STANDART ENTRE 400 E 460 KVA, VELOCIDADE DE 1800 RPM, FREQUÊNCIA DE 60 HZ - DEPRECIAÇÃO. AF_05/2023</t>
  </si>
  <si>
    <t>GRUPO GERADOR DIESEL, COM CARENAGEM, POTÊNCIA STANDART ENTRE 400 E 460 KVA, VELOCIDADE DE 1800 RPM, FREQUÊNCIA DE 60 HZ - JUROS. AF_05/2023</t>
  </si>
  <si>
    <t>GRUPO GERADOR DIESEL, COM CARENAGEM, POTÊNCIA STANDART ENTRE 400 E 460 KVA, VELOCIDADE DE 1800 RPM, FREQUÊNCIA DE 60 HZ - MANUTENÇÃO. AF_05/2023</t>
  </si>
  <si>
    <t>GUINDASTE DERRICK, LANÇA DE *20* M, CARGA MÁXIMA 10T, POTÊNCIA 45 KW - DEPRECIAÇÃO. AF_01/2024</t>
  </si>
  <si>
    <t>GUINDASTE DERRICK, LANÇA DE *20* M, CARGA MÁXIMA 10T, POTÊNCIA 45 KW - JUROS. AF_01/2024</t>
  </si>
  <si>
    <t>GUINDASTE DERRICK, LANÇA DE *20* M, CARGA MÁXIMA 10T, POTÊNCIA 45 KW - MANUTENÇÃO. AF_01/2024</t>
  </si>
  <si>
    <t>GUINDASTE HIDRAULICO AUTOPROPELIDO, COM LANÇA TRELIÇADA 40 M, CAPACIDADE MÁXIMA 75 T, EQUIPADO COM CLAMSHELL - DEPRECIAÇÃO. AF_04/2019</t>
  </si>
  <si>
    <t>GUINDASTE HIDRAULICO AUTOPROPELIDO, COM LANÇA TRELIÇADA 40 M, CAPACIDADE MÁXIMA 75 T, EQUIPADO COM CLAMSHELL - JUROS. AF_04/2019</t>
  </si>
  <si>
    <t>GUINDASTE HIDRAULICO AUTOPROPELIDO, COM LANÇA TRELIÇADA 40 M, CAPACIDADE MÁXIMA 75 T, EQUIPADO COM CLAMSHELL - MANUTENÇÃO. AF_04/2019</t>
  </si>
  <si>
    <t>GUINDASTE HIDRÁULICO AUTOPROPELIDO, COM LANÇA TRELICADA 41 M, CAPACIDADE MÁXIMA DE ELEVAÇÃO 43 T, POTÊNCIA 230 KW, EQUIPADO COM CAÇAMBA DE ARRASTO (DRAGLINE) DE 0,76 M3 - DEPRECIAÇÃO. AF_06/2023</t>
  </si>
  <si>
    <t>GUINDASTE HIDRÁULICO AUTOPROPELIDO, COM LANÇA TRELICADA 41 M, CAPACIDADE MÁXIMA DE ELEVAÇÃO 43 T, POTÊNCIA 230 KW, EQUIPADO COM CAÇAMBA DE ARRASTO (DRAGLINE) DE 0,76 M3 - JUROS. AF_06/2023</t>
  </si>
  <si>
    <t>GUINDASTE HIDRÁULICO AUTOPROPELIDO, COM LANÇA TRELICADA 41 M, CAPACIDADE MÁXIMA DE ELEVAÇÃO 43 T, POTÊNCIA 230 KW, EQUIPADO COM CAÇAMBA DE ARRASTO (DRAGLINE) DE 0,76 M3 - MANUTENÇÃO. AF_06/2023</t>
  </si>
  <si>
    <t>GUINDASTE HIDRÁULICO RODOVIÁRIO, LANCA TELESCÓPICA DE *50+20* M, CAPACIDADE MÁXIMA DE 90T, 4 EIXOS, POTÊNCIA 330 KW, MOTOR DIESEL - DEPRECIAÇÃO. AF_01/2024</t>
  </si>
  <si>
    <t>GUINDASTE HIDRÁULICO RODOVIÁRIO, LANCA TELESCÓPICA DE *50+20* M, CAPACIDADE MÁXIMA DE 90T, 4 EIXOS, POTÊNCIA 330 KW, MOTOR DIESEL - JUROS. AF_01/2024</t>
  </si>
  <si>
    <t>GUINDASTE HIDRÁULICO RODOVIÁRIO, LANCA TELESCÓPICA DE *50+20* M, CAPACIDADE MÁXIMA DE 90T, 4 EIXOS, POTÊNCIA 330 KW, MOTOR DIESEL - MANUTENÇÃO. AF_01/2024</t>
  </si>
  <si>
    <t>GUINDASTE SOBRE ESTEIRAS, COM LANÇA TRELIÇADA 40 M, CAPACIDADE MÁXIMA 75 T - DEPRECIAÇÃO. AF_04/2019</t>
  </si>
  <si>
    <t>GUINDASTE SOBRE ESTEIRAS, COM LANÇA TRELIÇADA 40 M, CAPACIDADE MÁXIMA 75 T - JUROS. AF_04/2019</t>
  </si>
  <si>
    <t>GUINDASTE SOBRE ESTEIRAS, COM LANÇA TRELIÇADA 40 M, CAPACIDADE MÁXIMA 75 T - MANUTENÇÃO. AF_04/2019</t>
  </si>
  <si>
    <t>GUINDASTE SOBRE ESTEIRAS, COM LANÇA TRELIÇADA 40 M, CAPACIDADE MÁXIMA 75 T, EQUIPADO COM CLAMSHELL - DEPRECIAÇÃO. AF_04/2019</t>
  </si>
  <si>
    <t>GUINDASTE SOBRE ESTEIRAS, COM LANÇA TRELIÇADA 40 M, CAPACIDADE MÁXIMA 75 T, EQUIPADO COM CLAMSHELL - JUROS. AF_04/2019</t>
  </si>
  <si>
    <t>GUINDASTE SOBRE ESTEIRAS, COM LANÇA TRELIÇADA 40 M, CAPACIDADE MÁXIMA 75 T, EQUIPADO COM CLAMSHELL - MANUTENÇÃO. AF_04/2019</t>
  </si>
  <si>
    <t>GUINDAUTO HIDRÁULICO, CAPACIDADE MÁXIMA DE CARGA 6200 KG, MOMENTO MÁXIMO DE CARGA 11,7 TM, ALCANCE MÁXIMO HORIZONTAL 9,70 M, INCLUSIVE CAMINHÃO TOCO PBT 16.000 KG, POTÊNCIA DE 189 CV E CESTA AÉREA COM ISOLAMENTO CLASSE C - DEPRECIAÇÃO. AF_01/2025</t>
  </si>
  <si>
    <t>GUINDAUTO HIDRÁULICO, CAPACIDADE MÁXIMA DE CARGA 6200 KG, MOMENTO MÁXIMO DE CARGA 11,7 TM, ALCANCE MÁXIMO HORIZONTAL 9,70 M, INCLUSIVE CAMINHÃO TOCO PBT 16.000 KG, POTÊNCIA DE 189 CV E CESTA AÉREA COM ISOLAMENTO CLASSE C - IMPOSTOS E SEGUROS. AF_01/2025</t>
  </si>
  <si>
    <t>GUINDAUTO HIDRÁULICO, CAPACIDADE MÁXIMA DE CARGA 6200 KG, MOMENTO MÁXIMO DE CARGA 11,7 TM, ALCANCE MÁXIMO HORIZONTAL 9,70 M, INCLUSIVE CAMINHÃO TOCO PBT 16.000 KG, POTÊNCIA DE 189 CV E CESTA AÉREA COM ISOLAMENTO CLASSE C - JUROS. AF_01/2025</t>
  </si>
  <si>
    <t>GUINDAUTO HIDRÁULICO, CAPACIDADE MÁXIMA DE CARGA 6200 KG, MOMENTO MÁXIMO DE CARGA 11,7 TM, ALCANCE MÁXIMO HORIZONTAL 9,70 M, INCLUSIVE CAMINHÃO TOCO PBT 16.000 KG, POTÊNCIA DE 189 CV E CESTA AÉREA COM ISOLAMENTO CLASSE C - MANUTENÇÃO. AF_01/2025</t>
  </si>
  <si>
    <t>GUINDAUTO HIDRÁULICO, CAPACIDADE MÁXIMA DE CARGA 6200 KG, MOMENTO MÁXIMO DE CARGA 11,7 TM, ALCANCE MÁXIMO HORIZONTAL 9,70 M, INCLUSIVE CAMINHÃO TOCO PBT 16.000 KG, POTÊNCIA DE 189 CV E CESTA AÉREA COM ISOLAMENTO CLASSE C - MATERIAIS NA OPERAÇÃO. AF_01/2025</t>
  </si>
  <si>
    <t>LIXADEIRA DE PAREDE, COM LED, POTÊNCIA 750 W, FREQUÊNCIA 60 HZ, VELOCIDADE 1000 A 2100 RPM, DIÂMETRO DA LIXA 225 MM - DEPRECIAÇÃO. AF_12/2022</t>
  </si>
  <si>
    <t>LIXADEIRA DE PAREDE, COM LED, POTÊNCIA 750 W, FREQUÊNCIA 60 HZ, VELOCIDADE 1000 A 2100 RPM, DIÂMETRO DA LIXA 225 MM - JUROS. AF_12/2022</t>
  </si>
  <si>
    <t>LIXADEIRA DE PAREDE, COM LED, POTÊNCIA 750 W, FREQUÊNCIA 60 HZ, VELOCIDADE 1000 A 2100 RPM, DIÂMETRO DA LIXA 225 MM - MANUTENÇÃO. AF_12/2022</t>
  </si>
  <si>
    <t>MARTELETE PERFURADOR/ ROMPEDOR ELÉTRICO, POTÊNCIA 800 W, 220 V - DEPRECIAÇÃO. AF_05/2023</t>
  </si>
  <si>
    <t>MARTELETE PERFURADOR/ ROMPEDOR ELÉTRICO, POTÊNCIA 800 W, 220 V - JUROS. AF_05/2023</t>
  </si>
  <si>
    <t>MARTELETE PERFURADOR/ ROMPEDOR ELÉTRICO, POTÊNCIA 800 W, 220 V - MANUTENÇÃO. AF_05/2023</t>
  </si>
  <si>
    <t>MARTELO PERFURADOR PNEUMÁTICO MANUAL, HASTE 19 X 108 MM, *11* KG - DEPRECIAÇÃO. AF_02/2025</t>
  </si>
  <si>
    <t>MARTELO PERFURADOR PNEUMÁTICO MANUAL, HASTE 19 X 108 MM, *11* KG - JUROS. AF_02/2025</t>
  </si>
  <si>
    <t>MARTELO PERFURADOR PNEUMÁTICO MANUAL, HASTE 19 X 108 MM, *11* KG - MANUTENÇÃO. AF_02/2025</t>
  </si>
  <si>
    <t>MINI GUINDASTE ARANHA SOBRE ESTEIRAS E LANCA TELESCÓPICA, CAPACIDADE MÁXIMA DE CARGA 3,0 TON, RAIO MÁXIMO DE TRABALHO 8,25 M, ALTURA DE LANÇA DO SOLO 9,2 M, 55 M DE CABO DE AÇO 8 MM, MOTOR ELÉTRICO 220/380 VOLTS TRIFÁSICO - DEPRECIAÇÃO. AF_03/2022</t>
  </si>
  <si>
    <t>MINI GUINDASTE ARANHA SOBRE ESTEIRAS E LANCA TELESCÓPICA, CAPACIDADE MÁXIMA DE CARGA 3,0 TON, RAIO MÁXIMO DE TRABALHO 8,25 M, ALTURA DE LANÇA DO SOLO 9,2 M, 55 M DE CABO DE AÇO 8 MM, MOTOR ELÉTRICO 220/380 VOLTS TRIFÁSICO - JUROS. AF_03/2022</t>
  </si>
  <si>
    <t>MINI GUINDASTE ARANHA SOBRE ESTEIRAS E LANCA TELESCÓPICA, CAPACIDADE MÁXIMA DE CARGA 3,0 TON, RAIO MÁXIMO DE TRABALHO 8,25 M, ALTURA DE LANÇA DO SOLO 9,2 M, 55 M DE CABO DE AÇO 8 MM, MOTOR ELÉTRICO 220/380 VOLTS TRIFÁSICO - MANUTENÇÃO. AF_03/2022</t>
  </si>
  <si>
    <t>MINIESCAVADEIRA SOBRE ESTEIRAS, POTÊNCIA LÍQUIDA DE *30* HP, PESO OPERACIONAL DE *3.500* KG - DEPRECIAÇÃO. AF_04/2017</t>
  </si>
  <si>
    <t>MINIESCAVADEIRA SOBRE ESTEIRAS, POTÊNCIA LÍQUIDA DE *30* HP, PESO OPERACIONAL DE *3.500* KG - JUROS. AF_04/2017</t>
  </si>
  <si>
    <t>MINIESCAVADEIRA SOBRE ESTEIRAS, POTÊNCIA LÍQUIDA DE *30* HP, PESO OPERACIONAL DE *3.500* KG - MANUTENÇÃO. AF_04/2017</t>
  </si>
  <si>
    <t>MINIESCAVADEIRA SOBRE ESTEIRAS, POTÊNCIA LÍQUIDA DE *30* HP, PESO OPERACIONAL DE *3.500* KG - MATERIAIS NA OPERAÇÃO. AF_04/2017</t>
  </si>
  <si>
    <t>MISTURADOR PARA PREPARO DE LAMA ESTABILIZANTE COM CAPACIDADE DE *4000* L, COM BOMBA CENTRÍFUGA 5,5 HP A 23,07 HP, PARA SISTEMA DE FURO DIRECIONAL - DEPRECIAÇÃO. AF_05/2023</t>
  </si>
  <si>
    <t>MISTURADOR PARA PREPARO DE LAMA ESTABILIZANTE COM CAPACIDADE DE *4000* L, COM BOMBA CENTRÍFUGA 5,5 HP A 23,07 HP, PARA SISTEMA DE FURO DIRECIONAL - JUROS. AF_05/2023</t>
  </si>
  <si>
    <t>MISTURADOR PARA PREPARO DE LAMA ESTABILIZANTE COM CAPACIDADE DE *4000* L, COM BOMBA CENTRÍFUGA 5,5 HP A 23,07 HP, PARA SISTEMA DE FURO DIRECIONAL - MANUTENÇÃO. AF_05/2023</t>
  </si>
  <si>
    <t>MÁQUINA DEMARCADORA DE FAIXA DE TRÁFEGO À FRIO, TRAÇÃO MANUAL, 4 CV, PRESSÃO MAX 3300 PSI, TANQUE 20 L - DEPRECIAÇÃO. AF_06/2021</t>
  </si>
  <si>
    <t>MÁQUINA DEMARCADORA DE FAIXA DE TRÁFEGO À FRIO, TRAÇÃO MANUAL, 4 CV, PRESSÃO MAX 3300 PSI, TANQUE 20 L - JUROS. AF_06/2021</t>
  </si>
  <si>
    <t>MÁQUINA DEMARCADORA DE FAIXA DE TRÁFEGO À FRIO, TRAÇÃO MANUAL, 4 CV, PRESSÃO MAX 3300 PSI, TANQUE 20 L - MANUTENÇÃO. AF_06/2021</t>
  </si>
  <si>
    <t>MÁQUINA FORMER DOBRAS DIVERSAS: 220V/380V TRIFÁSICO OU MONOFÁSICO, CAPACIDADE 0,5-1,27MM, MOTOR 2CV - DEPRECIAÇÃO. AF_05/2023</t>
  </si>
  <si>
    <t>MÁQUINA FORMER DOBRAS DIVERSAS: 220V/380V TRIFÁSICO OU MONOFÁSICO, CAPACIDADE 0,5-1,27MM, MOTOR 2CV - JUROS. AF_05/2023</t>
  </si>
  <si>
    <t>MÁQUINA FORMER DOBRAS DIVERSAS: 220V/380V TRIFÁSICO OU MONOFÁSICO, CAPACIDADE 0,5-1,27MM, MOTOR 2CV - MANUTENÇÃO. AF_05/2023</t>
  </si>
  <si>
    <t>MÁQUINA METALEIRA UNIVERSAL MODELO IW 110/180 BTD - DEPRECIAÇÃO. AF_05/2023</t>
  </si>
  <si>
    <t>MÁQUINA METALEIRA UNIVERSAL MODELO IW 110/180 BTD - JUROS. AF_05/2023</t>
  </si>
  <si>
    <t>MÁQUINA METALEIRA UNIVERSAL MODELO IW 110/180 BTD - MANUTENÇÃO. AF_05/2023</t>
  </si>
  <si>
    <t>MÁQUINA PARA SOLDA POR ELETROFUSÃO PARA TUBOS DE POLIETILENO DE ALTA DENSIDADE (PEAD) COM DIÂMETRO EXTERNO DE 20 A 1600 MM, POTÊNCIA DE 3500 W - DEPRECIAÇÃO. AF_05/2023</t>
  </si>
  <si>
    <t>MÁQUINA PARA SOLDA POR ELETROFUSÃO PARA TUBOS DE POLIETILENO DE ALTA DENSIDADE (PEAD) COM DIÂMETRO EXTERNO DE 20 A 1600 MM, POTÊNCIA DE 3500 W - JUROS. AF_05/2023</t>
  </si>
  <si>
    <t>MÁQUINA PARA SOLDA POR ELETROFUSÃO PARA TUBOS DE POLIETILENO DE ALTA DENSIDADE (PEAD) COM DIÂMETRO EXTERNO DE 20 A 1600 MM, POTÊNCIA DE 3500 W - MANUTENÇÃO. AF_05/2023</t>
  </si>
  <si>
    <t>MÁQUINA PARA SOLDA POR ELETROFUSÃO PARA TUBOS DE POLIETILENO DE ALTA DENSIDADE (PEAD) COM DIÂMETRO EXTERNO DE 20 A 800 MM, POTÊNCIA ENTRE 2750 E 3000 W - DEPRECIAÇÃO. AF_05/2023</t>
  </si>
  <si>
    <t>MÁQUINA PARA SOLDA POR ELETROFUSÃO PARA TUBOS DE POLIETILENO DE ALTA DENSIDADE (PEAD) COM DIÂMETRO EXTERNO DE 20 A 800 MM, POTÊNCIA ENTRE 2750 E 3000 W - JUROS. AF_05/2023</t>
  </si>
  <si>
    <t>MÁQUINA PARA SOLDA POR ELETROFUSÃO PARA TUBOS DE POLIETILENO DE ALTA DENSIDADE (PEAD) COM DIÂMETRO EXTERNO DE 20 A 800 MM, POTÊNCIA ENTRE 2750 E 3000 W - MANUTENÇÃO. AF_05/2023</t>
  </si>
  <si>
    <t>MÁQUINA PARA SOLDA POR TERMOFUSÃO PARA TUBOS DE POLIETILENO DE ALTA DENSIDADE (PEAD) COM DIÂMETRO EXTERNO DE 315 A 630 MM, POTÊNCIA ENTRE 8000 E 12350 W - DEPRECIAÇÃO. AF_05/2023</t>
  </si>
  <si>
    <t>MÁQUINA PARA SOLDA POR TERMOFUSÃO PARA TUBOS DE POLIETILENO DE ALTA DENSIDADE (PEAD) COM DIÂMETRO EXTERNO DE 315 A 630 MM, POTÊNCIA ENTRE 8000 E 12350 W - JUROS. AF_05/2023</t>
  </si>
  <si>
    <t>MÁQUINA PARA SOLDA POR TERMOFUSÃO PARA TUBOS DE POLIETILENO DE ALTA DENSIDADE (PEAD) COM DIÂMETRO EXTERNO DE 315 A 630 MM, POTÊNCIA ENTRE 8000 E 12350 W - MANUTENÇÃO. AF_05/2023</t>
  </si>
  <si>
    <t>MÁQUINA PARA SOLDA POR TERMOFUSÃO PARA TUBOS DE POLIETILENO DE ALTA DENSIDADE (PEAD) COM DIÂMETRO EXTERNO DE 710 A 1200 MM, POTÊNCIA ENTRE 16000 E 29500 W - DEPRECIAÇÃO. AF_05/2023</t>
  </si>
  <si>
    <t>MÁQUINA PARA SOLDA POR TERMOFUSÃO PARA TUBOS DE POLIETILENO DE ALTA DENSIDADE (PEAD) COM DIÂMETRO EXTERNO DE 710 A 1200 MM, POTÊNCIA ENTRE 16000 E 29500 W - JUROS. AF_05/2023</t>
  </si>
  <si>
    <t>MÁQUINA PARA SOLDA POR TERMOFUSÃO PARA TUBOS DE POLIETILENO DE ALTA DENSIDADE (PEAD) COM DIÂMETRO EXTERNO DE 710 A 1200 MM, POTÊNCIA ENTRE 16000 E 29500 W - MANUTENÇÃO. AF_05/2023</t>
  </si>
  <si>
    <t>MÁQUINA PARA SOLDA POR TERMOFUSÃO PARA TUBOS DE POLIETILENO DE ALTA DENSIDADE (PEAD) COM DIÂMETRO EXTERNO DE 90 A 315 MM, POTÊNCIA ENTRE 2500 E 5350 W - DEPRECIAÇÃO. AF_05/2023</t>
  </si>
  <si>
    <t>MÁQUINA PARA SOLDA POR TERMOFUSÃO PARA TUBOS DE POLIETILENO DE ALTA DENSIDADE (PEAD) COM DIÂMETRO EXTERNO DE 90 A 315 MM, POTÊNCIA ENTRE 2500 E 5350 W - JUROS. AF_05/2023</t>
  </si>
  <si>
    <t>MÁQUINA PARA SOLDA POR TERMOFUSÃO PARA TUBOS DE POLIETILENO DE ALTA DENSIDADE (PEAD) COM DIÂMETRO EXTERNO DE 90 A 315 MM, POTÊNCIA ENTRE 2500 E 5350 W - MANUTENÇÃO. AF_05/2023</t>
  </si>
  <si>
    <t>MÁQUINA SOLDA ARCO COM PISTOLA DE SOLDAGEM PARA STUD BOLT DE 5 MM A 22 MM - DEPRECIAÇÃO. AF_05/2023</t>
  </si>
  <si>
    <t>MÁQUINA SOLDA ARCO COM PISTOLA DE SOLDAGEM PARA STUD BOLT DE 5 MM A 22 MM - JUROS. AF_05/2023</t>
  </si>
  <si>
    <t>MÁQUINA SOLDA ARCO COM PISTOLA DE SOLDAGEM PARA STUD BOLT DE 5 MM A 22 MM - MANUTENÇÃO. AF_05/2023</t>
  </si>
  <si>
    <t>PERFURATRIZ DE COROA DIAMANTADA PARA CONCRETO, DIÂMETRO ATÉ 250 MM, MOTOR ELÉTRICO 220 V, POTÊNCIA 2.500 W - DEPRECIAÇÃO. AF_05/2023</t>
  </si>
  <si>
    <t>PERFURATRIZ DE COROA DIAMANTADA PARA CONCRETO, DIÂMETRO ATÉ 250 MM, MOTOR ELÉTRICO 220 V, POTÊNCIA 2.500 W - JUROS. AF_05/2023</t>
  </si>
  <si>
    <t>PERFURATRIZ DE COROA DIAMANTADA PARA CONCRETO, DIÂMETRO ATÉ 250 MM, MOTOR ELÉTRICO 220 V, POTÊNCIA 2.500 W - MANUTENÇÃO. AF_05/2023</t>
  </si>
  <si>
    <t>PERFURATRIZ HIDRÁULICA SOBRE ESTEIRA, TORQUE MÁXIMO 161 KNM, PROFUNDIDADE MÁXIMA 54 M, DIÂMETRO MÁXIMO 1500 MM, POTÊNCIA MOTOR 268 HP - DEPRECIAÇÃO. AF_04/2019</t>
  </si>
  <si>
    <t>PERFURATRIZ HIDRÁULICA SOBRE ESTEIRA, TORQUE MÁXIMO 161 KNM, PROFUNDIDADE MÁXIMA 54 M, DIÂMETRO MÁXIMO 1500 MM, POTÊNCIA MOTOR 268 HP - JUROS. AF_04/2019</t>
  </si>
  <si>
    <t>PERFURATRIZ HIDRÁULICA SOBRE ESTEIRA, TORQUE MÁXIMO 161 KNM, PROFUNDIDADE MÁXIMA 54 M, DIÂMETRO MÁXIMO 1500 MM, POTÊNCIA MOTOR 268 HP - MANUTENÇÃO. AF_04/2019</t>
  </si>
  <si>
    <t>PERFURATRIZ HIDRÁULICA SOBRE ESTEIRA, TORQUE MÁXIMO 98 KNM, PROFUNDIDADE MÁXIMA 25 M, DIÂMETRO MÁXIMO 115 MM, POTÊNCIA MOTOR 190 HP - DEPRECIAÇÃO. AF_02/2021</t>
  </si>
  <si>
    <t>PERFURATRIZ HIDRÁULICA SOBRE ESTEIRA, TORQUE MÁXIMO 98 KNM, PROFUNDIDADE MÁXIMA 25 M, DIÂMETRO MÁXIMO 115 MM, POTÊNCIA MOTOR 190 HP - JUROS. AF_02/2021</t>
  </si>
  <si>
    <t>PERFURATRIZ HIDRÁULICA SOBRE ESTEIRA, TORQUE MÁXIMO 98 KNM, PROFUNDIDADE MÁXIMA 25 M, DIÂMETRO MÁXIMO 115 MM, POTÊNCIA MOTOR 190 HP - MANUTENÇÃO. AF_02/2021</t>
  </si>
  <si>
    <t>PERFURATRIZ PARA EXECUÇÃO DE ESTACAS SECANTES, TIPO HÉLICE CONTÍNUA COM CABEÇOTE DUPLO E TUBO METÁLICO - DEPRECIAÇÃO. AF_04/2019</t>
  </si>
  <si>
    <t>PERFURATRIZ PARA EXECUÇÃO DE ESTACAS SECANTES, TIPO HÉLICE CONTÍNUA COM CABEÇOTE DUPLO E TUBO METÁLICO - JUROS. AF_04/2019</t>
  </si>
  <si>
    <t>PERFURATRIZ PARA EXECUÇÃO DE ESTACAS SECANTES, TIPO HÉLICE CONTÍNUA COM CABEÇOTE DUPLO E TUBO METÁLICO - MANUTENÇÃO. AF_04/2019</t>
  </si>
  <si>
    <t>PERFURATRIZ PARA FURO DIRECIONAL HORIZONTAL (HDD) COM CAPACIDADE ATÉ 89 KN, POTÊNCIA 24,8 HP A 80 HP (INCLUSO FERRAMENTAS E LOCALIZADOR) - DEPRECIAÇÃO. AF_05/2023</t>
  </si>
  <si>
    <t>PERFURATRIZ PARA FURO DIRECIONAL HORIZONTAL (HDD) COM CAPACIDADE ATÉ 89 KN, POTÊNCIA 24,8 HP A 80 HP (INCLUSO FERRAMENTAS E LOCALIZADOR) - JUROS. AF_05/2023</t>
  </si>
  <si>
    <t>PERFURATRIZ PARA FURO DIRECIONAL HORIZONTAL (HDD) COM CAPACIDADE ATÉ 89 KN, POTÊNCIA 24,8 HP A 80 HP (INCLUSO FERRAMENTAS E LOCALIZADOR) - MANUTENÇÃO. AF_05/2023</t>
  </si>
  <si>
    <t>PERFURATRIZ PARA FURO DIRECIONAL HORIZONTAL (HDD) COM CAPACIDADE DE 201 KN A 560 KN, POTÊNCIA 200 HP A 260 HP (INCLUSO FERRAMENTAS E LOCALIZADOR) - DEPRECIAÇÃO. AF_05/2023</t>
  </si>
  <si>
    <t>PERFURATRIZ PARA FURO DIRECIONAL HORIZONTAL (HDD) COM CAPACIDADE DE 201 KN A 560 KN, POTÊNCIA 200 HP A 260 HP (INCLUSO FERRAMENTAS E LOCALIZADOR) - JUROS. AF_05/2023</t>
  </si>
  <si>
    <t>PERFURATRIZ PARA FURO DIRECIONAL HORIZONTAL (HDD) COM CAPACIDADE DE 201 KN A 560 KN, POTÊNCIA 200 HP A 260 HP (INCLUSO FERRAMENTAS E LOCALIZADOR) - MANUTENÇÃO. AF_05/2023</t>
  </si>
  <si>
    <t>PERFURATRIZ PARA FURO DIRECIONAL HORIZONTAL (HDD) COM CAPACIDADE DE 90 KN A 200 KN, POTÊNCIA 100 HP A 160 HP (INCLUSO FERRAMENTAS E LOCALIZADOR - MANUTENÇÃO. AF_05/2023</t>
  </si>
  <si>
    <t>PERFURATRIZ PARA FURO DIRECIONAL HORIZONTAL (HDD) COM CAPACIDADE DE 90 KN A 200 KN, POTÊNCIA 100 HP A 160 HP (INCLUSO FERRAMENTAS E LOCALIZADOR) - DEPRECIAÇÃO. AF_05/2023</t>
  </si>
  <si>
    <t>PERFURATRIZ PARA FURO DIRECIONAL HORIZONTAL (HDD) COM CAPACIDADE DE 90 KN A 200 KN, POTÊNCIA 100 HP A 160 HP (INCLUSO FERRAMENTAS E LOCALIZADOR) - JUROS. AF_05/2023</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</si>
  <si>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</si>
  <si>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</si>
  <si>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</si>
  <si>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PLATAFORMA ELEVATÓRIA - DEPRECIAÇÃO. AF_04/2019</t>
  </si>
  <si>
    <t>PLATAFORMA ELEVATÓRIA - JUROS. AF_04/2019</t>
  </si>
  <si>
    <t>PLATAFORMA ELEVATÓRIA - MANUTENÇÃO. AF_04/2019</t>
  </si>
  <si>
    <t>PULVERIZADOR DE TINTA ELÉTRICO/MÁQUINA DE PINTURA AIRLESS, VAZÃO 2 L/MIN - DEPRECIAÇÃO. AF_05/2023</t>
  </si>
  <si>
    <t>PULVERIZADOR DE TINTA ELÉTRICO/MÁQUINA DE PINTURA AIRLESS, VAZÃO 2 L/MIN - JUROS. AF_05/2023</t>
  </si>
  <si>
    <t>PULVERIZADOR DE TINTA ELÉTRICO/MÁQUINA DE PINTURA AIRLESS, VAZÃO 2 L/MIN - MANUTENÇÃO. AF_05/2023</t>
  </si>
  <si>
    <t>PÓRTICO ROLANTE MONOVIGA, PERFIL I, 4 PERNAS, CAPACIDADE 5 T  - DEPRECIAÇÃO. AF_04/2019</t>
  </si>
  <si>
    <t>PÓRTICO ROLANTE MONOVIGA, PERFIL I, 4 PERNAS, CAPACIDADE 5 T  - JUROS. AF_04/2019</t>
  </si>
  <si>
    <t>PÓRTICO ROLANTE MONOVIGA, PERFIL I, 4 PERNAS, CAPACIDADE 5 T  - MANUTENÇÃO. AF_04/2019</t>
  </si>
  <si>
    <t>RETROESCAVADEIRA SOBRE RODAS COM CARREGADEIRA , PESO OPERACIONAL MÍN. 6,674, POTÊNCIA LÍQ 88 HP, COM MARTELO ROMPEDOR HIDRÁULICO ENTRE  275 A 362 KG - DEPRECIAÇÃO. AF_02/2021</t>
  </si>
  <si>
    <t>RETROESCAVADEIRA SOBRE RODAS COM CARREGADEIRA , PESO OPERACIONAL MÍN. 6,674, POTÊNCIA LÍQ 88 HP, COM MARTELO ROMPEDOR HIDRÁULICO ENTRE  275 A 362 KG - MANUTENÇÃO. AF_02/2021</t>
  </si>
  <si>
    <t>RETROESCAVADEIRA SOBRE RODAS COM CARREGADEIRA, PESO OPERACIONAL MÍN. 6,674, POTÊNCIA LÍQ 88 HP, COM MARTELO ROMPEDOR HIDRÁULICO ENTRE 275 A 362 KG - JUROS. AF_02/2021</t>
  </si>
  <si>
    <t>ROLO COMPACTADOR DE PNEUS, ESTÁTICO, PRESSÃO VARIÁVEL, POTÊNCIA 110 HP, PESO SEM/COM LASTRO 10,8/27 T, LARGURA DE ROLAGEM 2,30 M - DEPRECIAÇÃO. AF_06/2017</t>
  </si>
  <si>
    <t>ROLO COMPACTADOR DE PNEUS, ESTÁTICO, PRESSÃO VARIÁVEL, POTÊNCIA 110 HP, PESO SEM/COM LASTRO 10,8/27 T, LARGURA DE ROLAGEM 2,30 M - JUROS. AF_06/2017</t>
  </si>
  <si>
    <t>ROLO COMPACTADOR DE PNEUS, ESTÁTICO, PRESSÃO VARIÁVEL, POTÊNCIA 110 HP, PESO SEM/COM LASTRO 10,8/27 T, LARGURA DE ROLAGEM 2,30 M - MANUTENÇÃO. AF_06/2017</t>
  </si>
  <si>
    <t>ROLO COMPACTADOR DE PNEUS, ESTÁTICO, PRESSÃO VARIÁVEL, POTÊNCIA 110 HP, PESO SEM/COM LASTRO 10,8/27 T, LARGURA DE ROLAGEM 2,30 M - MATERIAIS NA OPERAÇÃO. AF_06/2017</t>
  </si>
  <si>
    <t>SERRA FITA HORIZONTAL, ELÉTRICA, COM CONTROLE HIDRÁULICO, PAINEL DE COMANDO EM 24 V, MOTOR ELÉTRICO 1,5 CV, DIMENSÕES DA FITA 3880 X 27 X 0,9 MM, TRIFÁSICA - DEPRECIAÇÃO. AF_05/2023</t>
  </si>
  <si>
    <t>SERRA FITA HORIZONTAL, ELÉTRICA, COM CONTROLE HIDRÁULICO, PAINEL DE COMANDO EM 24 V, MOTOR ELÉTRICO 1,5 CV, DIMENSÕES DA FITA 3880 X 27 X 0,9 MM, TRIFÁSICA - JUROS. AF_05/2023</t>
  </si>
  <si>
    <t>SERRA FITA HORIZONTAL, ELÉTRICA, COM CONTROLE HIDRÁULICO, PAINEL DE COMANDO EM 24 V, MOTOR ELÉTRICO 1,5 CV, DIMENSÕES DA FITA 3880 X 27 X 0,9 MM, TRIFÁSICA - MANUTENÇÃO. AF_05/2023</t>
  </si>
  <si>
    <t>TARTARUGA DE OXICORTE CG1, MONOFÁSICA, 220 V, FREQUÊNCIA 50 HZ, VELOCIDADE DE CORTE (MM/MIN) 50 A 750, DIÂMETRO MÍNIMO DO COMPASSO MM 200 - DEPRECIAÇÃO. AF_05/2023</t>
  </si>
  <si>
    <t>TARTARUGA DE OXICORTE CG1, MONOFÁSICA, 220 V, FREQUÊNCIA 50 HZ, VELOCIDADE DE CORTE (MM/MIN) 50 A 750, DIÂMETRO MÍNIMO DO COMPASSO MM 200 - JUROS. AF_05/2023</t>
  </si>
  <si>
    <t>TARTARUGA DE OXICORTE CG1, MONOFÁSICA, 220 V, FREQUÊNCIA 50 HZ, VELOCIDADE DE CORTE (MM/MIN) 50 A 750, DIÂMETRO MÍNIMO DO COMPASSO MM 200 - MANUTENÇÃO. AF_05/2023</t>
  </si>
  <si>
    <t>TORRE, COMPOSTA POR GUINCHO MECÂNICO, GUINCHO MANUAL, CABOS DE AÇO, PITEIRA E SOQUETE  - DEPRECIAÇÃO. AF_05/2023</t>
  </si>
  <si>
    <t>TORRE, COMPOSTA POR GUINCHO MECÂNICO, GUINCHO MANUAL, CABOS DE AÇO, PITEIRA E SOQUETE  - JUROS. AF_05/2023</t>
  </si>
  <si>
    <t>TORRE, COMPOSTA POR GUINCHO MECÂNICO, GUINCHO MANUAL, CABOS DE AÇO, PITEIRA E SOQUETE  - MANUTENÇÃO. AF_05/2023</t>
  </si>
  <si>
    <t>UNIDADE DOSADORA AIRLESS TIPO HOT SPRAY - DEPRECIAÇÃO. AF_05/2023</t>
  </si>
  <si>
    <t>UNIDADE DOSADORA AIRLESS TIPO HOT SPRAY - JUROS. AF_05/2023</t>
  </si>
  <si>
    <t>UNIDADE DOSADORA AIRLESS TIPO HOT SPRAY - MANUTENÇÃO. AF_05/2023</t>
  </si>
  <si>
    <t>VARREDEIRA DE GRAMA SINTÉTICA A GASOLINA, 2,4 CV, 4 TEMPOS - DEPRECIAÇÃO. AF_05/2023</t>
  </si>
  <si>
    <t>VARREDEIRA DE GRAMA SINTÉTICA A GASOLINA, 2,4 CV, 4 TEMPOS - JUROS. AF_05/2023</t>
  </si>
  <si>
    <t>VARREDEIRA DE GRAMA SINTÉTICA A GASOLINA, 2,4 CV, 4 TEMPOS - MANUTENÇÃO. AF_05/2023</t>
  </si>
  <si>
    <t>DRAGAGEM DE MATERIAIS DE 1A CATEGORIA E COMPOSTOS ORGÂNICOS E INORGÂNICOS COM DRAGLINE (CAÇAMBA: 0,76 M3/ 43 T). AF_03/2024</t>
  </si>
  <si>
    <t>DRAGAGEM DE MATERIAIS DE 1A CATEGORIA E COMPOSTOS ORGÂNICOS E INORGÂNICOS COM ESCAVADEIRA HIDRÁULICA DE LONGO ALCANCE (CAÇAMBA: 0,52 M3/155 HP). AF_03/2024</t>
  </si>
  <si>
    <t>CAIXA DE PASSAGEM PARA AR CONDICIONADO - FORNECIMENTO E INSTALAÇÃO. AF_08/2022</t>
  </si>
  <si>
    <t>DRENO EM MURO DE CONTENÇÃO, EXECUTADO NO PÉ DO MURO, COM TUBO DE PEAD CORRUGADO FLEXÍVEL PERFURADO, ENVOLVIDO COM GEOCOMPOSTO DRENANTE. AF_07/2021</t>
  </si>
  <si>
    <t>GEOCOMPOSTO DRENANTE, INSTALADO EM MURO DE CONTENÇÃO - EXCLUSIVE DRENO NO PÉ DO MURO. AF_07/2021</t>
  </si>
  <si>
    <t>LUVA DE PEAD, DN 100 MM, INSTALADA EM DRENO  - FORNECIMENTO E INSTALAÇÃO. AF_07/2021</t>
  </si>
  <si>
    <t>FABRICAÇÃO DE CURVA, REDUÇÃO OU TÊ PARA DUTO PARA AR CONDICIONADO EM CHAPA GALVANIZADA BITOLA 22. AF_03/2024</t>
  </si>
  <si>
    <t>FABRICAÇÃO DE CURVA, REDUÇÃO OU TÊ PARA DUTO PARA AR CONDICIONADO EM CHAPA GALVANIZADA BITOLA 24. AF_03/2024</t>
  </si>
  <si>
    <t>FABRICAÇÃO DE CURVA, REDUÇÃO OU TÊ PARA DUTO PARA AR CONDICIONADO EM CHAPA GALVANIZADA BITOLA 26. AF_03/2024</t>
  </si>
  <si>
    <t>FABRICAÇÃO DE DUTO RETANGULAR PARA AR CONDICIONADO (TRECHO RETO) EM CHAPA GALVANIZADA BITOLA 22. AF_03/2024</t>
  </si>
  <si>
    <t>FABRICAÇÃO DE DUTO RETANGULAR PARA AR CONDICIONADO (TRECHO RETO) EM CHAPA GALVANIZADA BITOLA 24. AF_03/2024</t>
  </si>
  <si>
    <t>FABRICAÇÃO DE DUTO RETANGULAR PARA AR CONDICIONADO (TRECHO RETO) EM CHAPA GALVANIZADA BITOLA 26. AF_03/2024</t>
  </si>
  <si>
    <t>FABRICAÇÃO DE DUTO RETANGULAR PARA AR CONDICIONADO EM PAINEL PRÉ-ISOLADO. AF_03/2024</t>
  </si>
  <si>
    <t>INSTALAÇÃO DE COLARINHO DE AÇO GALVANIZADO DN 109 MM (4") PARA DUTO FLEXÍVEL CIRCULAR PARA AR CONDICIONADO. AF_03/2024</t>
  </si>
  <si>
    <t>INSTALAÇÃO DE COLARINHO DE AÇO GALVANIZADO DN 131 MM (5") PARA DUTO FLEXÍVEL CIRCULAR PARA AR CONDICIONADO. AF_03/2024</t>
  </si>
  <si>
    <t>INSTALAÇÃO DE COLARINHO DE AÇO GALVANIZADO DN 161 MM (6") PARA DUTO FLEXÍVEL CIRCULAR PARA AR CONDICIONADO. AF_03/2024</t>
  </si>
  <si>
    <t>INSTALAÇÃO DE COLARINHO DE AÇO GALVANIZADO DN 185 MM (7") PARA DUTO FLEXÍVEL CIRCULAR PARA AR CONDICIONADO. AF_03/2024</t>
  </si>
  <si>
    <t>INSTALAÇÃO DE COLARINHO DE AÇO GALVANIZADO DN 209 MM (8") PARA DUTO FLEXÍVEL CIRCULAR PARA AR CONDICIONADO. AF_03/2024</t>
  </si>
  <si>
    <t>INSTALAÇÃO DE COLARINHO DE AÇO GALVANIZADO DN 263 MM (10") PARA DUTO FLEXÍVEL CIRCULAR PARA AR CONDICIONADO. AF_03/2024</t>
  </si>
  <si>
    <t>INSTALAÇÃO DE COLARINHO DE AÇO GALVANIZADO DN 314 MM (12") PARA DUTO FLEXÍVEL CIRCULAR PARA AR CONDICIONADO. AF_03/2024</t>
  </si>
  <si>
    <t>INSTALAÇÃO DE COLARINHO DE AÇO GALVANIZADO DN 364 MM (14") PARA DUTO FLEXÍVEL CIRCULAR PARA AR CONDICIONADO. AF_03/2024</t>
  </si>
  <si>
    <t>INSTALAÇÃO DE CURVA, REDUÇÃO OU TÊ DE DUTO PARA AR CONDICIONADO EM CHAPA GALVANIZADA BITOLA 22 - COM ISOLAMENTO DE MANTA FIXADA NA CHAPA COM CLAVO, INCLUSO FABRICAÇÃO. AF_03/2024</t>
  </si>
  <si>
    <t>INSTALAÇÃO DE CURVA, REDUÇÃO OU TÊ DE DUTO PARA AR CONDICIONADO EM CHAPA GALVANIZADA BITOLA 22 - COM ISOLAMENTO DE MANTA FIXADA NA CHAPA COM FITA PLÁSTICA, INCLUSO FABRICAÇÃO. AF_03/2024</t>
  </si>
  <si>
    <t>INSTALAÇÃO DE CURVA, REDUÇÃO OU TÊ DE DUTO PARA AR CONDICIONADO EM CHAPA GALVANIZADA BITOLA 24 - COM ISOLAMENTO DE MANTA FIXADA NA CHAPA COM CLAVO, INCLUSO FABRICAÇÃO. AF_03/2024</t>
  </si>
  <si>
    <t>INSTALAÇÃO DE CURVA, REDUÇÃO OU TÊ DE DUTO PARA AR CONDICIONADO EM CHAPA GALVANIZADA BITOLA 24 - COM ISOLAMENTO DE MANTA FIXADA NA CHAPA COM FITA PLÁSTICA, INCLUSO FABRICAÇÃO. AF_03/2024</t>
  </si>
  <si>
    <t>INSTALAÇÃO DE CURVA, REDUÇÃO OU TÊ DE DUTO PARA AR CONDICIONADO EM CHAPA GALVANIZADA BITOLA 26 - COM ISOLAMENTO DE MANTA FIXADA NA CHAPA COM CLAVO, INCLUSO FABRICAÇÃO. AF_03/2024</t>
  </si>
  <si>
    <t>INSTALAÇÃO DE CURVA, REDUÇÃO OU TÊ DE DUTO PARA AR CONDICIONADO EM CHAPA GALVANIZADA BITOLA 26 - COM ISOLAMENTO DE MANTA FIXADA NA CHAPA COM FITA PLÁSTICA, INCLUSO FABRICAÇÃO. AF_03/2024</t>
  </si>
  <si>
    <t>INSTALAÇÃO DE CURVA, REDUÇÃO OU TÊ PARA DUTO PARA AR CONDICIONADO EM CHAPA GALVANIZADA BITOLA 22 - COM ISOLAMENTO DE MANTA COLADA NA CHAPA, INCLUSO FABRICAÇÃO. AF_03/2024</t>
  </si>
  <si>
    <t>INSTALAÇÃO DE CURVA, REDUÇÃO OU TÊ PARA DUTO PARA AR CONDICIONADO EM CHAPA GALVANIZADA BITOLA 22 - SEM ISOLAMENTO, INCLUSO FABRICAÇÃO. AF_03/2024</t>
  </si>
  <si>
    <t>INSTALAÇÃO DE CURVA, REDUÇÃO OU TÊ PARA DUTO PARA AR CONDICIONADO EM CHAPA GALVANIZADA BITOLA 24 - COM ISOLAMENTO DE MANTA COLADA NA CHAPA, INCLUSO FABRICAÇÃO. AF_03/2024</t>
  </si>
  <si>
    <t>INSTALAÇÃO DE CURVA, REDUÇÃO OU TÊ PARA DUTO PARA AR CONDICIONADO EM CHAPA GALVANIZADA BITOLA 24 - SEM ISOLAMENTO, INCLUSO FABRICAÇÃO. AF_03/2024</t>
  </si>
  <si>
    <t>INSTALAÇÃO DE CURVA, REDUÇÃO OU TÊ PARA DUTO PARA AR CONDICIONADO EM CHAPA GALVANIZADA BITOLA 26 - COM ISOLAMENTO DE MANTA COLADA NA CHAPA, INCLUSO FABRICAÇÃO. AF_03/2024</t>
  </si>
  <si>
    <t>INSTALAÇÃO DE CURVA, REDUÇÃO OU TÊ PARA DUTO PARA AR CONDICIONADO EM CHAPA GALVANIZADA BITOLA 26 - SEM ISOLAMENTO, INCLUSO FABRICAÇÃO. AF_03/2024</t>
  </si>
  <si>
    <t>INSTALAÇÃO DE DUTO FLEXÍVEL CIRCULAR PARA AR CONDICIONADO EM ALUMÍNIO ISOLADO - DN 109 MM (4"). AF_03/2024</t>
  </si>
  <si>
    <t>INSTALAÇÃO DE DUTO FLEXÍVEL CIRCULAR PARA AR CONDICIONADO EM ALUMÍNIO ISOLADO - DN 131 MM (5"). AF_03/2024</t>
  </si>
  <si>
    <t>INSTALAÇÃO DE DUTO FLEXÍVEL CIRCULAR PARA AR CONDICIONADO EM ALUMÍNIO ISOLADO - DN 161 MM (6"). AF_03/2024</t>
  </si>
  <si>
    <t>INSTALAÇÃO DE DUTO FLEXÍVEL CIRCULAR PARA AR CONDICIONADO EM ALUMÍNIO ISOLADO - DN 185 MM (7"). AF_03/2024</t>
  </si>
  <si>
    <t>INSTALAÇÃO DE DUTO FLEXÍVEL CIRCULAR PARA AR CONDICIONADO EM ALUMÍNIO ISOLADO - DN 209 MM (8"). AF_03/2024</t>
  </si>
  <si>
    <t>INSTALAÇÃO DE DUTO FLEXÍVEL CIRCULAR PARA AR CONDICIONADO EM ALUMÍNIO ISOLADO - DN 263 MM (10"). AF_03/2024</t>
  </si>
  <si>
    <t>INSTALAÇÃO DE DUTO FLEXÍVEL CIRCULAR PARA AR CONDICIONADO EM ALUMÍNIO ISOLADO - DN 314 MM (12"). AF_03/2024</t>
  </si>
  <si>
    <t>INSTALAÇÃO DE DUTO FLEXÍVEL CIRCULAR PARA AR CONDICIONADO EM ALUMÍNIO ISOLADO - DN 364 MM (14"). AF_03/2024</t>
  </si>
  <si>
    <t>INSTALAÇÃO DE DUTO RETANGULAR PARA AR CONDICIONADO (TRECHO RETO) EM CHAPA GALVANIZADA BITOLA 22 - COM ISOLAMENTO DE MANTA COLADA NA CHAPA, INCLUSO FABRICAÇÃO. AF_03/2024</t>
  </si>
  <si>
    <t>INSTALAÇÃO DE DUTO RETANGULAR PARA AR CONDICIONADO (TRECHO RETO) EM CHAPA GALVANIZADA BITOLA 22 - COM ISOLAMENTO DE MANTA FIXADA NA CHAPA COM CLAVO, INCLUSO FABRICAÇÃO. AF_03/2024</t>
  </si>
  <si>
    <t>INSTALAÇÃO DE DUTO RETANGULAR PARA AR CONDICIONADO (TRECHO RETO) EM CHAPA GALVANIZADA BITOLA 22 - COM ISOLAMENTO DE MANTA FIXADA NA CHAPA COM FITA PLÁSTICA, INCLUSO FABRICAÇÃO. AF_03/2024</t>
  </si>
  <si>
    <t>INSTALAÇÃO DE DUTO RETANGULAR PARA AR CONDICIONADO (TRECHO RETO) EM CHAPA GALVANIZADA BITOLA 22 - SEM ISOLAMENTO, INCLUSO FABRICAÇÃO. AF_03/2024</t>
  </si>
  <si>
    <t>INSTALAÇÃO DE DUTO RETANGULAR PARA AR CONDICIONADO (TRECHO RETO) EM CHAPA GALVANIZADA BITOLA 24 - COM ISOLAMENTO DE MANTA COLADA NA CHAPA, INCLUSO FABRICAÇÃO. AF_03/2024</t>
  </si>
  <si>
    <t>INSTALAÇÃO DE DUTO RETANGULAR PARA AR CONDICIONADO (TRECHO RETO) EM CHAPA GALVANIZADA BITOLA 24 - COM ISOLAMENTO DE MANTA FIXADA NA CHAPA COM CLAVO, INCLUSO FABRICAÇÃO. AF_03/2024</t>
  </si>
  <si>
    <t>INSTALAÇÃO DE DUTO RETANGULAR PARA AR CONDICIONADO (TRECHO RETO) EM CHAPA GALVANIZADA BITOLA 24 - COM ISOLAMENTO DE MANTA FIXADA NA CHAPA COM FITA PLÁSTICA, INCLUSO FABRICAÇÃO. AF_03/2024</t>
  </si>
  <si>
    <t>INSTALAÇÃO DE DUTO RETANGULAR PARA AR CONDICIONADO (TRECHO RETO) EM CHAPA GALVANIZADA BITOLA 24 - SEM ISOLAMENTO, INCLUSO FABRICAÇÃO. AF_03/2024</t>
  </si>
  <si>
    <t>INSTALAÇÃO DE DUTO RETANGULAR PARA AR CONDICIONADO (TRECHO RETO) EM CHAPA GALVANIZADA BITOLA 26 - COM ISOLAMENTO DE MANTA COLADA NA CHAPA, INCLUSO FABRICAÇÃO. AF_03/2024</t>
  </si>
  <si>
    <t>INSTALAÇÃO DE DUTO RETANGULAR PARA AR CONDICIONADO (TRECHO RETO) EM CHAPA GALVANIZADA BITOLA 26 - COM ISOLAMENTO DE MANTA FIXADA NA CHAPA COM CLAVO, INCLUSO FABRICAÇÃO. AF_03/2024</t>
  </si>
  <si>
    <t>INSTALAÇÃO DE DUTO RETANGULAR PARA AR CONDICIONADO (TRECHO RETO) EM CHAPA GALVANIZADA BITOLA 26 - COM ISOLAMENTO DE MANTA FIXADA NA CHAPA COM FITA PLÁSTICA, INCLUSO FABRICAÇÃO. AF_03/2024</t>
  </si>
  <si>
    <t>INSTALAÇÃO DE DUTO RETANGULAR PARA AR CONDICIONADO (TRECHO RETO) EM CHAPA GALVANIZADA BITOLA 26 - SEM ISOLAMENTO, INCLUSO FABRICAÇÃO. AF_03/2024</t>
  </si>
  <si>
    <t>INSTALAÇÃO DE DUTO RETANGULAR PARA AR CONDICIONADO EM PAINEL PRÉ-ISOLADO, INCLUSO FABRICAÇÃO. AF_03/2024</t>
  </si>
  <si>
    <t>COTOVELO HORIZONTAL 90º PARA ELETROCALHA, LISA OU PERFURADA EM AÇO GALVANIZADO, LARGURA DE 100MM E ALTURA DE 50MM - FORNECIMENTO E INSTALAÇÃO. AF_04/2023</t>
  </si>
  <si>
    <t>COTOVELO HORIZONTAL 90º PARA ELETROCALHA, LISA OU PERFURADA EM AÇO GALVANIZADO, LARGURA DE 50MM E ALTURA DE 50MM - FORNECIMENTO E INSTALAÇÃO. AF_04/2023</t>
  </si>
  <si>
    <t>COTOVELO HORIZONTAL 90º PARA ELETROCALHA, LISA OU PERFURADA EM AÇO GALVANIZADO, LARGURA DE 75MM E ALTURA DE 50MM - FORNECIMENTO E INSTALAÇÃO. AF_04/2023</t>
  </si>
  <si>
    <t>COTOVELO HORIZONTAL 90º, PARA ELETROCALHA, LISA OU PERFURADA EM AÇO GALVANIZADO, LARGURA DE 125MM E ALTURA DE 50MM - FORNECIMENTO E INSTALAÇÃO. AF_04/2023</t>
  </si>
  <si>
    <t>COTOVELO HORIZONTAL 90º, PARA ELETROCALHA, LISA OU PERFURADA EM AÇO GALVANIZADO, LARGURA DE 150MM E ALTURA DE 50MM - FORNECIMENTO E INSTALAÇÃO. AF_04/2023</t>
  </si>
  <si>
    <t>COTOVELO HORIZONTAL 90º, PARA ELETROCALHA, LISA OU PERFURADA EM AÇO GALVANIZADO, LARGURA DE 200MM E ALTURA DE 50MM - FORNECIMENTO E INSTALAÇÃO. AF_04/2023</t>
  </si>
  <si>
    <t>COTOVELO HORIZONTAL 90º, PARA ELETROCALHA, LISA OU PERFURADA EM AÇO GALVANIZADO, LARGURA DE 250MM E ALTURA DE 50MM - FORNECIMENTO E INSTALAÇÃO. AF_04/2023</t>
  </si>
  <si>
    <t>COTOVELO HORIZONTAL 90º, PARA ELETROCALHA, LISA OU PERFURADA EM AÇO GALVANIZADO, LARGURA DE 300MM E ALTURA DE 50MM - FORNECIMENTO E INSTALAÇÃO. AF_04/2023</t>
  </si>
  <si>
    <t>COTOVELO HORIZONTAL 90º, PARA ELETROCALHA, LISA OU PERFURADA EM AÇO GALVANIZADO, LARGURA DE 400MM E ALTURA DE 50MM - FORNECIMENTO E INSTALAÇÃO. AF_04/2023</t>
  </si>
  <si>
    <t>COTOVELO HORIZONTAL 90º, PARA ELETROCALHA, LISA OU PERFURADA EM AÇO GALVANIZADO, LARGURA DE 500MM E ALTURA DE 50MM - FORNECIMENTO E INSTALAÇÃO. AF_04/2023</t>
  </si>
  <si>
    <t>COTOVELO HORIZONTAL 90º, PARA ELETROCALHA, LISA OU PERFURADA EM AÇO GALVANIZADO, LARGURA DE 600MM E ALTURA DE 50MM - FORNECIMENTO E INSTALAÇÃO. AF_04/2023</t>
  </si>
  <si>
    <t>COTOVELO HORIZONTAL 90º, PARA ELETROCALHA, LISA OU PERFURADA EM AÇO GALVANIZADO, LARGURA DE 700MM E ALTURA DE 50MM - FORNECIMENTO E INSTALAÇÃO. AF_04/2023</t>
  </si>
  <si>
    <t>COTOVELO HORIZONTAL 90º, PARA ELETROCALHA, LISA OU PERFURADA EM AÇO GALVANIZADO, LARGURA DE 800MM E ALTURA DE 50MM - FORNECIMENTO E INSTALAÇÃO. AF_04/2023</t>
  </si>
  <si>
    <t>COTOVELO RETO 90º PARA ELETROCALHA, LISA OU PERFURADA EM AÇO GALVANIZADO, LARGURA DE 100MM E ALTURA DE 50MM - FORNECIMENTO E INSTALAÇÃO. AF_04/2023</t>
  </si>
  <si>
    <t>COTOVELO RETO 90º PARA ELETROCALHA, LISA OU PERFURADA EM AÇO GALVANIZADO, LARGURA DE 50MM E ALTURA DE 50MM - FORNECIMENTO E INSTALAÇÃO. AF_04/2023</t>
  </si>
  <si>
    <t>COTOVELO RETO 90º PARA ELETROCALHA, LISA OU PERFURADA EM AÇO GALVANIZADO, LARGURA DE 75MM E ALTURA DE 50MM - FORNECIMENTO E INSTALAÇÃO. AF_04/2023</t>
  </si>
  <si>
    <t>COTOVELO RETO 90º, PARA ELETROCALHA, LISA OU PERFURADA EM AÇO GALVANIZADO, LARGURA DE 125MM E ALTURA DE 50MM - FORNECIMENTO E INSTALAÇÃO. AF_04/2023</t>
  </si>
  <si>
    <t>COTOVELO RETO 90º, PARA ELETROCALHA, LISA OU PERFURADA EM AÇO GALVANIZADO, LARGURA DE 150MM E ALTURA DE 50MM - FORNECIMENTO E INSTALAÇÃO. AF_04/2023</t>
  </si>
  <si>
    <t>COTOVELO RETO 90º, PARA ELETROCALHA, LISA OU PERFURADA EM AÇO GALVANIZADO, LARGURA DE 200MM E ALTURA DE 50MM - FORNECIMENTO E INSTALAÇÃO. AF_04/2023</t>
  </si>
  <si>
    <t>COTOVELO RETO 90º, PARA ELETROCALHA, LISA OU PERFURADA EM AÇO GALVANIZADO, LARGURA DE 250MM E ALTURA DE 50MM - FORNECIMENTO E INSTALAÇÃO. AF_04/2023</t>
  </si>
  <si>
    <t>COTOVELO RETO 90º, PARA ELETROCALHA, LISA OU PERFURADA EM AÇO GALVANIZADO, LARGURA DE 300MM E ALTURA DE 50MM - FORNECIMENTO E INSTALAÇÃO. AF_04/2023</t>
  </si>
  <si>
    <t>COTOVELO RETO 90º, PARA ELETROCALHA, LISA OU PERFURADA EM AÇO GALVANIZADO, LARGURA DE 400MM E ALTURA DE 50MM - FORNECIMENTO E INSTALAÇÃO. AF_04/2023</t>
  </si>
  <si>
    <t>COTOVELO RETO 90º, PARA ELETROCALHA, LISA OU PERFURADA EM AÇO GALVANIZADO, LARGURA DE 500MM E ALTURA DE 50MM - FORNECIMENTO E INSTALAÇÃO. AF_04/2023</t>
  </si>
  <si>
    <t>COTOVELO RETO 90º, PARA ELETROCALHA, LISA OU PERFURADA EM AÇO GALVANIZADO, LARGURA DE 600MM E ALTURA DE 50MM - FORNECIMENTO E INSTALAÇÃO. AF_04/2023</t>
  </si>
  <si>
    <t>COTOVELO RETO 90º, PARA ELETROCALHA, LISA OU PERFURADA EM AÇO GALVANIZADO, LARGURA DE 700MM E ALTURA DE 50MM - FORNECIMENTO E INSTALAÇÃO. AF_04/2023</t>
  </si>
  <si>
    <t>COTOVELO RETO 90º, PARA ELETROCALHA, LISA OU PERFURADA EM AÇO GALVANIZADO, LARGURA DE 800MM E ALTURA DE 50MM - FORNECIMENTO E INSTALAÇÃO. AF_04/2023</t>
  </si>
  <si>
    <t>CURVA HORIZONTAL 90º PARA ELETROCALHA, LISA OU PERFURADA EM AÇO GALVANIZADO, LARGURA DE 100MM E ALTURA DE 50MM - FORNECIMENTO E INSTALAÇÃO. AF_04/2023</t>
  </si>
  <si>
    <t>CURVA HORIZONTAL 90º PARA ELETROCALHA, LISA OU PERFURADA EM AÇO GALVANIZADO, LARGURA DE 50MM E ALTURA DE 50MM - FORNECIMENTO E INSTALAÇÃO. AF_04/2023</t>
  </si>
  <si>
    <t>CURVA HORIZONTAL 90º, PARA ELETROCALHA, LISA OU PERFURADA EM AÇO GALVANIZADO, LARGURA DE 125MM E ALTURA DE 50MM - FORNECIMENTO E INSTALAÇÃO. AF_04/2023</t>
  </si>
  <si>
    <t>CURVA HORIZONTAL 90º, PARA ELETROCALHA, LISA OU PERFURADA EM AÇO GALVANIZADO, LARGURA DE 150MM E ALTURA DE 50MM - FORNECIMENTO E INSTALAÇÃO. AF_04/2023</t>
  </si>
  <si>
    <t>CURVA HORIZONTAL 90º, PARA ELETROCALHA, LISA OU PERFURADA EM AÇO GALVANIZADO, LARGURA DE 200MM E ALTURA DE 50MM - FORNECIMENTO E INSTALAÇÃO. AF_04/2023</t>
  </si>
  <si>
    <t>CURVA HORIZONTAL 90º, PARA ELETROCALHA, LISA OU PERFURADA EM AÇO GALVANIZADO, LARGURA DE 250MM E ALTURA DE 50MM - FORNECIMENTO E INSTALAÇÃO. AF_04/2023</t>
  </si>
  <si>
    <t>CURVA HORIZONTAL 90º, PARA ELETROCALHA, LISA OU PERFURADA EM AÇO GALVANIZADO, LARGURA DE 300MM E ALTURA DE 50MM - FORNECIMENTO E INSTALAÇÃO. AF_04/2023</t>
  </si>
  <si>
    <t>CURVA HORIZONTAL 90º, PARA ELETROCALHA, LISA OU PERFURADA EM AÇO GALVANIZADO, LARGURA DE 400MM E ALTURA DE 50MM - FORNECIMENTO E INSTALAÇÃO. AF_04/2023</t>
  </si>
  <si>
    <t>CURVA HORIZONTAL 90º, PARA ELETROCALHA, LISA OU PERFURADA EM AÇO GALVANIZADO, LARGURA DE 500MM E ALTURA DE 50MM - FORNECIMENTO E INSTALAÇÃO. AF_04/2023</t>
  </si>
  <si>
    <t>CURVA HORIZONTAL 90º, PARA ELETROCALHA, LISA OU PERFURADA EM AÇO GALVANIZADO, LARGURA DE 600MM E ALTURA DE 50MM - FORNECIMENTO E INSTALAÇÃO. AF_04/2023</t>
  </si>
  <si>
    <t>CURVA HORIZONTAL 90º, PARA ELETROCALHA, LISA OU PERFURADA EM AÇO GALVANIZADO, LARGURA DE 700MM E ALTURA DE 50MM - FORNECIMENTO E INSTALAÇÃO. AF_04/2023</t>
  </si>
  <si>
    <t>CURVA HORIZONTAL 90º, PARA ELETROCALHA, LISA OU PERFURADA EM AÇO GALVANIZADO, LARGURA DE 75MM E ALTURA DE 50MM - FORNECIMENTO E INSTALAÇÃO. AF_04/2023</t>
  </si>
  <si>
    <t>CURVA HORIZONTAL 90º, PARA ELETROCALHA, LISA OU PERFURADA EM AÇO GALVANIZADO, LARGURA DE 800MM E ALTURA DE 50MM - FORNECIMENTO E INSTALAÇÃO. AF_04/2023</t>
  </si>
  <si>
    <t>ELETROCALHA LISA OU PERFURADA EM AÇO GALVANIZADO, LARGURA  100MM E ALTURA 50MM, INCLUSIVE EMENDA E FIXAÇÃO - FORNECIMENTO E INSTALAÇÃO. AF_04/2023</t>
  </si>
  <si>
    <t>ELETROCALHA LISA OU PERFURADA EM AÇO GALVANIZADO, LARGURA 125MM E ALTURA 50MM, INCLUSIVE EMENDA E FIXAÇÃO - FORNECIMENTO E INSTALAÇÃO. AF_04/2023</t>
  </si>
  <si>
    <t>ELETROCALHA LISA OU PERFURADA EM AÇO GALVANIZADO, LARGURA 150MM E ALTURA 50MM, INCLUSIVE EMENDA E FIXAÇÃO - FORNECIMENTO E INSTALAÇÃO. AF_04/2023</t>
  </si>
  <si>
    <t>ELETROCALHA LISA OU PERFURADA EM AÇO GALVANIZADO, LARGURA 200MM E ALTURA 50MM, INCLUSIVE EMENDA E FIXAÇÃO - FORNECIMENTO E INSTALAÇÃO. AF_04/2023</t>
  </si>
  <si>
    <t>ELETROCALHA LISA OU PERFURADA EM AÇO GALVANIZADO, LARGURA 250MM E ALTURA 50MM, INCLUSIVE EMENDA E FIXAÇÃO - FORNECIMENTO E INSTALAÇÃO. AF_04/2023</t>
  </si>
  <si>
    <t>ELETROCALHA LISA OU PERFURADA EM AÇO GALVANIZADO, LARGURA 300MM E ALTURA 50MM, INCLUSIVE EMENDA E FIXAÇÃO - FORNECIMENTO E INSTALAÇÃO. AF_04/2023</t>
  </si>
  <si>
    <t>ELETROCALHA LISA OU PERFURADA EM AÇO GALVANIZADO, LARGURA 400MM E ALTURA 50MM, INCLUSIVE EMENDA E FIXAÇÃO - FORNECIMENTO E INSTALAÇÃO. AF_04/2023</t>
  </si>
  <si>
    <t>ELETROCALHA LISA OU PERFURADA EM AÇO GALVANIZADO, LARGURA 500MM E ALTURA 50MM, INCLUSIVE EMENDA E FIXAÇÃO - FORNECIMENTO E INSTALAÇÃO. AF_04/2023</t>
  </si>
  <si>
    <t>ELETROCALHA LISA OU PERFURADA EM AÇO GALVANIZADO, LARGURA 50MM E ALTURA 50MM, INCLUSIVE EMENDA E FIXAÇÃO - FORNECIMENTO E INSTALAÇÃO. AF_04/2023</t>
  </si>
  <si>
    <t>ELETROCALHA LISA OU PERFURADA EM AÇO GALVANIZADO, LARGURA 600MM E ALTURA 50MM, INCLUSIVE EMENDA E FIXAÇÃO - FORNECIMENTO E INSTALAÇÃO. AF_04/2023</t>
  </si>
  <si>
    <t>ELETROCALHA LISA OU PERFURADA EM AÇO GALVANIZADO, LARGURA 700MM E ALTURA 50MM, INCLUSIVE EMENDA E FIXAÇÃO - FORNECIMENTO E INSTALAÇÃO. AF_04/2023</t>
  </si>
  <si>
    <t>ELETROCALHA LISA OU PERFURADA EM AÇO GALVANIZADO, LARGURA 75MM E ALTURA 50MM, INCLUSIVE EMENDA E FIXAÇÃO - FORNECIMENTO E INSTALAÇÃO. AF_04/2023</t>
  </si>
  <si>
    <t>ELETROCALHA LISA OU PERFURADA EM AÇO GALVANIZADO, LARGURA 800MM E ALTURA 50MM, INCLUSIVE EMENDA E FIXAÇÃO - FORNECIMENTO E INSTALAÇÃO. AF_04/2023</t>
  </si>
  <si>
    <t>EMENDA PARA ELETROCALHA, LISA OU PERFURADA EM AÇO GALVANIZADO, LARGURA 100MM E ALTURA 50MM - FORNECIMENTO E INSTALAÇÃO. AF_04/2023</t>
  </si>
  <si>
    <t>EMENDA PARA ELETROCALHA, LISA OU PERFURADA EM AÇO GALVANIZADO, LARGURA 125MM E ALTURA 50MM - FORNECIMENTO E INSTALAÇÃO. AF_04/2023</t>
  </si>
  <si>
    <t>EMENDA PARA ELETROCALHA, LISA OU PERFURADA EM AÇO GALVANIZADO, LARGURA 150MM E ALTURA 50MM - FORNECIMENTO E INSTALAÇÃO. AF_04/2023</t>
  </si>
  <si>
    <t>EMENDA PARA ELETROCALHA, LISA OU PERFURADA EM AÇO GALVANIZADO, LARGURA 50MM E ALTURA 50MM - FORNECIMENTO E INSTALAÇÃO. AF_04/2023</t>
  </si>
  <si>
    <t>EMENDA PARA ELETROCALHA, LISA OU PERFURADA EM AÇO GALVANIZADO, LARGURA 75MM E ALTURA 50MM - FORNECIMENTO E INSTALAÇÃO. AF_04/2023</t>
  </si>
  <si>
    <t>EMENDA PARA ELETROCALHA, LISA OU PERFURADA EM AÇO GALVANIZADO, LARGURA DE 200MM E ALTURA DE 50MM - FORNECIMENTO E INSTALAÇÃO. AF_04/2023</t>
  </si>
  <si>
    <t>EMENDA PARA ELETROCALHA, LISA OU PERFURADA EM AÇO GALVANIZADO, LARGURA DE 250MM E ALTURA DE 50MM - FORNECIMENTO E INSTALAÇÃO. AF_04/2023</t>
  </si>
  <si>
    <t>EMENDA PARA ELETROCALHA, LISA OU PERFURADA EM AÇO GALVANIZADO, LARGURA DE 300MM E ALTURA DE 50MM - FORNECIMENTO E INSTALAÇÃO. AF_04/2023</t>
  </si>
  <si>
    <t>EMENDA PARA ELETROCALHA, LISA OU PERFURADA EM AÇO GALVANIZADO, LARGURA DE 400MM E ALTURA DE 50MM - FORNECIMENTO E INSTALAÇÃO. AF_04/2023</t>
  </si>
  <si>
    <t>EMENDA PARA ELETROCALHA, LISA OU PERFURADA EM AÇO GALVANIZADO, LARGURA DE 500MM E ALTURA DE 50MM - FORNECIMENTO E INSTALAÇÃO. AF_04/2023</t>
  </si>
  <si>
    <t>EMENDA PARA ELETROCALHA, LISA OU PERFURADA EM AÇO GALVANIZADO, LARGURA DE 600MM E ALTURA DE 50MM - FORNECIMENTO E INSTALAÇÃO. AF_04/2023</t>
  </si>
  <si>
    <t>EMENDA PARA ELETROCALHA, LISA OU PERFURADA EM AÇO GALVANIZADO, LARGURA DE 700MM E ALTURA DE 50MM - FORNECIMENTO E INSTALAÇÃO. AF_04/2023</t>
  </si>
  <si>
    <t>EMENDA PARA ELETROCALHA, LISA OU PERFURADA EM AÇO GALVANIZADO, LARGURA DE 800MM E ALTURA DE 50MM - FORNECIMENTO E INSTALAÇÃO. AF_04/2023</t>
  </si>
  <si>
    <t>REDUÇÃO PARA ELETROCALHA, LISA OU PERFURADA EM AÇO GALVANIZADO, 100X75MM E ALTURA 50MM - FORNECIMENTO E INSTALAÇÃO. AF_04/2023</t>
  </si>
  <si>
    <t>REDUÇÃO PARA ELETROCALHA, LISA OU PERFURADA EM AÇO GALVANIZADO, 125X100MM E ALTURA DE 50MM - FORNECIMENTO E INSTALAÇÃO. AF_04/2023</t>
  </si>
  <si>
    <t>REDUÇÃO PARA ELETROCALHA, LISA OU PERFURADA EM AÇO GALVANIZADO, 150X125MM E ALTURA DE 50MM - FORNECIMENTO E INSTALAÇÃO. AF_04/2023</t>
  </si>
  <si>
    <t>REDUÇÃO PARA ELETROCALHA, LISA OU PERFURADA EM AÇO GALVANIZADO, 75X50MM E ALTURA 50MM - FORNECIMENTO E INSTALAÇÃO. AF_04/2023</t>
  </si>
  <si>
    <t>REDUÇÃO PARA ELETROCALHA, LISA OU PERFURADA EM AÇO GALVANIZADO, LARGURA DE 200X150MM E ALTURA DE 50MM - FORNECIMENTO E INSTALAÇÃO. AF_04/2023</t>
  </si>
  <si>
    <t>REDUÇÃO PARA ELETROCALHA, LISA OU PERFURADA EM AÇO GALVANIZADO, LARGURA DE 250X200MM E ALTURA DE 50MM - FORNECIMENTO E INSTALAÇÃO. AF_04/2023</t>
  </si>
  <si>
    <t>REDUÇÃO PARA ELETROCALHA, LISA OU PERFURADA EM AÇO GALVANIZADO, LARGURA DE 300X250MM E ALTURA DE 50MM - FORNECIMENTO E INSTALAÇÃO. AF_04/2023</t>
  </si>
  <si>
    <t>REDUÇÃO PARA ELETROCALHA, LISA OU PERFURADA EM AÇO GALVANIZADO, LARGURA DE 400X300MM E ALTURA DE 50MM - FORNECIMENTO E INSTALAÇÃO. AF_04/2023</t>
  </si>
  <si>
    <t>REDUÇÃO PARA ELETROCALHA, LISA OU PERFURADA EM AÇO GALVANIZADO, LARGURA DE 500X400MM E ALTURA DE 50MM - FORNECIMENTO E INSTALAÇÃO. AF_04/2023</t>
  </si>
  <si>
    <t>REDUÇÃO PARA ELETROCALHA, LISA OU PERFURADA EM AÇO GALVANIZADO, LARGURA DE 600X500MM E ALTURA DE 50MM - FORNECIMENTO E INSTALAÇÃO. AF_04/2023</t>
  </si>
  <si>
    <t>REDUÇÃO PARA ELETROCALHA, LISA OU PERFURADA EM AÇO GALVANIZADO, LARGURA DE 700X600MM E ALTURA DE 50MM - FORNECIMENTO E INSTALAÇÃO. AF_04/2023</t>
  </si>
  <si>
    <t>REDUÇÃO PARA ELETROCALHA, LISA OU PERFURADA EM AÇO GALVANIZADO, LARGURA DE 800X700MM E ALTURA DE 50MM - FORNECIMENTO E INSTALAÇÃO. AF_04/2023</t>
  </si>
  <si>
    <t>TÊ HORIZONTAL 90º, PARA ELETROCALHA, LISA OU PERFURADA EM AÇO GALVANIZADO, LARGURA DE 100MM E ALTURA DE 50MM - FORNECIMENTO E INSTALAÇÃO. AF_04/2023</t>
  </si>
  <si>
    <t>TÊ HORIZONTAL 90º, PARA ELETROCALHA, LISA OU PERFURADA EM AÇO GALVANIZADO, LARGURA DE 125MM E ALTURA DE 50MM - FORNECIMENTO E INSTALAÇÃO. AF_04/2023</t>
  </si>
  <si>
    <t>TÊ HORIZONTAL 90º, PARA ELETROCALHA, LISA OU PERFURADA EM AÇO GALVANIZADO, LARGURA DE 150MM E ALTURA DE 50MM - FORNECIMENTO E INSTALAÇÃO. AF_04/2023</t>
  </si>
  <si>
    <t>TÊ HORIZONTAL 90º, PARA ELETROCALHA, LISA OU PERFURADA EM AÇO GALVANIZADO, LARGURA DE 200MM E ALTURA DE 50MM - FORNECIMENTO E INSTALAÇÃO. AF_04/2023</t>
  </si>
  <si>
    <t>TÊ HORIZONTAL 90º, PARA ELETROCALHA, LISA OU PERFURADA EM AÇO GALVANIZADO, LARGURA DE 250MM E ALTURA DE 50MM - FORNECIMENTO E INSTALAÇÃO. AF_04/2023</t>
  </si>
  <si>
    <t>TÊ HORIZONTAL 90º, PARA ELETROCALHA, LISA OU PERFURADA EM AÇO GALVANIZADO, LARGURA DE 300MM E ALTURA DE 50MM - FORNECIMENTO E INSTALAÇÃO. AF_04/2023</t>
  </si>
  <si>
    <t>TÊ HORIZONTAL 90º, PARA ELETROCALHA, LISA OU PERFURADA EM AÇO GALVANIZADO, LARGURA DE 400MM E ALTURA DE 50MM - FORNECIMENTO E INSTALAÇÃO. AF_04/2023</t>
  </si>
  <si>
    <t>TÊ HORIZONTAL 90º, PARA ELETROCALHA, LISA OU PERFURADA EM AÇO GALVANIZADO, LARGURA DE 500MM E ALTURA DE 50MM - FORNECIMENTO E INSTALAÇÃO. AF_04/2023</t>
  </si>
  <si>
    <t>TÊ HORIZONTAL 90º, PARA ELETROCALHA, LISA OU PERFURADA EM AÇO GALVANIZADO, LARGURA DE 50MM E ALTURA DE 50MM - FORNECIMENTO E INSTALAÇÃO. AF_04/2023</t>
  </si>
  <si>
    <t>TÊ HORIZONTAL 90º, PARA ELETROCALHA, LISA OU PERFURADA EM AÇO GALVANIZADO, LARGURA DE 600MM E ALTURA DE 50MM - FORNECIMENTO E INSTALAÇÃO. AF_04/2023</t>
  </si>
  <si>
    <t>TÊ HORIZONTAL 90º, PARA ELETROCALHA, LISA OU PERFURADA EM AÇO GALVANIZADO, LARGURA DE 700MM E ALTURA DE 50MM - FORNECIMENTO E INSTALAÇÃO. AF_04/2023</t>
  </si>
  <si>
    <t>TÊ HORIZONTAL 90º, PARA ELETROCALHA, LISA OU PERFURADA EM AÇO GALVANIZADO, LARGURA DE 75MM E ALTURA DE 50MM - FORNECIMENTO E INSTALAÇÃO. AF_04/2023</t>
  </si>
  <si>
    <t>TÊ HORIZONTAL 90º, PARA ELETROCALHA, LISA OU PERFURADA EM AÇO GALVANIZADO, LARGURA DE 800MM E ALTURA DE 50MM - FORNECIMENTO E INSTALAÇÃO. AF_04/2023</t>
  </si>
  <si>
    <t>AQUECEDOR SOLAR COMPACTO, KIT PARA 1 COLETOR SOLAR À VÁCUO COM SUPORTE, RESERVATÓRIO, FIXAÇÕES E TUBOS - FORNECIMENTO E INSTALAÇÃO. AF_12/2021</t>
  </si>
  <si>
    <t>BOMBA DE CIRCULACAO DE ÁGUA QUENTE, 93 ATÉ 150 W - FORNECIMENTO E INSTALAÇÃO. AF_12/2021</t>
  </si>
  <si>
    <t>CABO FOTOVOLTAICO 4 MM² INSTALADO EM ELETRODUTO - FORNECIMENTO E INSTALAÇÃO. AF_12/2021</t>
  </si>
  <si>
    <t>CABO FOTOVOLTAICO 4 MM² INSTALADO SOLTO NO TELHADO - FORNECIMENTO E INSTALAÇÃO. AF_12/2021</t>
  </si>
  <si>
    <t>CABO FOTOVOLTAICO 6 MM² INSTALADO EM ELETRODUTO - FORNECIMENTO E INSTALAÇÃO. AF_12/2021</t>
  </si>
  <si>
    <t>CABO FOTOVOLTAICO 6 MM² INSTALADO SOLTO NO TELHADO - FORNECIMENTO E INSTALAÇÃO. AF_12/2021</t>
  </si>
  <si>
    <t>COLETOR PARA AQUECIMENTO SOLAR A VÁCUO, COM SUPORTE PARA LAJE DE CONCRETO - FORNECIMENTO E INSTALAÇÃO. AF_12/2021</t>
  </si>
  <si>
    <t>COLETOR PARA AQUECIMENTO SOLAR A VÁCUO, COM SUPORTE PARA TELHA CERÂMICA - FORNECIMENTO E INSTALAÇÃO. AF_12/2021</t>
  </si>
  <si>
    <t>COLETOR PARA AQUECIMENTO SOLAR A VÁCUO, COM SUPORTE PARA TELHA METÁLICA - FORNECIMENTO E INSTALAÇÃO. AF_12/2021</t>
  </si>
  <si>
    <t>COLETOR PARA AQUECIMENTO SOLAR, EM VIDRO TEMPERADO E SERPENTINA EM TUBO DE COBRE, COM SUPORTE PARA LAJE DE CONCRETO - FORNECIMENTO E INSTALAÇÃO. AF_12/2021</t>
  </si>
  <si>
    <t>COLETOR PARA AQUECIMENTO SOLAR, EM VIDRO TEMPERADO E SERPENTINA EM TUBO DE COBRE, COM SUPORTE PARA TELHA CERÂMICA - FORNECIMENTO E INSTALAÇÃO. AF_12/2021</t>
  </si>
  <si>
    <t>COLETOR PARA AQUECIMENTO SOLAR, EM VIDRO TEMPERADO E SERPENTINA EM TUBO DE COBRE, COM SUPORTE PARA TELHA METÁLICA - FORNECIMENTO E INSTALAÇÃO. AF_12/2021</t>
  </si>
  <si>
    <t>CONTROLADOR POR DIFERENCIAL DE TEMPERATURA COM 2 SENSORES - FORNECIMENTO E INSTALAÇÃO. AF_12/2021</t>
  </si>
  <si>
    <t>INVERSOR SOLAR FOTOVOLTAICO - FORNECIMENTO E INSTALAÇÃO. AF_12/2021</t>
  </si>
  <si>
    <t>MICRO INVERSOR SOLAR FOTOVOLTAICO - FORNECIMENTO E INSTALAÇÃO. AF_12/2021</t>
  </si>
  <si>
    <t>PAINEL SOLAR FOTOVOLTAICO, 2 X 1 M, COM SUPORTE PARA LAJE DE CONCRETO - FORNECIMENTO E INSTALAÇÃO. AF_12/2021</t>
  </si>
  <si>
    <t>PAINEL SOLAR FOTOVOLTAICO, 2 X 1 M, COM SUPORTE PARA TELHA CERÂMICA - FORNECIMENTO E INSTALAÇÃO. AF_12/2021</t>
  </si>
  <si>
    <t>PAINEL SOLAR FOTOVOLTAICO, 2 X 1 M, COM SUPORTE PARA TELHA METÁLICA - FORNECIMENTO E INSTALAÇÃO. AF_12/2021</t>
  </si>
  <si>
    <t>RESERVATÓRIO TÉRMICO/BOILER SOLAR EM AÇO INOX 1000 L - FORNECIMENTO E INSTALAÇÃO. AF_12/2021</t>
  </si>
  <si>
    <t>RESERVATÓRIO TÉRMICO/BOILER SOLAR EM AÇO INOX 200 L - FORNECIMENTO E INSTALAÇÃO. AF_12/2021</t>
  </si>
  <si>
    <t>RESERVATÓRIO TÉRMICO/BOILER SOLAR EM AÇO INOX 3000 L - FORNECIMENTO E INSTALAÇÃO. AF_12/2021</t>
  </si>
  <si>
    <t>RESERVATÓRIO TÉRMICO/BOILER SOLAR EM AÇO INOX 400 L - FORNECIMENTO E INSTALAÇÃO. AF_12/2021</t>
  </si>
  <si>
    <t>RESERVATÓRIO TÉRMICO/BOILER SOLAR EM AÇO INOX 600 L - FORNECIMENTO E INSTALAÇÃO. AF_12/2021</t>
  </si>
  <si>
    <t>RESERVATÓRIO TÉRMICO/BOILER SOLAR EM AÇO INOX 800 L - FORNECIMENTO E INSTALAÇÃO. AF_12/2021</t>
  </si>
  <si>
    <t>STRING BOX PARA SISTEMA FOTOVOLTAICO - FORNECIMENTO E INSTALAÇÃO. AF_12/2021</t>
  </si>
  <si>
    <t>SUPORTE DE 1 COLETOR SOLAR PARA LAJE DE CONCRETO - FORNECIMENTO E INSTALAÇÃO. AF_12/2021</t>
  </si>
  <si>
    <t>SUPORTE DE 1 COLETOR SOLAR PARA TELHA CERÂMICA - FORNECIMENTO E INSTALAÇÃO. AF_12/2021</t>
  </si>
  <si>
    <t>SUPORTE DE 1 COLETOR SOLAR PARA TELHA METÁLICA - FORNECIMENTO E INSTALAÇÃO. AF_12/2021</t>
  </si>
  <si>
    <t>COLOCAÇÃO DE TELA FACHADEIRA PERIMETRAL. AF_03/2024</t>
  </si>
  <si>
    <t>FECHAMENTO METÁLICO REMOVÍVEL DE ABERTURA DE CAIXILHO (PROTEÇÃO DE GESSEIRO) - 4 MONTAGENS EM OBRA. AF_03/2024</t>
  </si>
  <si>
    <t>FECHAMENTO METÁLICO REMOVÍVEL DE VÃO DE PORTAS (VÃO DO ELEVADOR) - 1 MONTAGEM EM OBRA. AF_03/2024</t>
  </si>
  <si>
    <t>FITA DE SINALIZAÇÃO FIXADA NA ESTRUTURA. AF_03/2024</t>
  </si>
  <si>
    <t>GUARDA-CORPO DE CONCRETAGEM COM MONTANTES METÁLICOS FIXADOS EM BARROTES (VIGAMENTO) DE FORMA DE MADEIRA COM FECHAMENTO EM PAINEL DE TELA METÁLICA. AF_03/2024</t>
  </si>
  <si>
    <t>GUARDA-CORPO DE CONCRETAGEM COM MONTANTES METÁLICOS FIXADOS NOS GARFOS DE FORMA DE MADEIRA COM FECHAMENTO EM PAINEL DE TELA METÁLICA. AF_03/2024</t>
  </si>
  <si>
    <t>GUARDA-CORPO EM LAJE PÓS DESFÔRMA COM MONTANTE METÁLICO FIXADO EM LAJE COM PARABOLT E FECHAMENTO EM PAINEL DE TELA METÁLICA. AF_03/2024</t>
  </si>
  <si>
    <t>GUARDA-CORPO EM LAJE PÓS DESFÔRMA COM MONTANTE METÁLICO FIXADO EM LAJE COM SARGENTO E FECHAMENTO EM PAINEL DE TELA METÁLICA. AF_03/2024</t>
  </si>
  <si>
    <t>GUARDA-CORPO EM LAJE PÓS-DESFÔRMA COM CABOS DE AÇO E FECHAMENTO EM TELA DE POLIPROPILENO (SISTEMA DE BARREIRA COM REDE) PARA EDIFÍCIOS ACIMA DE 4 PAVIMENTOS (2 MONTAGENS). AF_03/2024</t>
  </si>
  <si>
    <t>GUARDA-CORPO EM LAJE PÓS-DESFÔRMA COM CABOS DE AÇO E FECHAMENTO EM TELA DE POLIPROPILENO (SISTEMA DE BARREIRA COM REDE) PARA EDIFÍCIOS COM ATÉ 4 PAVIMENTOS (1 MONTAGEM). AF_03/2024</t>
  </si>
  <si>
    <t>GUARDA-CORPO EM LAJE PÓS-DESFÔRMA COM ESCORAS METÁLICAS ESTRONCADAS NA ESTRUTURA E FECHAMENTO EM PAINEL DE TELA METÁLICA PARA EDIFÍCIOS ACIMA DE 4 PAVIMENTOS (2 MONTAGENS). AF_03/2024</t>
  </si>
  <si>
    <t>GUARDA-CORPO EM LAJE PÓS-DESFÔRMA COM ESCORAS METÁLICAS ESTRONCADAS NA ESTRUTURA E FECHAMENTO EM PAINEL DE TELA METÁLICA PARA EDIFÍCIOS COM ATÉ 4 PAVIMENTOS (1 MONTAGEM). AF_03/2024</t>
  </si>
  <si>
    <t>GUARDA-CORPO EM LAJE PÓS-DESFÔRMA COM MONTANTE METÁLICO FIXADO COM BARRAS DE AÇO ENGASTADAS NA LAJE, CABOS DE AÇO E FECHAMENTO EM TELA DE POLIPROPILENO PARA EDIFÍCIOS ACIMA DE 4 PAVIMENTOS (2 MONTAGENS). AF_03/2024</t>
  </si>
  <si>
    <t>GUARDA-CORPO EM LAJE PÓS-DESFÔRMA COM MONTANTE METÁLICO FIXADO COM BARRAS DE AÇO ENGASTADAS NA LAJE, CABOS DE AÇO E FECHAMENTO EM TELA DE POLIPROPILENO PARA EDIFÍCIOS COM ATÉ 4 PAVIMENTOS (1 MONTAGEM). AF_03/2024</t>
  </si>
  <si>
    <t>GUARDA-CORPO EM LAJE PÓS-DESFÔRMA COM MONTANTE METÁLICO FIXADO COM BARRAS DE AÇO ENGASTADAS NA LAJE, TRAVESSÃO EM MADEIRA E FECHAMENTO EM TELA DE POLIPROPILENO PARA EDIFÍCIOS ACIMA DE 4 PAVIMENTOS (2 MONTAGENS). AF_03/2024</t>
  </si>
  <si>
    <t>GUARDA-CORPO EM LAJE PÓS-DESFÔRMA COM MONTANTE METÁLICO FIXADO COM BARRAS DE AÇO ENGASTADAS NA LAJE, TRAVESSÃO EM MADEIRA E FECHAMENTO EM TELA DE POLIPROPILENO PARA EDIFÍCIOS COM ATÉ 4 PAVIMENTOS (1 MONTAGEM). AF_03/2024</t>
  </si>
  <si>
    <t>GUARDA-CORPO EM LAJE PÓS-DESFÔRMA COM MONTANTE METÁLICO FIXADO EM VIGA DE BORDA E FECHAMENTO EM PAINEL DE TELA METÁLICA PARA EDIFÍCIOS ACIMA DE 4 PAVIMENTOS (2 MONTAGENS). AF_03/2024</t>
  </si>
  <si>
    <t>GUARDA-CORPO EM LAJE PÓS-DESFÔRMA, PARA ESTRUTURAS EM CONCRETO, COM MONTANTE METÁLICO FIXADO EM VIGA DE BORDA E FECHAMENTO EM PAINEL DE TELA METÁLICA PARA EDIFÍCIOS COM ATÉ 4 PAVIMENTOS (1 MONTAGEM). AF_03/2024</t>
  </si>
  <si>
    <t>GUARDA-CORPO PARA ALVENARIA ESTRUTURAL, COM MONTANTE METÁLICO PARA DOIS NÍVEIS DE PROTEÇÃO E FECHAMENTO EM PAINEL DE TELA METÁLICA PARA EDIFÍCIOS ACIMA DE 8 PAVIMENTOS. AF_03/2024</t>
  </si>
  <si>
    <t>GUARDA-CORPO PARA ALVENARIA ESTRUTURAL, COM MONTANTE METÁLICO PARA DOIS NÍVEIS DE PROTEÇÃO E FECHAMENTO EM PAINEL DE TELA METÁLICA PARA EDIFÍCIOS COM ALTURA DE 5 A 8 PAVIMENTOS. AF_03/2024</t>
  </si>
  <si>
    <t>GUARDA-CORPO PARA ALVENARIA ESTRUTURAL, COM MONTANTE METÁLICO PARA DOIS NÍVEIS DE PROTEÇÃO E FECHAMENTO EM PAINEL DE TELA METÁLICA PARA EDIFÍCIOS COM ATÉ 4 PAVIMENTOS. AF_03/2024</t>
  </si>
  <si>
    <t>INSTALAÇÃO DE GAMBIARRA PARA SINALIZAÇÃO, INCLUINDO LÂMPADA, E SINALIZADOR. AF_03/2024</t>
  </si>
  <si>
    <t>LINHA DE VIDA INSTALADA JUNTO AO PISO PARA EDIFÍCIOS ACIMA DE 8 PAVIMENTOS. AF_03/2024</t>
  </si>
  <si>
    <t>LINHA DE VIDA INSTALADA JUNTO AO PISO PARA EDIFÍCIOS DE 5 A 8 PAVIMENTOS. AF_03/2024</t>
  </si>
  <si>
    <t>LINHA DE VIDA INSTALADA JUNTO AO PISO PARA EDIFÍCIOS DE ATÉ 4 PAVIMENTOS. AF_03/2024</t>
  </si>
  <si>
    <t>LINHA DE VIDA TIPO VARAL DE SEGURANÇA COM CABO DE AÇO PARA PROTEÇÃO DE PERIFERIA PARA EDIFÍCIOS ACIMA DE 8 PAVIMENTOS. AF_03/2024</t>
  </si>
  <si>
    <t>LINHA DE VIDA TIPO VARAL DE SEGURANÇA COM CABO DE AÇO PARA PROTEÇÃO DE PERIFERIA PARA EDIFÍCIOS DE 5 A 8 PAVIMENTOS. AF_03/2024</t>
  </si>
  <si>
    <t>LINHA DE VIDA TIPO VARAL DE SEGURANÇA COM CABO DE AÇO PARA PROTEÇÃO DE PERIFERIA PARA EDIFÍCIOS DE ATÉ 4 PAVIMENTOS. AF_03/2024</t>
  </si>
  <si>
    <t>PLACA INDICATIVA FIXADA DIRETAMENTE NA ESTRUTURA ATRAVÉS DE PREGOS. AF_03/2024</t>
  </si>
  <si>
    <t>PLATAFORMA DE PROTEÇÃO PRINCIPAL (PRIMÁRIA) PARA COLETA DE RESÍDUOS COM ESTRUTURA METÁLICA E FORRAÇÃO EM TÁBUA DE MADEIRA SERRADA - 1 MONTAGEM POR OBRA. AF_03/2024</t>
  </si>
  <si>
    <t>PLATAFORMA DE PROTEÇÃO PRINCIPAL (PRIMÁRIA) PARA COLETA DE RESÍDUOS COM ESTRUTURA METÁLICA E FORRAÇÃO EM TÁBUA DE MADEIRA SERRADA - 2 MONTAGENS POR OBRA. AF_03/2024</t>
  </si>
  <si>
    <t>PLATAFORMA DE PROTEÇÃO PRINCIPAL (PRIMÁRIA) PARA COLETA DE RESÍDUOS COM ESTRUTURA METÁLICA E TRAMA DE MADEIRA FORRADA EM PAINEL COMPENSADO - 1 MONTAGEM POR OBRA. AF_03/2024</t>
  </si>
  <si>
    <t>PLATAFORMA DE PROTEÇÃO PRINCIPAL (PRIMÁRIA) PARA COLETA DE RESÍDUOS COM ESTRUTURA METÁLICA E TRAMA DE MADEIRA FORRADA EM PAINEL COMPENSADO - 2 MONTAGENS POR OBRA. AF_03/2024</t>
  </si>
  <si>
    <t>PLATAFORMA DE PROTEÇÃO SECUNDÁRIA PARA COLETA DE RESÍDUOS COM ESTRUTURA METÁLICA E FORRAÇÃO EM TÁBUA DE MADEIRA SERRADA - 1 MONTAGEM POR OBRA. AF_03/2024</t>
  </si>
  <si>
    <t>PLATAFORMA DE PROTEÇÃO SECUNDÁRIA PARA COLETA DE RESÍDUOS COM ESTRUTURA METÁLICA E FORRAÇÃO EM TÁBUA DE MADEIRA SERRADA - 2 MONTAGENS POR OBRA. AF_03/2024</t>
  </si>
  <si>
    <t>PLATAFORMA DE PROTEÇÃO SECUNDÁRIA PARA COLETA DE RESÍDUOS COM ESTRUTURA METÁLICA E FORRAÇÃO EM TÁBUA DE MADEIRA SERRADA - 3 MONTAGENS POR OBRA. AF_03/2024</t>
  </si>
  <si>
    <t>PLATAFORMA DE PROTEÇÃO SECUNDÁRIA PARA COLETA DE RESÍDUOS COM ESTRUTURA METÁLICA E TRAMA DE MADEIRA FORRADA EM PAINEL COMPENSADO - 1 MONTAGEM POR OBRA. AF_03/2024</t>
  </si>
  <si>
    <t>PLATAFORMA DE PROTEÇÃO SECUNDÁRIA PARA COLETA DE RESÍDUOS COM ESTRUTURA METÁLICA E TRAMA DE MADEIRA FORRADA EM PAINEL COMPENSADO - 2 MONTAGENS POR OBRA. AF_03/2024</t>
  </si>
  <si>
    <t>PLATAFORMA DE PROTEÇÃO SECUNDÁRIA PARA COLETA DE RESÍDUOS COM ESTRUTURA METÁLICA E TRAMA DE MADEIRA FORRADA EM PAINEL COMPENSADO - 3 MONTAGENS POR OBRA. AF_03/2024</t>
  </si>
  <si>
    <t>PLATAFORMA DE PROTEÇÃO TERCIÁRIA PARA COLETA DE RESÍDUOS COM ESTRUTURA METÁLICA E FORRAÇÃO EM TÁBUA DE MADEIRA SERRADA - 1 MONTAGEM POR OBRA. AF_03/2024</t>
  </si>
  <si>
    <t>PLATAFORMA DE PROTEÇÃO TERCIÁRIA PARA COLETA DE RESÍDUOS COM ESTRUTURA METÁLICA E FORRAÇÃO EM TÁBUA DE MADEIRA SERRADA - 2 MONTAGENS POR OBRA. AF_03/2024</t>
  </si>
  <si>
    <t>PLATAFORMA DE PROTEÇÃO TERCIÁRIA PARA COLETA DE RESÍDUOS COM ESTRUTURA METÁLICA E TRAMA DE MADEIRA FORRADA EM PAINEL COMPENSADO - 1 MONTAGEM POR OBRA. AF_03/2024</t>
  </si>
  <si>
    <t>PLATAFORMA DE PROTEÇÃO TERCIÁRIA PARA COLETA DE RESÍDUOS COM ESTRUTURA METÁLICA E TRAMA DE MADEIRA FORRADA EM PAINEL COMPENSADO - 2 MONTAGENS POR OBRA. AF_03/2024</t>
  </si>
  <si>
    <t>PONTEIRAS DE PROTEÇÃO DE PONTAS E VERGALHÕES EXPOSTOS EM FUNDAÇÕES. AF_03/2024</t>
  </si>
  <si>
    <t>REDE DE PROTEÇÃO PISO A PISO (SISTEMA U). AF_03/2024</t>
  </si>
  <si>
    <t>REDE DE PROTEÇÃO TIPO SLQA INTERMEDIÁRIO PARA EDIFÍCIOS ACIMA DE 8 PAVIMENTOS. AF_03/2024</t>
  </si>
  <si>
    <t>REDE DE PROTEÇÃO TIPO SLQA INTERMEDIÁRIO PARA EDIFÍCIOS DE 5 A 8 PAVIMENTOS. AF_03/2024</t>
  </si>
  <si>
    <t>REDE DE PROTEÇÃO TIPO SLQA INTERMEDIÁRIO PARA EDIFÍCIOS DE ATÉ 4 PAVIMENTOS. AF_03/2024</t>
  </si>
  <si>
    <t>REDE DE PROTEÇÃO TIPO SLQA PESADO COM SUPORTES METÁLICOS TIPO FORCA PARA EDIFÍCIOS DE 5 A 8 PAVIMENTOS. AF_03/2024</t>
  </si>
  <si>
    <t>REDE DE PROTEÇÃO TIPO SLQA PESADO COM SUPORTES METÁLICOS TIPO FORCA PARA EDIFÍCIOS DE ACIMA DE 8 PAVIMENTOS. AF_03/2024</t>
  </si>
  <si>
    <t>REDE DE PROTEÇÃO TIPO SLQA PESADO COM SUPORTES METÁLICOS TIPO FORCA PARA EDIFÍCIOS DE ATÉ 4 PAVIMENTOS. AF_03/2024</t>
  </si>
  <si>
    <t>SINALIZAÇÃO COM FITA FIXADA EM CONE PLÁSTICO, INCLUINDO CONE. AF_03/2024</t>
  </si>
  <si>
    <t>SISTEMA DE PROTEÇÃO PARA PILARES DE PERIFERIA. AF_03/2024</t>
  </si>
  <si>
    <t>TOTEN EM MADEIRA COM PLACA INDICATIVA POSICIONADA NO TERRENO. AF_03/2024</t>
  </si>
  <si>
    <t>ESCADA EM CONCRETO ARMADO MOLDADO IN LOCO, FCK 25 MPA, COM 1 LANCE E LAJE CASCATA, FÔRMA EM CHAPA DE MADEIRA COMPENSADA RESINADA. AF_11/2020</t>
  </si>
  <si>
    <t>ESCADA EM CONCRETO ARMADO MOLDADO IN LOCO, FCK 25 MPA, COM 1 LANCE E LAJE PLANA, FÔRMA EM CHAPA DE MADEIRA COMPENSADA RESINADA. AF_11/2020</t>
  </si>
  <si>
    <t>ESCADA EM CONCRETO ARMADO MOLDADO IN LOCO, FCK 25 MPA, COM 2 LANCES EM  L  E LAJE CASCATA, FÔRMA EM CHAPA DE MADEIRA COMPENSADA RESINADA. AF_11/2020</t>
  </si>
  <si>
    <t>ESCADA EM CONCRETO ARMADO MOLDADO IN LOCO, FCK 25 MPA, COM 2 LANCES EM  L  E LAJE PLANA, FÔRMA EM CHAPA DE MADEIRA COMPENSADA RESINADA. AF_11/2020</t>
  </si>
  <si>
    <t>ESCADA EM CONCRETO ARMADO MOLDADO IN LOCO, FCK 25 MPA, COM 2 LANCES EM  U  E LAJE CASCATA, FÔRMA EM CHAPA DE MADEIRA COMPENSADA RESINADA. AF_11/2020</t>
  </si>
  <si>
    <t>ESCADA EM CONCRETO ARMADO MOLDADO IN LOCO, FCK 25 MPA, COM 2 LANCES EM  U  E LAJE PLANA, FÔRMA EM CHAPA DE MADEIRA COMPENSADA RESINADA. AF_11/2020</t>
  </si>
  <si>
    <t>ESCADA EM CONCRETO ARMADO MOLDADO IN LOCO, FCK 25 MPA, COM 2 LANCES EM  X  E LAJE CASCATA, FÔRMA EM CHAPA DE MADEIRA COMPENSADA RESINADA. AF_11/2020</t>
  </si>
  <si>
    <t>ESCADA EM CONCRETO ARMADO MOLDADO IN LOCO, FCK 25 MPA, COM 2 LANCES EM  X  E LAJE PLANA, FÔRMA EM CHAPA DE MADEIRA COMPENSADA RESINADA. AF_11/2020</t>
  </si>
  <si>
    <t>ESCADA HELICOIDAL EM AÇO GALVANIZADO, DIAMETRO DE 1,2 M, DOTADA DE GUARDA-CORPO, FIXADA COM CHUMBADOR MECÂNICO. AF_11/2020</t>
  </si>
  <si>
    <t>ESCADA TIPO MARINHEIRO EM TUBO ACO GALVANIZADO 1 1/2", COM GUARDA-CORPO, PARA ALTURAS MAIORES QUE 3 M, FIXADA COM CHUMBADOR MECÂNICO. AF_11/2020</t>
  </si>
  <si>
    <t>ESCADA TIPO MARINHEIRO EM TUBO ACO GALVANIZADO 1 1/2", SEM GUARDA-CORPO, FIXADA COM CHUMBADOR MECÂNICO. AF_11/2020</t>
  </si>
  <si>
    <t>ESCADA TIPO MARINHEIRO EM TUBO AÇO GALVANIZADO 1 1/2", COM GUARDA-CORPO, PARA ALTURAS DE ATÉ 3 M, FIXADA COM CHUMBADOR MECÂNICO. AF_11/2020</t>
  </si>
  <si>
    <t>DESMONTE DE MATERIAL DE 3ª CATEGORIA, COM USO DE ARGAMASSA EXPANSIVA - EXCLUSIVE CARGA E TRANSPORTE. AF_03/2021</t>
  </si>
  <si>
    <t>DESMONTE DE MATERIAL DE 3ª CATEGORIA, COM USO DE ARGAMASSA EXPANSIVA, EM VALA - EXCLUSIVE RETIRADA, CARGA E TRANSPORTE. AF_03/2021</t>
  </si>
  <si>
    <t>DESMONTE DE MATERIAL DE 3ª CATEGORIA, COM USO DE EMULSÃO EXPLOSIVA ENCARTUCHADA - EXCLUSIVE CARGA E TRANSPORTE. AF_03/2021</t>
  </si>
  <si>
    <t>DESMONTE DE MATERIAL DE 3ª CATEGORIA, EM VALA, COM USO DE EMULSÃO EXPLOSIVA ENCARTUCHADA -  EXCLUSIVE RETIRADA, CARGA E TRANSPORTE. AF_03/2021</t>
  </si>
  <si>
    <t>ESCAVAÇÃO DE VALA EM MATERIAL DE 3ª CATEGORIA, RESISTÊNCIA À COMPRESSÃO MAIOR OU IGUAL A 50 MPA, COM ROMPEDOR ACOPLADO EM ESCAVADEIRA HIDRÁULICA - EXCLUSIVE RETIRADA, CARGA E TRANSPORTE. AF_03/2021</t>
  </si>
  <si>
    <t>ESCAVAÇÃO DE VALA EM MATERIAL DE 3ª CATEGORIA, RESISTÊNCIA À COMPRESSÃO MENOR QUE 50 MPA, COM ROMPEDOR ACOPLADO EM ESCAVADEIRA HIDRÁULICA - EXCLUSIVE RETIRADA, CARGA E TRANSPORTE. AF_03/2021</t>
  </si>
  <si>
    <t>ESCAVAÇÃO DE VALA EM MATERIAL DE 3ª CATEGORIA, RESISTÊNCIA À COMPRESSÃO MENOR QUE 50 MPA, COM ROMPEDOR ACOPLADO EM RETROESCAVADEIRA - EXCLUSIVE RETIRADA CARGA E TRANSPORTE. AF_03/2021</t>
  </si>
  <si>
    <t>ESCAVAÇÃO EM MATERIAL DE 3ª CATEGORIA, RESISTÊNCIA À COMPRESSÃO MAIOR OU IGUAL A 50 MPA E MENOR QUE 70 MPA, COM ROMPEDOR ACOPLADO EM ESCAVADEIRA HIDRÁULICA - EXCLUSIVE CARGA E TRANSPORTE. AF_03/2021</t>
  </si>
  <si>
    <t>ESCAVAÇÃO EM MATERIAL DE 3ª CATEGORIA, RESISTÊNCIA À COMPRESSÃO MAIOR OU IGUAL A 70 MPA E MENOR QUE 90 MPA, COM ROMPEDOR ACOPLADO EM ESCAVADEIRA HIDRÁULICA - EXCLUSIVE CARGA E TRANSPORTE. AF_03/2021</t>
  </si>
  <si>
    <t>ESCAVAÇÃO EM MATERIAL DE 3ª CATEGORIA, RESISTÊNCIA À COMPRESSÃO MAIOR OU IGUAL A 90 MPA E MENOR QUE 110 MPA, COM ROMPEDOR ACOPLADO EM ESCAVADEIRA HIDRÁULICA - EXCLUSIVE CARGA E TRANSPORTE. AF_03/2021</t>
  </si>
  <si>
    <t>ESCAVAÇÃO EM MATERIAL DE 3ª CATEGORIA, RESISTÊNCIA À COMPRESSÃO MAIOR QUE 110 MPA, COM ROMPEDOR ACOPLADO EM ESCAVADEIRA HIDRÁULICA - EXCLUSIVE CARGA E TRANSPORTE. AF_03/2021</t>
  </si>
  <si>
    <t>ESCAVAÇÃO EM MATERIAL DE 3ª CATEGORIA, RESISTÊNCIA À COMPRESSÃO MENOR QUE 50 MPA, COM ROMPEDOR ACOPLADO EM ESCAVADEIRA HIDRÁULICA - EXCLUSIVE CARGA E TRANSPORTE. AF_03/2021</t>
  </si>
  <si>
    <t>ESCORAMENTO DE VALA, TIPO BLINDADEM, COM PROFUNDIDADE DE 0 A 1,5 M, LARGURA MAIOR OU IGUAL A 1,5 M E MENOR QUE 2,5 M - EXECUÇÃO E FORNECIMENTO, INCLUI MATERIAL. AF_08/2020</t>
  </si>
  <si>
    <t>ESCORAMENTO DE VALA, TIPO BLINDAGEM, COM PROFUNDIDADE DE 0 A 1,5 M, LARGURA MENOR QUE 1,5 M - EXECUÇÃO E FORNECIMENTO, INCLUI MATERIAL. AF_08/2020</t>
  </si>
  <si>
    <t>ESCORAMENTO DE VALA, TIPO BLINDAGEM, COM PROFUNDIDADE DE 1,5 A 3,0 M, LARGURA MAIOR OU IGUAL A 1,5 M E MENOR QUE 2,5 M - EXECUÇÃO E FORNECIMENTO, INCLUI MATERIAL. AF_08/2020</t>
  </si>
  <si>
    <t>ESCORAMENTO DE VALA, TIPO BLINDAGEM, COM PROFUNDIDADE DE 1,5 A 3,0 M, LARGURA MENOR QUE 1,5 M - EXECUÇÃO E FORNECIMENTO, INCLUI MATERIAL. AF_08/2020</t>
  </si>
  <si>
    <t>ESCORAMENTO DE VALA, TIPO BLINDAGEM, COM PROFUNDIDADE DE 3,0 A 4,5 M, LARGURA MAIOR OU IGUAL A 1,5 M E MENOR QUE 2,5 M - EXECUÇÃO E FORNECIMENTO, INCLUI MATERIAL. AF_08/2020</t>
  </si>
  <si>
    <t>ESCORAMENTO DE VALA, TIPO BLINDAGEM, COM PROFUNDIDADE DE 3,0 A 4,5 M, LARGURA MENOR QUE 1,5 M - EXECUÇÃO E FORNECIMENTO, INCLUI MATERIAL. AF_08/2020</t>
  </si>
  <si>
    <t>ESCORAMENTO DE VALA, TIPO ESTACA PRANCHA METÁLICA CRAVADA, COM PROFUNDIDADE DE 0 A 1,5 M. AF_08/2020</t>
  </si>
  <si>
    <t>ESCORAMENTO DE VALA, TIPO ESTACA PRANCHA METÁLICA CRAVADA, COM PROFUNDIDADE DE 1,5 A 3 M. AF_08/2020</t>
  </si>
  <si>
    <t>ESCORAMENTO DE VALA, TIPO ESTACA PRANCHA METÁLICA CRAVADA, COM PROFUNDIDADE DE 3 A 4,5 M. AF_08/2020</t>
  </si>
  <si>
    <t>FABRICAÇÃO DE CONJUNTO DE MÓDULO METÁLICO,  COMPRIMENTO DE 3,0 M E ALTURA DE 1,8 M (ESTRONCAS DE 1,00 M). AF_08/2020</t>
  </si>
  <si>
    <t>FABRICAÇÃO DE CONJUNTO DE MÓDULO METÁLICO,  COMPRIMENTO DE 3,6 M E ALTURA DE 3,0 M (ESTRONCAS DE 2,00 M). AF_08/2020</t>
  </si>
  <si>
    <t>FABRICAÇÃO DE CONJUNTO DE MÓDULO METÁLICO, COMPRIMENTO DE 3,0 M E ALTURA DE 1,8 M (ESTRONCAS DE 2,00 M). AF_08/2020</t>
  </si>
  <si>
    <t>FABRICAÇÃO DE CONJUNTO DE MÓDULO METÁLICO, COMPRIMENTO DE 3,0 M E ALTURA DE 2,4 M (ESTRONCAS DE 1,00 M). AF_08/2020</t>
  </si>
  <si>
    <t>FABRICAÇÃO DE CONJUNTO DE MÓDULO METÁLICO, COMPRIMENTO DE 3,0 M E ALTURA DE 2,4 M (ESTRONCAS DE 2,00 M). AF_08/2020</t>
  </si>
  <si>
    <t>FABRICAÇÃO DE CONJUNTO DE MÓDULO METÁLICO, COMPRIMENTO DE 3,6 M E ALTURA DE 3,0 M (ESTRONCAS DE 1,00 M). AF_08/2020</t>
  </si>
  <si>
    <t>INSTALAÇÃO DE SISTEMA DE REBAIXAMENTO DE LENÇOL FREÁTICO POR POÇOS PROFUNDOS, DIÂMETRO DO POÇO DE 400 MM (EXCLUI O FORNECIMENTO E FUNCIONAMENTO DE BOMBAS). AF_12/2022</t>
  </si>
  <si>
    <t>INSTALAÇÃO DE TUBULAÇÃO (GEOMECÂNICA E DE SUCÇÃO) PARA SISTEMA DE REBAIXAMENTO DE LENÇOL FREÁTICO POR POÇOS PROFUNDOS COM BOMBA SUBMERSA, DIÂMETRO DO POÇO DE 400 MM. AF_12/2022</t>
  </si>
  <si>
    <t>INSTALAÇÃO E DESINSTALAÇÃO DE MANGOTES PARA SISTEMA DE REBAIXAMENTO DE LENÇOL FREÁTICO POR PONTEIRAS FILTRANTES. AF_12/2022</t>
  </si>
  <si>
    <t>INSTALAÇÃO E DESINSTALAÇÃO DE SISTEMA DE REBAIXAMENTO DE LENÇOL FREÁTICO POR PONTEIRAS FILTRANTES PARA OBRAS ESTACIONÁRIAS (EXCLUI O FORNECIMENTO E FUNCIONAMENTO DE BOMBAS). AF_12/2022</t>
  </si>
  <si>
    <t>INSTALAÇÃO E DESINSTALAÇÃO DE SISTEMA DE REBAIXAMENTO DE LENÇOL FREÁTICO POR PONTEIRAS FILTRANTES PARA OBRAS ITINERANTES (EXCLUI O FORNECIMENTO E FUNCIONAMENTO DE BOMBAS). AF_12/2022</t>
  </si>
  <si>
    <t>INSTALAÇÃO E DESINSTALAÇÃO DE TUBO COLETOR DE PVC, DIÂMETRO DE 100 MM, PARA SISTEMA DE REBAIXAMENTO DE LENÇOL FREÁTICO POR PONTEIRAS FILTRANTES. AF_12/2022</t>
  </si>
  <si>
    <t>INSTALAÇÃO E RETIRADA DE REVESTIMENTO METÁLICO PARA PERFURAÇÃO DE SOLO PARA SISTEMA DE REBAIXAMENTO DE LENÇOL FREÁTICO POR PORÇOS PROFUNDOS, DIÂMETRO DO POÇO DE 400 MM. AF_12/2022</t>
  </si>
  <si>
    <t>PERFURAÇÃO DE SOLO PARA SISTEMA DE REBAIXAMENTO DE LENÇOL FREÁTICO POR POÇOS PROFUNDOS, DIÂMETRO DO POÇO DE 400 MM. AF_12/2022</t>
  </si>
  <si>
    <t>PERFURAÇÃO DE SOLO, INSTALAÇÃO E DESINSTALAÇÃO DE PONTEIRAS PARA SISTEMA DE REBAIXAMENTO DE LENÇOL FREÁTICO POR PONTEIRAS FILTRANTES EM OBRAS ESTACIONÁRIAS. AF_12/2022</t>
  </si>
  <si>
    <t>PERFURAÇÃO DE SOLO, INSTALAÇÃO E DESINSTALAÇÃO DE PONTEIRAS PARA SISTEMA DE REBAIXAMENTO DE LENÇOL FREÁTICO POR PONTEIRAS FILTRANTES EM OBRAS ITINERANTES. AF_12/2022</t>
  </si>
  <si>
    <t>CAIXILHO FIXO DE ALUMÍNIO PARA VIDRO (VIDRO INCLUSO), BATENTE/ REQUADRO DE 4 A 14 CM, SEM GUARNIÇÃO/ ALIZAR, FIXAÇÃO COM PARAFUSOS, VEDAÇÃO COM SILICONE, EXCLUSIVE CONTRAMARCO - FORNECIMENTO E INSTALAÇÃO. AF_11/2024</t>
  </si>
  <si>
    <t>CAIXILHO FIXO DE PVC BRANCO PARA VIDRO (VIDRO INCLUSO), BATENTE/ REQUADRO DE 4 A 14 CM, SEM GUARNIÇÃO/ ALIZAR, COM FERRAGENS, FIXAÇÃO COM PARAFUSOS, VEDAÇÃO COM SILICONE, EXCLUSIVE CONTRAMARCO - FORNECIMENTO E INSTALAÇÃO. AF_11/2024</t>
  </si>
  <si>
    <t>CONTRAMARCO DE ALUMÍNIO, FIXAÇÃO COM ARGAMASSA - FORNECIMENTO E INSTALAÇÃO. AF_11/2024</t>
  </si>
  <si>
    <t>CONTRAMARCO DE ALUMÍNIO, FIXAÇÃO COM PARAFUSO - FORNECIMENTO E INSTALAÇÃO. AF_11/2024</t>
  </si>
  <si>
    <t>CONTRAMARCO DE AÇO, FIXAÇÃO COM ARGAMASSA - FORNECIMENTO E INSTALAÇÃO. AF_11/2024</t>
  </si>
  <si>
    <t>CONTRAMARCO DE AÇO, FIXAÇÃO COM PARAFUSO - FORNECIMENTO E INSTALAÇÃO. AF_11/2024</t>
  </si>
  <si>
    <t>GUARNIÇÃO DE ALUMÍNIO. AF_11/2024</t>
  </si>
  <si>
    <t>JANELA DE ALUMÍNIO DE CORRER COM 2 FOLHAS PARA VIDROS (VIDROS INCLUSOS) E PERSIANA INTEGRADA, BATENTE/ REQUADRO 6 A 14 CM, ACABAMENTO COM ACETATO OU BRILHANTE, FIXAÇÃO COM PARAFUSO, SEM GUARNIÇÃO/ ALIZAR, DIMENSÕES 120X120 CM, VEDAÇÃO COM SILICONE, EXCLUSIVE CONTRAMARCO - FORNECIMENTO E INSTALAÇÃO. AF_11/2024</t>
  </si>
  <si>
    <t>JANELA DE ALUMÍNIO DE CORRER COM 2 FOLHAS PARA VIDROS (VIDROS INCLUSOS), BATENTE/ REQUADRO 6 A 14 CM, ACABAMENTO COM ACETATO OU BRILHANTE, FIXAÇÃO COM PARAFUSO, SEM GUARNIÇÃO/ ALIZAR, DIMENSÕES 100X120 CM, VEDAÇÃO COM SILICONE, EXCLUSIVE CONTRAMARCO - FORNECIMENTO E INSTALAÇÃO. AF_11/2024</t>
  </si>
  <si>
    <t>JANELA DE ALUMÍNIO DE CORRER COM 2 FOLHAS PARA VIDROS (VIDROS INCLUSOS), COM BANDEIRA, BATENTE/ REQUADRO 6 A 14 CM, ACABAMENTO COM ACETATO OU BRILHANTE, FIXAÇÃO COM PARAFUSO, SEM GUARNIÇÃO/ ALIZAR, DIMENSÕES 100X120 CM, VEDAÇÃO COM SILICONE, EXCLUSIVE CONTRAMARCO - FORNECIMENTO E INSTALAÇÃO. AF_11/2024</t>
  </si>
  <si>
    <t>JANELA DE ALUMÍNIO DE CORRER COM 3 FOLHAS (2 VENEZIANAS E 1 FOLHA PARA VIDRO,VIDRO INCLUSO), BATENTE/ REQUADRO 6 A 14 CM, SEM ACABAMENTO, FIXAÇÃO COM PARAFUSO, SEM GUARNIÇÃO/ ALIZAR, DIMENSÕES 100X120 CM, VEDAÇÃO COM SILICONE, EXCLUSIVE CONTRAMARCO - FORNECIMENTO E INSTALAÇÃO. AF_11/2024</t>
  </si>
  <si>
    <t>JANELA DE ALUMÍNIO DE CORRER COM 4 FOLHAS PARA VIDROS (VIDROS INCLUSOS), COM BANDEIRA, BATENTE/ REQUADRO 6 A 14 CM, ACABAMENTO COM ACETATO OU BRILHANTE, FIXAÇÃO COM PARAFUSO, SEM GUARNIÇÃO/ ALIZAR, DIMENSÕES 150X120 CM, VEDAÇÃO COM SILICONE, EXCLUSIVE CONTRAMARCO - FORNECIMENTO E INSTALAÇÃO. AF_11/2024</t>
  </si>
  <si>
    <t>JANELA DE ALUMÍNIO DE CORRER COM 4 FOLHAS PARA VIDROS (VIDROS INCLUSOS), SEM BANDEIRA, BATENTE/ REQUADRO 6 A 14 CM, ACABAMENTO COM ACETATO OU BRILHANTE, FIXAÇÃO COM PARAFUSO, SEM GUARNIÇÃO/ ALIZAR, DIMENSÕES 150X120 CM, VEDAÇÃO COM SILICONE, EXCLUSIVE CONTRAMARCO - FORNECIMENTO E INSTALAÇÃO. AF_11/2024</t>
  </si>
  <si>
    <t>JANELA DE ALUMÍNIO TIPO MAXIM-AR, BATENTE/ REQUADRO 3 A 14 CM, VIDRO INCLUSO, FIXAÇÃO COM PARAFUSO, SEM GUARNIÇÃO/ ALIZAR, DIMENSÕES 60X80 (A X L) CM, SEM ACABAMENTO, VEDAÇÃO COM SILICONE, EXCLUSIVE CONTRAMARCO - FORNECIMENTO E INSTALAÇÃO. AF_11/2024</t>
  </si>
  <si>
    <t>JANELA DE ALUMÍNIO TIPO MAXIM-AR, VIDRO INCLUSO, COM BANDEIRA, FIXAÇÃO COM PARAFUSO, SEM GUARNIÇÃO/ ALIZAR, DIMENSÕES 100X80 (A X L) CM, SEM ACABAMENTO, VEDAÇÃO COM SILICONE, EXCLUSIVE CONTRAMARCO - FORNECIMENTO E INSTALAÇÃO. AF_11/2024</t>
  </si>
  <si>
    <t>JANELA DE AÇO DE CORRER COM 3 FOLHAS (2 VENEZIANAS E 1 PARA VIDRO - VIDRO INCLUSO), BATENTE/ REQUADRO INCLUSO (6 A 14 CM), FIXAÇÃO COM ARGAMASSA, COM PINTURA ANTICORROSIVA E PINTURA DE ACABAMENTO, COM FERRAGENS, FIXAÇÃO COM ARGAMASSA, EXCLUSIVE CONTRAMARCO - FORNECIMENTO E INSTALAÇÃO. AF_11/2024</t>
  </si>
  <si>
    <t>JANELA DE AÇO DE CORRER COM 4 FOLHAS PARA VIDRO (VIDROS NÃO INCLUSOS), BATENTE/ REQUADRO INCLUSO (6 A 14 CM), FIXAÇÃO COM ARGAMASSA, COM PINTURA ANTICORROSIVA, COM FERRAGENS, FIXAÇÃO COM ARGAMASSA, EXCLUSIVE CONTRAMARCO - FORNECIMENTO E INSTALAÇÃO. AF_11/2024</t>
  </si>
  <si>
    <t>JANELA DE AÇO GALVANIZADO TIPO MAXIMO-AR, PINT. ANTICORROSIVA, COM BATENTE/REQUADRO DE 6 A 14 CM, SEM VIDRO, COM GRADE, 1 FL, 60 X 80 CM (A X L), FIXAÇÃO COM ARGAMASSA, EXCLUSIVE CONTRAMARCO - FORNECIMENTO E INSTALAÇÃO. AF_11/2024</t>
  </si>
  <si>
    <t>JANELA DE AÇO TIPO BASCULANTE, PARA VIDROS (VIDROS NÃO INCLUSOS), BATENTE/ REQUADRO INCLUSO (6,5 A 14 CM), DIMENSÕES 60X60 CM, COM COM PINTURA ANTICORROSIVA, SEM ACABAMENTO, COM FERRAGENS, FIXAÇÃO COM ARGAMASSA, EXCLUSIVE CONTRAMARCO - FORNECIMENTO E INSTALAÇÃO. AF_11/2024</t>
  </si>
  <si>
    <t>JANELA DE MADEIRA CEDRINHO/ ANGELIM COMERCIAL/ CURUPIXA/ CUMARU OU EQUIVALENTE DA REGIÃO, TIPO MAXIMA AR, PARA VIDRO (VIDRO NÃO INCLUSO), CAIXA DO BATENTE/ MARCO DE 10 CM, COM GUARNIÇÕES/ ALIZAR E FERRAGENS, SEM ACABAMENTO, FIXAÇÃO COM PARAFUSOS E ESPUMA EXPANSIVA, EXCLUSIVE CONTRAMARCO - FORNECIMENTO E INSTALAÇÃO. AF_11/2024</t>
  </si>
  <si>
    <t>JANELA DE MADEIRA CEDRINHO/ ANGELIM COMERCIAL/ CURUPIXA/ CUMARU OU EQUIVALENTE, CAIXA DO BATENTE/ MARCO 10 CM, COM 6 FOLHAS (2 VENEZIANAS FIXAS, 2 VENEZIANAS DE CORRER E 2 FOLHAS DE CORRER PARA VIDRO, VIDROS NÃO INCLUSOS), SEM GUARNIÇÃO/ ALIZAR, COM FERRAGENS, FIXAÇÃO COM PARAFUSOS E ESPUMA EXPANSIVA, EXCLUSIVE CONTRAMARCO - FORNECIMENTO E INSTALAÇÃO. AF_11/2024</t>
  </si>
  <si>
    <t>JANELA DE MADEIRA CEDRINHO/ ANGELIM COMERCIAL/ CURUPIXA/ CUMARU OU EQUIVALENTE, CAIXA DO BATENTE/ MARCO 10 CM, COM DUAS FOLHAS DE ABRIR TIPO VENEZIANAS E 2 FOLHAS GUILHOTINAS PARA VIDRO (VIDROS NÃO INCLUSOS), COM GUARNIÇÃO/ ALIZAR E FERRAGENS, FIXAÇÃO COM PARAFUSOS E ESPUMA EXPANSIVA, EXCLUSIVE CONTRAMARCO - FORNECIMENTO E INSTALAÇÃO. AF_11/2024</t>
  </si>
  <si>
    <t>JANELA DE MADEIRA CEDRINHO/ ANGELIM COMERCIAL/ CURUPIXA/ CUMARU OU EQUIVALENTE, VENEZIANAS PANTOGRÁFICAS DE CORRER E 2 FOLHAS PARA VIDROS DE CORRER (VIDROS NÃO INCLUSOS), GUARNIÇÕES/ MARCO INCLUSOS, FERRAGENS INCLUSAS, FIXAÇÃO COM PARAFUSOS E ESPUMA EXPANSIVA, EXCLUSIVE CONTRAMARCO - FORNECIMENTO E INSTALAÇÃO. AF_11/2024</t>
  </si>
  <si>
    <t>JANELA DE MADEIRA IMBUIA/CEDRO ARANA/CEDRO OU EQUIVALENTE, CAIXA DO BATENTE/ MARCO 10 CM, COM 6 FOLHAS (2 VENEZIANAS FIXAS, 2 VENEZIANAS DE CORRER E 2 FOLHAS DE CORRER PARA VIDRO, VIDROS NÃO INCLUSOS), SEM GUARNIÇÃO/ ALIZAR, COM FERRAGENS, FIXAÇÃO COM PARAFUSOS E ESPUMA EXPANSIVA, EXCLUSIVE CONTRAMARCO - FORNECIMENTO E INSTALAÇÃO. AF_11/2024</t>
  </si>
  <si>
    <t>JANELA DE MADEIRA IMBUIA/CEDRO ARANA/CEDRO ROSAOU EQUIVALENTE, CAIXA DO BATENTE/ MARCO 10 CM, COM DUAS FOLHAS DE ABRIR TIPO VENEZIANAS E 2 FOLHAS GUILHOTINAS PARA VIDRO (VIDROS NÃO INCLUSOS), COM GUARNIÇÃO/ ALIZAR E FERRAGENS, FIXAÇÃO COM PARAFUSOS E ESPUMA EXPANSIVA, EXCLUSIVE CONTRAMARCO - FORNECIMENTO E INSTALAÇÃO. AF_11/2024</t>
  </si>
  <si>
    <t>JANELA DE MADEIRA PINUS/ EUCALIPTO/ TAUARI/ VIROLA OU EQUIVALENTE DA REGIÃO, TIPO BASCULANTE, 2 FOLHAS PARA (VIDROS NÃO INCLUSOS), CAIXA DO BATENTE/ MARCO DE 10 CM, SEM GUARNIÇÕES/ ALIZAR, COM FERRAGENS, FIXAÇÃO COM PARAFUSOS E ESPUMA EXPANSIVA, EXCLUSIVE CONTRAMARCO - FORNECIMENTO E INSTALAÇÃO. AF_11/2024</t>
  </si>
  <si>
    <t>JANELA DE MADEIRA PINUS/ EUCALIPTO/ TAUARI/ VIROLA OU EQUIVALENTE, CAIXA DO BATENTE/ MARCO 10 CM, COM 6 FOLHAS (2 VENEZIANAS FIXAS, 2 VENEZIANAS DE CORRER E 2 FOLHAS DE CORRER PARA VIDRO, VIDROS NÃO INCLUSOS), SEM GUARNIÇÃO/ ALIZAR, COM FERRAGENS, FIXAÇÃO COM PARAFUSOS E ESPUMA EXPANSIVA, EXCLUSIVE CONTRAMARCO - FORNECIMENTO E INSTALAÇÃO. AF_11/2024</t>
  </si>
  <si>
    <t>JANELA DE MADEIRA PINUS/EUCALIPTO/ TAUARI/ VIROLA OU EQUIVALENTE, CAIXA DO BATENTE/ MARCO 10 CM, COM DUAS FOLHAS DE ABRIR TIPO VENEZIANAS E 2 FOLHAS GUILHOTINAS PARA VIDRO (VIDROS NÃO INCLUSOS), COM GUARNIÇÃO/ ALIZAR E FERRAGENS, FIXAÇÃO COM PARAFUSOS E ESPUMA EXPANSIVA, EXCLUSIVE CONTRAMARCO - FORNECIMENTO E INSTALAÇÃO. AF_11/2024</t>
  </si>
  <si>
    <t>JANELA DE PVC BRANCO DE CORRER COM 2 FOLHAS PARA VIDRO (VIDROS INCLUSOS) E PERSIANA INTEGRADA, BATENTE/ REQUADRO DE 4 A 14 CM, DIMENSÕES 120X120 CM, COM GUARNIÇÃO/ ALIZAR, COM FERRAGENS, FIXAÇÃO COM PARAFUSOS, VEDAÇÃO COM SILICONE, EXCLUSIVE CONTRAMARCO - FORNECIMENTO E INSTALAÇÃO. AF_11/2024</t>
  </si>
  <si>
    <t>JANELA DE PVC BRANCO DE CORRER COM 3 FOLHAS (2 VENEZIANAS E 1 PARA VIDRO, VIDRO INCLUSO), BATENTE/ REQUADRO DE 4 A 14 CM, DIMENSÕES 100X200 CM, COM GUARNIÇÃO/ ALIZAR, COM FERRAGENS, FIXAÇÃO COM PARAFUSOS, VEDAÇÃO COM SILICONE, EXCLUSIVE CONTRAMARCO - FORNECIMENTO E INSTALAÇÃO. AF_11/2024</t>
  </si>
  <si>
    <t>JANELA DE PVC BRANCO TIPO MAXIM-AR (VIDRO INCLUSO), BATENTE/ REQUADRO DE 4 A 14 CM, DIMENSÕES 60X60 CM, COM GUARNIÇÃO/ ALIZAR, COM FERRAGENS, FIXAÇÃO COM PARAFUSOS, VEDAÇÃO COM SILICONE, EXCLUSIVE CONTRAMARCO - FORNECIMENTO E INSTALAÇÃO. AF_11/2024</t>
  </si>
  <si>
    <t>BATENTE DE AÇO GALVANIZADO, COM PERFIL PRÉ-FABRICADO, FIXADO COM ARGAMASSA, COM SOLDA, GRAPAS E FUROS PARA FERRAGENS INCLUSOS. AF_12/2019</t>
  </si>
  <si>
    <t>ESTACA BROCA DE CONCRETO, DIÂMETRO DE 30CM, ESCAVAÇÃO MANUAL COM TRADO CONCHA, INTEIRAMENTE ARMADA. AF_05/2020</t>
  </si>
  <si>
    <t>ESTACA CIRCULAR ESCAVADA COM FLUIDO ESTABILIZANTE (ESTACÃO), DIÂMETRO DE 110CM (EXCLUSIVE MOBILIZAÇÃO E DESMOBILIZAÇÃO). AF_05/2020</t>
  </si>
  <si>
    <t>ESTACA CIRCULAR ESCAVADA COM FLUIDO ESTABILIZANTE (ESTACÃO), DIÂMETRO DE 140CM (EXCLUSIVE MOBILIZAÇÃO E DESMOBILIZAÇÃO). AF_05/2020</t>
  </si>
  <si>
    <t>ESTACA CIRCULAR ESCAVADA COM FLUIDO ESTABILIZANTE (ESTACÃO), DIÂMETRO DE 80CM (EXCLUSIVE MOBILIZAÇÃO E DESMOBILIZAÇÃO). AF_05/2020</t>
  </si>
  <si>
    <t>ESTACA RETANGULAR ESCAVADA COM FLUIDO ESTABILIZANTE (BARRETE), 40 X 250CM (EXCLUSIVE MOBILIZAÇÃO E DESMOBILIZAÇÃO). AF_05/2020</t>
  </si>
  <si>
    <t>ESTACA RETANGULAR ESCAVADA COM FLUIDO ESTABILIZANTE (BARRETE), 60 X 250CM (EXCLUSIVE MOBILIZAÇÃO E DESMOBILIZAÇÃO). AF_05/2020</t>
  </si>
  <si>
    <t>ESTACA RETANGULAR ESCAVADA COM FLUIDO ESTABILIZANTE (BARRETE), 80 X 250CM (EXCLUSIVE MOBILIZAÇÃO E DESMOBILIZAÇÃO). AF_05/2020</t>
  </si>
  <si>
    <t>ESTACA STRAUSS, DIÂMETRO DE 25CM, COM ARMADURA DE ARRANQUE (EXCLUSIVE MOBILIZAÇÃO E DESMOBILIZAÇÃO). AF_05/2020</t>
  </si>
  <si>
    <t>ESTACA STRAUSS, DIÂMETRO DE 32CM, COM ARMADURA DE ARRANQUE (EXCLUSIVE MOBILIZAÇÃO E DESMOBILIZAÇÃO). AF_05/2020</t>
  </si>
  <si>
    <t>ESTACA STRAUSS, DIÂMETRO DE 32CM, INTEIRAMENTE ARMADA (EXCLUSIVE MOBILIZAÇÃO E DESMOBILIZAÇÃO). AF_05/2020</t>
  </si>
  <si>
    <t>ESTACA STRAUSS, DIÂMETRO DE 38CM, COM ARMADURA DE ARRANQUE (EXCLUSIVE MOBILIZAÇÃO E DESMOBILIZAÇÃO). AF_05/2020</t>
  </si>
  <si>
    <t>ESTACA STRAUSS, DIÂMETRO DE 38CM, INTEIRAMENTE ARMADA (EXCLUSIVE MOBILIZAÇÃO E DESMOBILIZAÇÃO). AF_05/2020</t>
  </si>
  <si>
    <t>ESTACA ESCAVADA MECANICAMENTE, SEM FLUIDO ESTABILIZANTE, COM 25CM DE DIÂMETRO, CONCRETO LANÇADO MANUALMENTE (EXCLUSIVE MOBILIZAÇÃO E DESMOBILIZAÇÃO). AF_01/2020</t>
  </si>
  <si>
    <t>ESTACA ESCAVADA MECANICAMENTE, SEM FLUIDO ESTABILIZANTE, COM 25CM DE DIÂMETRO, CONCRETO LANÇADO POR CAMINHÃO BETONEIRA (EXCLUSIVE MOBILIZAÇÃO E DESMOBILIZAÇÃO). AF_01/2020</t>
  </si>
  <si>
    <t>ESTACA ESCAVADA MECANICAMENTE, SEM FLUIDO ESTABILIZANTE, COM 40CM DE DIÂMETRO, CONCRETO LANÇADO POR CAMINHÃO BETONEIRA (EXCLUSIVE MOBILIZAÇÃO E DESMOBILIZAÇÃO). AF_01/2020</t>
  </si>
  <si>
    <t>ESTACA ESCAVADA MECANICAMENTE, SEM FLUIDO ESTABILIZANTE, COM 60CM DE DIÂMETRO, CONCRETO LANÇADO POR BOMBA LANÇA (EXCLUSIVE BOMBEAMENTO, MOBILIZAÇÃO E DESMOBILIZAÇÃO). AF_01/2020</t>
  </si>
  <si>
    <t>ESTACA ESCAVADA MECANICAMENTE, SEM FLUIDO ESTABILIZANTE, COM 60CM DE DIÂMETRO, CONCRETO LANÇADO POR CAMINHÃO BETONEIRA (EXCLUSIVE MOBILIZAÇÃO E DESMOBILIZAÇÃO). AF_01/2020</t>
  </si>
  <si>
    <t>ESTACA METÁLICA PARA FUNDAÇÃO, UTILIZANDO PERFIL LAMINADO HP310X125 (EXCLUSIVE MOBILIZAÇÃO E DESMOBILIZAÇÃO). AF_01/2020</t>
  </si>
  <si>
    <t>ESTACA RAIZ, DIÂMETRO DE 20 CM, PERFURADA EM ROCHA (EXCLUSIVE MOBILIZAÇÃO E DESMOBILIZAÇÃO). AF_03/2020</t>
  </si>
  <si>
    <t>ESTACA RAIZ, DIÂMETRO DE 20 CM, SEM PRESENÇA DE ROCHA (EXCLUSIVE MOBILIZAÇÃO E DESMOBILIZAÇÃO). AF_03/2020</t>
  </si>
  <si>
    <t>ESTACA RAIZ, DIÂMETRO DE 31 CM, PERFURADA EM ROCHA (EXCLUSIVE MOBILIZAÇÃO E DESMOBILIZAÇÃO). AF_03/2020</t>
  </si>
  <si>
    <t>ESTACA RAIZ, DIÂMETRO DE 31 CM, SEM PRESENÇA DE ROCHA (EXCLUSIVE MOBILIZAÇÃO E DESMOBILIZAÇÃO). AF_03/2020</t>
  </si>
  <si>
    <t>ESTACA RAIZ, DIÂMETRO DE 40 CM, PERFURADA EM ROCHA (EXCLUSIVE MOBILIZAÇÃO E DESMOBILIZAÇÃO). AF_03/2020</t>
  </si>
  <si>
    <t>ESTACA RAIZ, DIÂMETRO DE 40 CM, SEM PRESENÇA DE ROCHA (EXCLUSIVE MOBILIZAÇÃO E DESMOBILIZAÇÃO). AF_03/2020</t>
  </si>
  <si>
    <t>ESTACA RAIZ, DIÂMETRO DE 45 CM, PERFURADA EM ROCHA (EXCLUSIVE MOBILIZAÇÃO E DESMOBILIZAÇÃO). AF_03/2020</t>
  </si>
  <si>
    <t>ESTACA RAIZ, DIÂMETRO DE 45 CM, SEM PRESENÇA DE ROCHA (EXCLUSIVE MOBILIZAÇÃO E DESMOBILIZAÇÃO). AF_03/2020</t>
  </si>
  <si>
    <t>ESTACA HÉLICE CONTÍNUA , DIÂMETRO DE 50 CM, INCLUSO CONCRETO FCK=30MPA E ARMADURA MÍNIMA (EXCLUSIVE BOMBEAMENTO, MOBILIZAÇÃO E DESMOBILIZAÇÃO). AF_12/2019</t>
  </si>
  <si>
    <t>ESTACA HÉLICE CONTÍNUA, DIÂMETRO DE 30 CM, INCLUSO CONCRETO FCK=30MPA E ARMADURA MÍNIMA (EXCLUSIVE BOMBEAMENTO, MOBILIZAÇÃO E DESMOBILIZAÇÃO). AF_12/2019</t>
  </si>
  <si>
    <t>ESTACA HÉLICE CONTÍNUA, DIÂMETRO DE 70 CM, INCLUSO CONCRETO FCK=30MPA E ARMADURA MÍNIMA (EXCLUSIVE BOMBEAMENTO, MOBILIZAÇÃO E DESMOBILIZAÇÃO). AF_12/2019</t>
  </si>
  <si>
    <t>ESTACA HÉLICE CONTÍNUA, DIÂMETRO DE 80 CM, INCLUSO CONCRETO FCK=30MPA E ARMADURA MÍNIMA (EXCLUSIVE BOMBEAMENTO, MOBILIZAÇÃO E DESMOBILIZAÇÃO). AF_12/2019</t>
  </si>
  <si>
    <t>ESTACA HÉLICE CONTÍNUA, DIÂMETRO DE 90 CM, INCLUSO CONCRETO FCK=30MPA E ARMADURA MÍNIMA (EXCLUSIVE BOMBEAMENTO, MOBILIZAÇÃO E DESMOBILIZAÇÃO). AF_12/2019</t>
  </si>
  <si>
    <t>FORNECIMENTO E MONTAGEM DE ESCADAS PRÉ-FABRICADAS, INCLUSO IÇAMENTO COM GUINDASTE. AF_03/2024</t>
  </si>
  <si>
    <t>FORNECIMENTO E MONTAGEM DE LAJES ALVEOLARES PRÉ-FABRICADAS, INCLUSO IÇAMENTO COM GUINDASTE. AF_03/2024</t>
  </si>
  <si>
    <t>FORNECIMENTO E MONTAGEM DE LAJES DUPLO T (PI) PRÉ-FABRICADAS, INCLUSO IÇAMENTO COM GUINDASTE. AF_03/2024</t>
  </si>
  <si>
    <t>FORNECIMENTO E MONTAGEM DE PAINÉIS ESTRUTURAIS PRÉ-FABRICADOS, INCLUSO IÇAMENTO COM GUINDASTE. AF_03/2024</t>
  </si>
  <si>
    <t>FORNECIMENTO E MONTAGEM DE PILARES PRÉ-FABRICADOS, INCLUSO IÇAMENTO COM GUINDASTE. AF_03/2024</t>
  </si>
  <si>
    <t>FORNECIMENTO E MONTAGEM DE PRÉ-LAJE TRELIÇADA PRÉ-FABRICADAS, INCLUSO IÇAMENTO COM GUINDASTE. AF_03/2024</t>
  </si>
  <si>
    <t>FORNECIMENTO E MONTAGEM DE TERÇAS PRÉ-FABRICADAS, INCLUSO IÇAMENTO COM GUINDASTE. AF_03/2024</t>
  </si>
  <si>
    <t>FORNECIMENTO E MONTAGEM DE TESOURAS PRÉ-FABRICADAS, INCLUSO IÇAMENTO COM GUINDASTE. AF_03/2024</t>
  </si>
  <si>
    <t>FORNECIMENTO E MONTAGEM DE VIGAS CALHA PRÉ-FABRICADAS, INCLUSO IÇAMENTO COM GUINDASTE. AF_03/2024</t>
  </si>
  <si>
    <t>FORNECIMENTO E MONTAGEM DE VIGAS PRÉ-FABRICADAS, INCLUSO IÇAMENTO COM GUINDASTE. AF_03/2024</t>
  </si>
  <si>
    <t>CONTENÇÃO EM CORTINA COM ESTACAS ESPAÇADAS COM 30 CM DE DIÂMETRO E PROFUNDIDADE ATÉ 20 METROS. AF_02/2025</t>
  </si>
  <si>
    <t>CONTENÇÃO EM CORTINA COM ESTACAS ESPAÇADAS COM 40 CM DE DIÂMETRO E PROFUNDIDADE ATÉ 20 METROS. AF_02/2025</t>
  </si>
  <si>
    <t>CONTENÇÃO EM CORTINA COM ESTACAS ESPAÇADAS COM 50 CM DE DIÂMETRO E PROFUNDIDADE ATÉ 20 METROS. AF_02/2025</t>
  </si>
  <si>
    <t>CONTENÇÃO EM CORTINA COM ESTACAS ESPAÇADAS COM 60 CM DE DIÂMETRO E PROFUNDIDADE ATÉ 20 METROS. AF_02/2025</t>
  </si>
  <si>
    <t>CONTENÇÃO EM CORTINA COM ESTACAS SECANTES COM 40 CM DE DIÂMETRO E PROFUNDIDADE ATÉ 20 METROS. AF_02/2025</t>
  </si>
  <si>
    <t>CONTENÇÃO EM CORTINA COM ESTACAS SECANTES COM 50 CM DE DIÂMETRO E PROFUNDIDADE ATÉ 20 METROS. AF_02/2025</t>
  </si>
  <si>
    <t>CONTENÇÃO EM PAREDE DIAFRAGMA COM 30 CM DE ESPESSURA E PROFUNDIDADE ATÉ 25 METROS. AF_02/2025</t>
  </si>
  <si>
    <t>CONTENÇÃO EM PAREDE DIAFRAGMA COM 40 CM DE ESPESSURA E PROFUNDIDADE ATÉ 25 METROS. AF_02/2025</t>
  </si>
  <si>
    <t>CONTENÇÃO EM PAREDE DIAFRAGMA COM 50 CM DE ESPESSURA E PROFUNDIDADE ATÉ 25 METROS. AF_02/2025</t>
  </si>
  <si>
    <t>CONTENÇÃO EM PAREDE DIAFRAGMA COM 60 CM DE ESPESSURA E PROFUNDIDADE ATÉ 25 METROS. AF_02/2025</t>
  </si>
  <si>
    <t>CONTENÇÃO EM PAREDE DIAFRAGMA COM 80 CM DE ESPESSURA E PROFUNDIDADE ATÉ 25 METROS. AF_02/2025</t>
  </si>
  <si>
    <t>EXECUÇÃO DE MURETA GUIA PARA CONTENÇÃO/FUNDAÇÃO, PARA LAMELAS ATÉ 0,80 M DE LARGURA. AF_02/2025</t>
  </si>
  <si>
    <t>ARMAÇÃO DE CORTINA DE CONTENÇÃO EM CONCRETO ARMADO, COM AÇO CA-50 DE 10 MM - MONTAGEM. AF_11/2024</t>
  </si>
  <si>
    <t>ARMAÇÃO DE CORTINA DE CONTENÇÃO EM CONCRETO ARMADO, COM AÇO CA-50 DE 12,5 MM - MONTAGEM. AF_11/2024</t>
  </si>
  <si>
    <t>ARMAÇÃO DE CORTINA DE CONTENÇÃO EM CONCRETO ARMADO, COM AÇO CA-50 DE 16 MM - MONTAGEM. AF_11/2024</t>
  </si>
  <si>
    <t>ARMAÇÃO DE CORTINA DE CONTENÇÃO EM CONCRETO ARMADO, COM AÇO CA-50 DE 20 MM - MONTAGEM. AF_11/2024</t>
  </si>
  <si>
    <t>ARMAÇÃO DE CORTINA DE CONTENÇÃO EM CONCRETO ARMADO, COM AÇO CA-50 DE 25 MM - MONTAGEM. AF_11/2024</t>
  </si>
  <si>
    <t>ARMAÇÃO DE CORTINA DE CONTENÇÃO EM CONCRETO ARMADO, COM AÇO CA-50 DE 6,3 MM - MONTAGEM. AF_11/2024</t>
  </si>
  <si>
    <t>ARMAÇÃO DE CORTINA DE CONTENÇÃO EM CONCRETO ARMADO, COM AÇO CA-50 DE 8 MM - MONTAGEM. AF_11/2024</t>
  </si>
  <si>
    <t>CONCRETAGEM DE CORTINA DE CONTENÇÃO, ATRAVÉS DE BOMBA - LANÇAMENTO, ADENSAMENTO E ACABAMENTO. AF_11/2024</t>
  </si>
  <si>
    <t>CONTENÇÃO EM PERFIL PRANCHADO COM PAINEL TRELIÇADO DUPLA FACE DE CONCRETO PRÉ-FABRICADO, PERFIS ESPAÇADOS A 1,5 M PARA 1 SUBSOLO. AF_11/2024</t>
  </si>
  <si>
    <t>CONTENÇÃO EM PERFIL PRANCHADO COM PAINEL TRELIÇADO DUPLA FACE DE CONCRETO PRÉ-FABRICADO, PERFIS ESPAÇADOS A 1,5 M PARA 2 OU MAIS SUBSOLOS. AF_11/2024</t>
  </si>
  <si>
    <t>CONTENÇÃO EM PERFIL PRANCHADO COM PAINEL TRELIÇADO DUPLA FACE DE CONCRETO PRÉ-FABRICADO, PERFIS ESPAÇADOS A 2 M PARA 1 SUBSOLO. AF_11/2024</t>
  </si>
  <si>
    <t>CONTENÇÃO EM PERFIL PRANCHADO COM PAINEL TRELIÇADO DUPLA FACE DE CONCRETO PRÉ-FABRICADO, PERFIS ESPAÇADOS A 2 M PARA 2 OU MAIS SUBSOLOS. AF_11/2024</t>
  </si>
  <si>
    <t>CONTENÇÃO EM PERFIL PRANCHADO COM PRANCHÃO DE MADEIRA, PERFIS ESPAÇADOS A 1,5 M PARA 1 SUBSOLO. AF_11/2024</t>
  </si>
  <si>
    <t>CONTENÇÃO EM PERFIL PRANCHADO COM PRANCHÃO DE MADEIRA, PERFIS ESPAÇADOS A 1,5 M PARA 2 OU MAIS SUBSOLOS. AF_11/2024</t>
  </si>
  <si>
    <t>CONTENÇÃO EM PERFIL PRANCHADO COM PRANCHÃO DE MADEIRA, PERFIS ESPAÇADOS A 2 M PARA 1 SUBSOLO. AF_11/2024</t>
  </si>
  <si>
    <t>CONTENÇÃO EM PERFIL PRANCHADO COM PRANCHÃO DE MADEIRA, PERFIS ESPAÇADOS A 2 M PARA 2 OU MAIS SUBSOLOS. AF_11/2024</t>
  </si>
  <si>
    <t>FABRICAÇÃO, MONTAGEM E DESMONTAGEM DE FÔRMA PARA CORTINA DE CONTENÇÃO, EM CHAPA DE MADEIRA COMPENSADA PLASTIFICADA, E = 18 MM, 10 UTILIZAÇÕES. AF_11/2024</t>
  </si>
  <si>
    <t>MURO DE ARRIMO COM BLOCOS DE CONCRETO ESTRUTURAL E PILARES INTERMEDIÁRIOS, COM ALTURA MAIOR QUE 1,6 M E MENOR OU IGUAL A 2,8 M (EXCETO FUNDAÇÃO). AF_11/2024</t>
  </si>
  <si>
    <t>MURO DE ARRIMO COM BLOCOS DE CONCRETO ESTRUTURAL E PILARES INTERMEDIÁRIOS, COM ALTURA MAIOR QUE 2,8 M E MENOR OU IGUAL A 4,0 M (EXCETO FUNDAÇÃO). AF_11/2024</t>
  </si>
  <si>
    <t>MURO DE ARRIMO COM BLOCOS DE CONCRETO ESTRUTURAL, ATÉ 1,6 M DE ALTURA (EXCETO FUNDAÇÃO). AF_11/2024</t>
  </si>
  <si>
    <t>PILAR DE MADEIRA ROLIÇA, EUCALIPTO OU EQUIVALENTE DA REGIÃO, FIXADO COM PORTA PILAR METÁLICO, DIÂMETRO DE 12 A 15 CM, APOIO ARTICULADO, COMPRIMENTO DE 3 M. AF_03/2024</t>
  </si>
  <si>
    <t>PILAR DE MADEIRA ROLIÇA, EUCALIPTO OU EQUIVALENTE DA REGIÃO, FIXADO COM PORTA PILAR METÁLICO, DIÂMETRO DE 12 A 15 CM, APOIO ARTICULADO, COMPRIMENTO DE 6 M. AF_03/2024</t>
  </si>
  <si>
    <t>PILAR DE MADEIRA ROLIÇA, EUCALIPTO OU EQUIVALENTE DA REGIÃO, FIXADO COM PORTA PILAR METÁLICO, DIÂMETRO DE 12 A 15 CM, APOIO ENGASTADO, COMPRIMENTO DE 3 M. AF_03/2024</t>
  </si>
  <si>
    <t>PILAR DE MADEIRA ROLIÇA, EUCALIPTO OU EQUIVALENTE DA REGIÃO, FIXADO COM PORTA PILAR METÁLICO, DIÂMETRO DE 12 A 15 CM, APOIO ENGASTADO, COMPRIMENTO DE 6 M. AF_03/2024</t>
  </si>
  <si>
    <t>PILAR DE MADEIRA ROLIÇA, EUCALIPTO OU EQUIVALENTE DA REGIÃO, FIXADO COM PORTA PILAR METÁLICO, DIÂMETRO DE 16 A 20 CM, APOIO ARTICULADO, COMPRIMENTO DE 3 M. AF_03/2024</t>
  </si>
  <si>
    <t>PILAR DE MADEIRA ROLIÇA, EUCALIPTO OU EQUIVALENTE DA REGIÃO, FIXADO COM PORTA PILAR METÁLICO, DIÂMETRO DE 16 A 20 CM, APOIO ARTICULADO, COMPRIMENTO DE 6 M. AF_03/2024</t>
  </si>
  <si>
    <t>PILAR DE MADEIRA ROLIÇA, EUCALIPTO OU EQUIVALENTE DA REGIÃO, FIXADO COM PORTA PILAR METÁLICO, DIÂMETRO DE 16 A 20 CM, APOIO ENGASTADO, COMPRIMENTO DE 3 M. AF_03/2024</t>
  </si>
  <si>
    <t>PILAR DE MADEIRA ROLIÇA, EUCALIPTO OU EQUIVALENTE DA REGIÃO, FIXADO COM PORTA PILAR METÁLICO, DIÂMETRO DE 16 A 20 CM, APOIO ENGASTADO, COMPRIMENTO DE 6 M. AF_03/2024</t>
  </si>
  <si>
    <t>PILAR DE MADEIRA ROLIÇA, EUCALIPTO OU EQUIVALENTE DA REGIÃO, FIXADO COM PORTA PILAR METÁLICO, DIÂMETRO DE 21 A 29 CM, APOIO ARTICULADO, COMPRIMENTO DE 3 M. AF_03/2024</t>
  </si>
  <si>
    <t>PILAR DE MADEIRA ROLIÇA, EUCALIPTO OU EQUIVALENTE DA REGIÃO, FIXADO COM PORTA PILAR METÁLICO, DIÂMETRO DE 21 A 29 CM, APOIO ARTICULADO, COMPRIMENTO DE 6 M. AF_03/2024</t>
  </si>
  <si>
    <t>PILAR DE MADEIRA ROLIÇA, EUCALIPTO OU EQUIVALENTE DA REGIÃO, FIXADO COM PORTA PILAR METÁLICO, DIÂMETRO DE 21 A 29 CM, APOIO ENGASTADO, COMPRIMENTO DE 3 M. AF_03/2024</t>
  </si>
  <si>
    <t>PILAR DE MADEIRA ROLIÇA, EUCALIPTO OU EQUIVALENTE DA REGIÃO, FIXADO COM PORTA PILAR METÁLICO, DIÂMETRO DE 21 A 29 CM, APOIO ENGASTADO, COMPRIMENTO DE 6 M. AF_03/2024</t>
  </si>
  <si>
    <t>PILAR DE MADEIRA ROLIÇA, EUCALIPTO OU EQUIVALENTE DA REGIÃO, FIXADO COM PORTA PILAR METÁLICO, DIÂMETRO DE 30 A 34 CM, APOIO ARTICULADO, COMPRIMENTO DE 3 M. AF_03/2024</t>
  </si>
  <si>
    <t>PILAR DE MADEIRA ROLIÇA, EUCALIPTO OU EQUIVALENTE DA REGIÃO, FIXADO COM PORTA PILAR METÁLICO, DIÂMETRO DE 30 A 34 CM, APOIO ARTICULADO, COMPRIMENTO DE 6 M. AF_03/2024</t>
  </si>
  <si>
    <t>PILAR DE MADEIRA ROLIÇA, EUCALIPTO OU EQUIVALENTE DA REGIÃO, FIXADO COM PORTA PILAR METÁLICO, DIÂMETRO DE 30 A 34 CM, APOIO ENGASTADO, COMPRIMENTO DE 3 M. AF_03/2024</t>
  </si>
  <si>
    <t>PILAR DE MADEIRA ROLIÇA, EUCALIPTO OU EQUIVALENTE DA REGIÃO, FIXADO COM PORTA PILAR METÁLICO, DIÂMETRO DE 30 A 34 CM, APOIO ENGASTADO, COMPRIMENTO DE 6 M. AF_03/2024</t>
  </si>
  <si>
    <t>PILAR DE MADEIRA SERRADA, MAÇARANDUBA OU EQUIVALENTE DA REGIÃO, NÃO APARELHADO, FIXADO COM PORTA PILAR METÁLICO, SEÇÃO QUADRADA 10 X 10 CM, APOIO ARTICULADO, COMPRIMENTO DE 3 M. AF_03/2024</t>
  </si>
  <si>
    <t>PILAR DE MADEIRA SERRADA, MAÇARANDUBA OU EQUIVALENTE DA REGIÃO, NÃO APARELHADO, FIXADO COM PORTA PILAR METÁLICO, SEÇÃO QUADRADA 10 X 10 CM, APOIO ARTICULADO, COMPRIMENTO DE 6 M. AF_03/2024</t>
  </si>
  <si>
    <t>PILAR DE MADEIRA SERRADA, MAÇARANDUBA OU EQUIVALENTE DA REGIÃO, NÃO APARELHADO, FIXADO COM PORTA PILAR METÁLICO, SEÇÃO QUADRADA 10 X 10 CM, APOIO ENGASTADO, COMPRIMENTO DE 3 M. AF_03/2024</t>
  </si>
  <si>
    <t>PILAR DE MADEIRA SERRADA, MAÇARANDUBA OU EQUIVALENTE DA REGIÃO, NÃO APARELHADO, FIXADO COM PORTA PILAR METÁLICO, SEÇÃO QUADRADA 10 X 10 CM, APOIO ENGASTADO, COMPRIMENTO DE 6 M. AF_03/2024</t>
  </si>
  <si>
    <t>PILAR DE MADEIRA SERRADA, MAÇARANDUBA OU EQUIVALENTE DA REGIÃO, NÃO APARELHADO, FIXADO COM PORTA PILAR METÁLICO, SEÇÃO QUADRADA 15 X 15 CM, APOIO ARTICULADO, COMPRIMENTO DE 3 M. AF_03/2024</t>
  </si>
  <si>
    <t>PILAR DE MADEIRA SERRADA, MAÇARANDUBA OU EQUIVALENTE DA REGIÃO, NÃO APARELHADO, FIXADO COM PORTA PILAR METÁLICO, SEÇÃO QUADRADA 15 X 15 CM, APOIO ARTICULADO, COMPRIMENTO DE 6 M. AF_03/2024</t>
  </si>
  <si>
    <t>PILAR DE MADEIRA SERRADA, MAÇARANDUBA OU EQUIVALENTE DA REGIÃO, NÃO APARELHADO, FIXADO COM PORTA PILAR METÁLICO, SEÇÃO QUADRADA 15 X 15 CM, APOIO ENGASTADO, COMPRIMENTO DE 3 M. AF_03/2024</t>
  </si>
  <si>
    <t>PILAR DE MADEIRA SERRADA, MAÇARANDUBA OU EQUIVALENTE DA REGIÃO, NÃO APARELHADO, FIXADO COM PORTA PILAR METÁLICO, SEÇÃO QUADRADA 15 X 15 CM, APOIO ENGASTADO, COMPRIMENTO DE 6 M. AF_03/2024</t>
  </si>
  <si>
    <t>PILAR DE MADEIRA SERRADA, MAÇARANDUBA OU EQUIVALENTE DA REGIÃO, NÃO APARELHADO, FIXADO COM PORTA PILAR METÁLICO, SEÇÃO QUADRADA 20 X 20 CM, APOIO ARTICULADO, COMPRIMENTO DE 3 M. AF_03/2024</t>
  </si>
  <si>
    <t>PILAR DE MADEIRA SERRADA, MAÇARANDUBA OU EQUIVALENTE DA REGIÃO, NÃO APARELHADO, FIXADO COM PORTA PILAR METÁLICO, SEÇÃO QUADRADA 20 X 20 CM, APOIO ARTICULADO, COMPRIMENTO DE 6 M. AF_03/2024</t>
  </si>
  <si>
    <t>PILAR DE MADEIRA SERRADA, MAÇARANDUBA OU EQUIVALENTE DA REGIÃO, NÃO APARELHADO, FIXADO COM PORTA PILAR METÁLICO, SEÇÃO QUADRADA 20 X 20 CM, APOIO ENGASTADO, COMPRIMENTO DE 3 M. AF_03/2024</t>
  </si>
  <si>
    <t>PILAR DE MADEIRA SERRADA, MAÇARANDUBA OU EQUIVALENTE DA REGIÃO, NÃO APARELHADO, FIXADO COM PORTA PILAR METÁLICO, SEÇÃO QUADRADA 20 X 20 CM, APOIO ENGASTADO, COMPRIMENTO DE 6 M. AF_03/2024</t>
  </si>
  <si>
    <t>EXECUÇÃO DE GRAMPO PARA SOLO GRAMPEADO COM COMPRIMENTO MAIOR QUE 10 M, DIÂMETRO DE 7 CM, PERFURAÇÃO COM EQUIPAMENTO MANUAL E ARMADURA COM DIÂMETRO DE 20 MM. AF_07/2024</t>
  </si>
  <si>
    <t>INJEÇÃO DE CALDA DE CIMENTO PARA CHUMBAMENTO DE TIRANTE COM 8 CORDOALHAS DE 12,7 MM, COMPRIMENTO MAIOR OU IGUAL A 22 M E MENOR QUE 30 M, DIÂMETRO DE 100 MM, INCLUSIVE PRODUÇÃO. AF_11/2023</t>
  </si>
  <si>
    <t>INJEÇÃO DE CALDA DE CIMENTO PARA CHUMBAMENTO DE TIRANTE COM 8 CORDOALHAS DE 12,7 MM, COMPRIMENTO MAIOR OU IGUAL A 22 M E MENOR QUE 30 M, DIÂMETRO DE 150 MM, INCLUSIVE PRODUÇÃO. AF_11/2023</t>
  </si>
  <si>
    <t>INJEÇÃO DE CALDA DE CIMENTO PARA CHUMBAMENTO DE TIRANTE COM 8 CORDOALHAS DE 12,7 MM, COMPRIMENTO MAIOR OU IGUAL A 22 M E MENOR QUE 30 M, DIÂMETRO DE 200 MM, INCLUSIVE PRODUÇÃO. AF_11/2023</t>
  </si>
  <si>
    <t>INJEÇÃO DE CALDA DE CIMENTO PARA CHUMBAMENTO DE TIRANTE MONOBARRA COM ARMADURA DE 36 MM, COMPRIMENTO MAIOR OU IGUAL A 22 M E MENOR QUE 30 M, DIÂMETRO DE 100 MM, INCLUSIVE PRODUÇÃO. AF_11/2023</t>
  </si>
  <si>
    <t>INJEÇÃO DE CALDA DE CIMENTO PARA CHUMBAMENTO DE TIRANTE MONOBARRA COM ARMADURA DE 36 MM, COMPRIMENTO MAIOR OU IGUAL A 22 M E MENOR QUE 30 M, DIÂMETRO DE 150 MM, INCLUSIVE PRODUÇÃO. AF_11/2023</t>
  </si>
  <si>
    <t>INJEÇÃO DE CALDA DE CIMENTO PARA CHUMBAMENTO DE TIRANTE MONOBARRA COM ARMADURA DE 36 MM, COMPRIMENTO MAIOR OU IGUAL A 22 M E MENOR QUE 30 M, DIÂMETRO DE 200 MM, INCLUSIVE PRODUÇÃO. AF_11/2023</t>
  </si>
  <si>
    <t>INSTALAÇÃO DE TIRANTE COM 4 CORDOALHAS DE 12,7 MM, COMPRIMENTO MAIOR OU IGUAL A 14 M E MENOR QUE 22 M, INCLUSIVE MONTAGEM, INSTALAÇÃO E PROTENSÃO. AF_11/2023</t>
  </si>
  <si>
    <t>INSTALAÇÃO DE TIRANTE COM 4 CORDOALHAS DE 12,7 MM, COMPRIMENTO MAIOR OU IGUAL A 22 M E MENOR QUE 30 M, INCLUSIVE MONTAGEM, INSTALAÇÃO E PROTENSÃO. AF_11/2023</t>
  </si>
  <si>
    <t>INSTALAÇÃO DE TIRANTE COM 4 CORDOALHAS DE 12,7 MM, COMPRIMENTO MAIOR OU IGUAL A 6 M E MENOR QUE 14 M, INCLUSIVE MONTAGEM, INSTALAÇÃO E PROTENSÃO. AF_11/2023</t>
  </si>
  <si>
    <t>INSTALAÇÃO DE TIRANTE COM 6 CORDOALHAS DE 12,7 MM, COMPRIMENTO MAIOR OU IGUAL A 14 M E MENOR QUE 22 M, INCLUSIVE MONTAGEM, INSTALAÇÃO E PROTENSÃO. AF_11/2023</t>
  </si>
  <si>
    <t>INSTALAÇÃO DE TIRANTE COM 6 CORDOALHAS DE 12,7 MM, COMPRIMENTO MAIOR OU IGUAL A 22 M E MENOR QUE 30 M, INCLUSIVE MONTAGEM, INSTALAÇÃO E PROTENSÃO. AF_11/2023</t>
  </si>
  <si>
    <t>INSTALAÇÃO DE TIRANTE COM 6 CORDOALHAS DE 12,7 MM, COMPRIMENTO MAIOR OU IGUAL A 6 M E MENOR QUE 14 M, INCLUSIVE MONTAGEM, INSTALAÇÃO E PROTENSÃO. AF_11/2023</t>
  </si>
  <si>
    <t>INSTALAÇÃO DE TIRANTE COM 8 CORDOALHAS DE 12,7 MM, COMPRIMENTO MAIOR OU IGUAL A 14 M E MENOR QUE 22 M, INCLUSIVE MONTAGEM, INSTALAÇÃO E PROTENSÃO. AF_11/2023</t>
  </si>
  <si>
    <t>INSTALAÇÃO DE TIRANTE COM 8 CORDOALHAS DE 12,7 MM, COMPRIMENTO MAIOR OU IGUAL A 22 M E MENOR QUE 30 M, INCLUSIVE MONTAGEM, INSTALAÇÃO E PROTENSÃO. AF_11/2023</t>
  </si>
  <si>
    <t>INSTALAÇÃO DE TIRANTE COM 8 CORDOALHAS DE 12,7 MM, COMPRIMENTO MAIOR OU IGUAL A 6 M E MENOR QUE 14 M, INCLUSIVE MONTAGEM, INSTALAÇÃO E PROTENSÃO. AF_11/2023</t>
  </si>
  <si>
    <t>INSTALAÇÃO DE TIRANTE MONOBARRA COM ARMADURA DE 25 MM, COMPRIMENTO MAIOR OU IGUAL A 14 M E MENOR QUE 22 M, INCLUSIVE MONTAGEM, INSTALAÇÃO E PROTENSÃO. AF_11/2023</t>
  </si>
  <si>
    <t>INSTALAÇÃO DE TIRANTE MONOBARRA COM ARMADURA DE 25 MM, COMPRIMENTO MAIOR OU IGUAL A 22 M E MENOR QUE 30 M, INCLUSIVE MONTAGEM, INSTALAÇÃO E PROTENSÃO. AF_11/2023</t>
  </si>
  <si>
    <t>INSTALAÇÃO DE TIRANTE MONOBARRA COM ARMADURA DE 25 MM, COMPRIMENTO MAIOR OU IGUAL A 6 M E MENOR QUE 14 M, INCLUSIVE MONTAGEM, INSTALAÇÃO E PROTENSÃO. AF_11/2023</t>
  </si>
  <si>
    <t>INSTALAÇÃO DE TIRANTE MONOBARRA COM ARMADURA DE 32 MM, COMPRIMENTO MAIOR OU IGUAL A 14 M E MENOR QUE 22 M, INCLUSIVE MONTAGEM, INSTALAÇÃO E PROTENSÃO. AF_11/2023</t>
  </si>
  <si>
    <t>INSTALAÇÃO DE TIRANTE MONOBARRA COM ARMADURA DE 32 MM, COMPRIMENTO MAIOR OU IGUAL A 22 M E MENOR QUE 30 M, INCLUSIVE MONTAGEM, INSTALAÇÃO E PROTENSÃO. AF_11/2023</t>
  </si>
  <si>
    <t>INSTALAÇÃO DE TIRANTE MONOBARRA COM ARMADURA DE 32 MM, COMPRIMENTO MAIOR OU IGUAL A 6 M E MENOR QUE 14 M, INCLUSIVE MONTAGEM, INSTALAÇÃO E PROTENSÃO. AF_11/2023</t>
  </si>
  <si>
    <t>INSTALAÇÃO DE TIRANTE MONOBARRA COM ARMADURA DE 36 MM, COMPRIMENTO MAIOR OU IGUAL A 14 M E MENOR QUE 22 M, INCLUSIVE MONTAGEM, INSTALAÇÃO E PROTENSÃO. AF_11/2023</t>
  </si>
  <si>
    <t>INSTALAÇÃO DE TIRANTE MONOBARRA COM ARMADURA DE 36 MM, COMPRIMENTO MAIOR OU IGUAL A 22 M E MENOR QUE 30 M, INCLUSIVE MONTAGEM, INSTALAÇÃO E PROTENSÃO. AF_11/2023</t>
  </si>
  <si>
    <t>INSTALAÇÃO DE TIRANTE MONOBARRA COM ARMADURA DE 36 MM, COMPRIMENTO MAIOR OU IGUAL A 6 M E MENOR QUE 14 M, INCLUSIVE MONTAGEM, INSTALAÇÃO E PROTENSÃO. AF_11/2023</t>
  </si>
  <si>
    <t>PERFURAÇÃO DE PAREDE DIAFRAGMA COM COROA DIAMANTADA DE DIÂMETRO DE 102 MM. AF_11/2023</t>
  </si>
  <si>
    <t>REQUADRO DE VÃOS COM PLACAS DE PORCELANATO ASSENTADAS COM ARGAMASSA COLANTE. AF_03/2025</t>
  </si>
  <si>
    <t>REQUADRO DE VÃOS PLACAS DE GRANITO FIXADAS COM INSERTE METÁLICO. AF_03/2025</t>
  </si>
  <si>
    <t>REVESTIMENTO NÃO ADERIDO DE PAREDES EXTERNAS COM PLACAS DE GRANITO DE ÁREA MAIOR QUE 10000 CM2, FIXADAS COM INSERTE METÁLICO. AF_03/2025</t>
  </si>
  <si>
    <t>REVESTIMENTO NÃO ADERIDO DE PAREDES EXTERNAS COM PLACAS DE GRANITO DE ÁREA MAIOR QUE 3025 CM2 E MENOR OU IGUAL A 10000 CM2, FIXADAS COM INSERTE METÁLICO. AF_03/2025</t>
  </si>
  <si>
    <t>REVESTIMENTO NÃO ADERIDO DE PAREDES EXTERNAS COM PLACAS DE PORCELANATO DE ÁREA MAIOR DO QUE 2500 CM2 E MENOR OU IGUAL A 6400 CM2, FIXADAS COM INSERTE METÁLICO. AF_03/2025</t>
  </si>
  <si>
    <t>REVESTIMENTO NÃO ADERIDO DE PAREDES EXTERNAS COM PLACAS DE PORCELANATO DE ÁREA MAIOR QUE 6400 CM2 E MENOR QUE 10000 CM2, FIXADAS COM INSERTE METÁLICO. AF_03/2025</t>
  </si>
  <si>
    <t>FORRO EM FIBRA MINERAL, PARA AMBIENTES COMERCIAIS, INCLUSIVE ESTRUTURA DE FIXAÇÃO. AF_08/2023</t>
  </si>
  <si>
    <t>FORRO METÁLICO, PARA AMBIENTES COMERCIAIS, INCLUSIVE ESTRUTURA DE FIXAÇÃO. AF_08/2023</t>
  </si>
  <si>
    <t>FILTRO ANAERÓBIO CIRCULAR, EM CONCRETO PRÉ-MOLDADO, DIÂMETRO INTERNO = 1,10 M, ALTURA INTERNA = 1,50 M, VOLUME ÚTIL: 1140,4 L (PARA 5 CONTRIBUINTES). AF_12/2020</t>
  </si>
  <si>
    <t>FILTRO ANAERÓBIO CIRCULAR, EM CONCRETO PRÉ-MOLDADO, DIÂMETRO INTERNO = 1,88 M, ALTURA INTERNA = 1,50 M, VOLUME ÚTIL: 3331,1 L (PARA 19 CONTRIBUINTES). AF_12/2020</t>
  </si>
  <si>
    <t>FILTRO ANAERÓBIO CIRCULAR, EM CONCRETO PRÉ-MOLDADO, DIÂMETRO INTERNO = 2,38 M, ALTURA INTERNA = 1,50 M, VOLUME ÚTIL: 5338,6 L (PARA 34 CONTRIBUINTES). AF_12/2020</t>
  </si>
  <si>
    <t>FILTRO ANAERÓBIO CIRCULAR, EM CONCRETO PRÉ-MOLDADO, DIÂMETRO INTERNO = 2,88 M, ALTURA INTERNA = 1,50 M, VOLUME ÚTIL: 7817,3 L (PARA 75 CONTRIBUINTES). AF_12/2020</t>
  </si>
  <si>
    <t>SUMIDOURO CIRCULAR, EM CONCRETO PRÉ-MOLDADO, DIÂMETRO INTERNO = 1,88 M, ALTURA INTERNA = 2,00 M, ÁREA DE INFILTRAÇÃO: 13,1 M² (PARA 5 CONTRIBUINTES). AF_12/2020</t>
  </si>
  <si>
    <t>SUMIDOURO CIRCULAR, EM CONCRETO PRÉ-MOLDADO, DIÂMETRO INTERNO = 2,38 M, ALTURA INTERNA = 2,50 M, ÁREA DE INFILTRAÇÃO: 21,3 M² (PARA 8 CONTRIBUINTES). AF_12/2020</t>
  </si>
  <si>
    <t>SUMIDOURO CIRCULAR, EM CONCRETO PRÉ-MOLDADO, DIÂMETRO INTERNO = 2,38 M, ALTURA INTERNA = 3,0 M, ÁREA DE INFILTRAÇÃO: 25 M² (PARA 10 CONTRIBUINTES). AF_12/2020</t>
  </si>
  <si>
    <t>SUMIDOURO CIRCULAR, EM CONCRETO PRÉ-MOLDADO, DIÂMETRO INTERNO = 2,88 M, ALTURA INTERNA = 3,0 M, ÁREA DE INFILTRAÇÃO: 31,4 M² (PARA 12 CONTRIBUINTES). AF_12/2020</t>
  </si>
  <si>
    <t>TANQUE SÉPTICO CIRCULAR, EM CONCRETO PRÉ-MOLDADO, DIÂMETRO INTERNO = 1,10 M, ALTURA INTERNA = 2,50 M, VOLUME ÚTIL: 2138,2 L (PARA 5 CONTRIBUINTES). AF_12/2020</t>
  </si>
  <si>
    <t>TANQUE SÉPTICO CIRCULAR, EM CONCRETO PRÉ-MOLDADO, DIÂMETRO INTERNO = 1,40 M, ALTURA INTERNA = 2,50 M, VOLUME ÚTIL: 3463,6 L (PARA 13 CONTRIBUINTES). AF_12/2020</t>
  </si>
  <si>
    <t>TANQUE SÉPTICO CIRCULAR, EM CONCRETO PRÉ-MOLDADO, DIÂMETRO INTERNO = 1,88 M, ALTURA INTERNA = 2,50 M, VOLUME ÚTIL: 6245,8 L (PARA 32 CONTRIBUINTES). AF_12/2020</t>
  </si>
  <si>
    <t>TANQUE SÉPTICO CIRCULAR, EM CONCRETO PRÉ-MOLDADO, DIÂMETRO INTERNO = 2,38 M, ALTURA INTERNA = 2,50 M, VOLUME ÚTIL: 10009,8 L (PARA 69 CONTRIBUINTES). AF_12/2020</t>
  </si>
  <si>
    <t>TANQUE SÉPTICO CIRCULAR, EM CONCRETO PRÉ-MOLDADO, DIÂMETRO INTERNO = 2,38 M, ALTURA INTERNA = 3,0 M, VOLUME ÚTIL: 12234,2 L (PARA 86 CONTRIBUINTES). AF_12/2020</t>
  </si>
  <si>
    <t>TANQUE SÉPTICO CIRCULAR, EM CONCRETO PRÉ-MOLDADO, DIÂMETRO INTERNO = 2,88 M, ALTURA INTERNA = 2,50 M, VOLUME ÚTIL: 14657,4 L (PARA 105 CONTRIBUINTES). AF_12/2020</t>
  </si>
  <si>
    <t>MONTAGEM E DESMONTAGEM DE FÔRMA PARA ESTRUTURA CIRCULAR, COM INSTALAÇÃO EXCLUSIVAMENTE NA FACE INTERNA DA ESTRUTURA, COM AUXÍLIO DE GUINDASTE. AF_07/2024</t>
  </si>
  <si>
    <t>MONTAGEM E DESMONTAGEM DE FÔRMA PARA ESTRUTURA CIRCULAR, COM INSTALAÇÃO EXCLUSIVAMENTE NA FACE INTERNA DA ESTRUTURA, SEM AUXÍLIO DE GUINDASTE. AF_07/2024</t>
  </si>
  <si>
    <t>MONTAGEM E DESMONTAGEM DE FÔRMA PARA ESTRUTURA CIRCULAR, COM INSTALAÇÃO NA FACE INTERNA E EXTERNA DA EXTRUTURA, COM AUXÍLIO DE GUINDASTE. AF_07/2024</t>
  </si>
  <si>
    <t>MONTAGEM E DESMONTAGEM DE FÔRMA PARA ESTRUTURA CIRCULAR, COM INSTALAÇÃO NA FACE INTERNA E EXTERNA DA EXTRUTURA, SEM AUXÍLIO DE GUINDASTE. AF_07/2024</t>
  </si>
  <si>
    <t>MONTAGEM E DESMONTAGEM DE FÔRMA DE PILARES CIRCULARES, COM ÁREA MÉDIA DAS SEÇÕES MAIOR QUE 0,28 M², EM PAPELÃO. AF_05/2024</t>
  </si>
  <si>
    <t>MONTAGEM E DESMONTAGEM DE FÔRMA DE PILARES CIRCULARES, COM ÁREA MÉDIA DAS SEÇÕES MENOR OU IGUAL A 0,28 M², EM PAPELÃO. AF_05/2024</t>
  </si>
  <si>
    <t>MONTAGEM E DESMONTAGEM DE FÔRMA DE PILARES CIRCULARES, PÉ-DIREITO DUPLO, METÁLICA. AF_05/2024</t>
  </si>
  <si>
    <t>MONTAGEM E DESMONTAGEM DE FÔRMA DE PILARES CIRCULARES, PÉ-DIREITO DUPLO, PLÁSTICA. AF_05/2024</t>
  </si>
  <si>
    <t>MONTAGEM E DESMONTAGEM DE FÔRMA DE PILARES CIRCULARES, PÉ-DIREITO SIMPLES, METÁLICA. AF_05/2024</t>
  </si>
  <si>
    <t>MONTAGEM E DESMONTAGEM DE FÔRMA DE PILARES CIRCULARES, PÉ-DIREITO SIMPLES, PLÁSTICA. AF_05/2024</t>
  </si>
  <si>
    <t>ADUELA/ GALERIA ABERTA PRE-MOLDADA DE CONCRETO ARMADO, SECAO QUADRANGULAR INTERNA DE 1,50 X 1,50 M (L X A), MISULA DE 20 X 20 CM, C = 1,00 M, ESPESSURA MIN = 15 CM, TB-45 E FCK DO CONCRETO = 30 MPA   FORNECIMENTO E ASSENTAMENTO. AF_01/2023</t>
  </si>
  <si>
    <t>ADUELA/ GALERIA ABERTA PRE-MOLDADA DE CONCRETO ARMADO, SECAO QUADRANGULAR INTERNA DE 2,00 X 2,00 M (L X A), MISULA DE 20 X 20 CM, C = 1,00 M, ESPESSURA MIN = 15 CM, TB-45 E FCK DO CONCRETO = 30 MPA   FORNECIMENTO E ASSENTAMENTO. AF_01/2023</t>
  </si>
  <si>
    <t>ADUELA/ GALERIA ABERTA PRE-MOLDADA DE CONCRETO ARMADO, SECAO QUADRANGULAR INTERNA DE 2,00 X 2,00 M (L X A), MISULA DE 20 X 20 CM, C = 1,00 M, ESPESSURA MIN = 20 CM, TB-45 E FCK DO CONCRETO = 30 MPA   FORNECIMENTO E ASSENTAMENTO. AF_01/2023</t>
  </si>
  <si>
    <t>ADUELA/ GALERIA ABERTA PRE-MOLDADA DE CONCRETO ARMADO, SECAO QUADRANGULAR INTERNA DE 2,50 X 2,50 M (L X A), MISULA DE 20 X 20 CM, C = 1,00 M, ESPESSURA MIN = 15 CM, TB-45 E FCK DO CONCRETO = 30 MPA   FORNECIMENTO E ASSENTAMENTO. AF_01/2023</t>
  </si>
  <si>
    <t>ADUELA/ GALERIA ABERTA PRE-MOLDADA DE CONCRETO ARMADO, SECAO QUADRANGULAR INTERNA DE 2,50 X 2,50 M (L X A), MISULA DE 20 X 20 CM, C = 1,00 M, ESPESSURA MIN = 20 CM, TB-45 E FCK DO CONCRETO = 30 MPA   FORNECIMENTO E ASSENTAMENTO. AF_01/2023</t>
  </si>
  <si>
    <t>ADUELA/ GALERIA ABERTA PRE-MOLDADA DE CONCRETO ARMADO, SECAO QUADRANGULAR INTERNA DE 2,50 X 2,50 M (L X A), MISULA DE 20 X 20 CM, C = 1,00 M, ESPESSURA MIN = 25 CM, TB-45 E FCK DO CONCRETO = 30 MPA   FORNECIMENTO E ASSENTAMENTO. AF_01/2023</t>
  </si>
  <si>
    <t>ADUELA/ GALERIA ABERTA PRE-MOLDADA DE CONCRETO ARMADO, SECAO QUADRANGULAR INTERNA DE 3,00 X 3,00 M (L X A), MISULA DE 20 X 20 CM, C = 1,00 M, ESPESSURA MIN = 20 CM, TB-45 E FCK DO CONCRETO = 30 MPA   FORNECIMENTO E ASSENTAMENTO. AF_01/2023</t>
  </si>
  <si>
    <t>ADUELA/ GALERIA ABERTA PRE-MOLDADA DE CONCRETO ARMADO, SECAO QUADRANGULAR INTERNA DE 3,00 X 3,00 M (L X A), MISULA DE 20 X 20 CM, C = 1,00 M, ESPESSURA MIN = 25 CM, TB-45 E FCK DO CONCRETO = 30 MPA   FORNECIMENTO E ASSENTAMENTO. AF_01/2023</t>
  </si>
  <si>
    <t>ADUELA/ GALERIA ABERTA PRE-MOLDADA DE CONCRETO ARMADO, SECAO QUADRANGULAR INTERNA DE 3,00 X 3,00 M (L X A), MISULA DE 20 X 20 CM, C = 1,00 M, ESPESSURA MIN = 35 CM, TB-45 E FCK DO CONCRETO = 30 MPA   FORNECIMENTO E ASSENTAMENTO. AF_01/2023</t>
  </si>
  <si>
    <t>ADUELA/ GALERIA ABERTA PRE-MOLDADA DE CONCRETO ARMADO, SECAO RETANGULAR INTERNA DE 2,00 X 1,50 M (L X A), MISULA DE 20 X 20 CM, C = 1,00 M, ESPESSURA MIN = 20 CM, TB-45 E FCK DO CONCRETO = 30 MPA   FORNECIMENTO E ASSENTAMENTO. AF_01/2023</t>
  </si>
  <si>
    <t>ADUELA/ GALERIA ABERTA PRE-MOLDADA DE CONCRETO ARMADO, SECAO RETANGULAR INTERNA DE 2,50 X 1,50 M (L X A), MISULA DE 20 X 20 CM, C = 1,00 M, ESPESSURA MIN = 15 CM, TB-45 E FCK DO CONCRETO = 30 MPA   FORNECIMENTO E ASSENTAMENTO. AF_01/2023</t>
  </si>
  <si>
    <t>ADUELA/ GALERIA ABERTA PRE-MOLDADA DE CONCRETO ARMADO, SECAO RETANGULAR INTERNA DE 2,50 X 2,00 M (L X A), MISULA DE 20 X 20 CM, C = 1,00 M, ESPESSURA MIN = 15 CM, TB-45 E FCK DO CONCRETO = 30 MPA   FORNECIMENTO E ASSENTAMENTO. AF_01/2023</t>
  </si>
  <si>
    <t>ADUELA/ GALERIA ABERTA PRE-MOLDADA DE CONCRETO ARMADO, SECAO RETANGULAR INTERNA DE 2,50 X 2,00 M (L X A), MISULA DE 20 X 20 CM, C = 1,00 M, ESPESSURA MIN = 20 CM, TB-45 E FCK DO CONCRETO = 30 MPA   FORNECIMENTO E ASSENTAMENTO. AF_01/2023</t>
  </si>
  <si>
    <t>ADUELA/ GALERIA ABERTA PRE-MOLDADA DE CONCRETO ARMADO, SECAO RETANGULAR INTERNA DE 3,00 X 2,00 M (L X A), MISULA DE 20 X 20 CM, C = 1,00 M, ESPESSURA MIN = 15 CM, TB-45 E FCK DO CONCRETO = 30 MPA   FORNECIMENTO E ASSENTAMENTO. AF_01/2023</t>
  </si>
  <si>
    <t>ADUELA/ GALERIA ABERTA PRE-MOLDADA DE CONCRETO ARMADO, SECAO RETANGULAR INTERNA DE 3,00 X 2,00 M (L X A), MISULA DE 20 X 20 CM, C = 1,00 M, ESPESSURA MIN = 20 CM, TB-45 E FCK DO CONCRETO = 30 MPA   FORNECIMENTO E ASSENTAMENTO. AF_01/2023</t>
  </si>
  <si>
    <t>ADUELA/ GALERIA FECHADA PRE-MOLDADA DE CONCRETO ARMADO, SECAO QUADRANGULAR INTERNA DE 2,00 X 2,00 M (L X A), MISULA DE 20 X 20 CM, C = 1,00 M, ESPESSURA MIN = 20 CM, TB-45 E FCK DO CONCRETO = 30 MPA   FORNECIMENTO E ASSENTAMENTO. AF_01/2023</t>
  </si>
  <si>
    <t>ADUELA/ GALERIA FECHADA PRE-MOLDADA DE CONCRETO ARMADO, SECAO QUADRANGULAR INTERNA DE 2,50 X 2,50 M (L X A), MISULA DE 20 X 20 CM, C = 1,00 M, ESPESSURA MIN = 20 CM, TB-45 E FCK DO CONCRETO = 30 MPA   FORNECIMENTO E ASSENTAMENTO. AF_01/2023</t>
  </si>
  <si>
    <t>ADUELA/ GALERIA FECHADA PRE-MOLDADA DE CONCRETO ARMADO, SECAO QUADRANGULAR INTERNA DE 2,50 X 2,50 M (L X A), MISULA DE 20 X 20 CM, C = 1,00 M, ESPESSURA MIN = 25 CM, TB-45 E FCK DO CONCRETO = 30 MPA   FORNECIMENTO E ASSENTAMENTO. AF_01/2023</t>
  </si>
  <si>
    <t>ADUELA/ GALERIA FECHADA PRE-MOLDADA DE CONCRETO ARMADO, SECAO QUADRANGULAR INTERNA DE 3,00 X 3,00 M (L X A), MISULA DE 20 X 20 CM, C = 1,00 M, ESPESSURA MIN = 25 CM, TB-45 E FCK DO CONCRETO = 30 MPA   FORNECIMENTO E ASSENTAMENTO. AF_01/2023</t>
  </si>
  <si>
    <t>ADUELA/ GALERIA FECHADA PRE-MOLDADA DE CONCRETO ARMADO, SECAO QUADRANGULAR INTERNA DE 3,00 X 3,00 M (L X A), MISULA DE 20 X 20 CM, C = 1,00 M, ESPESSURA MIN = 35 CM, TB-45 E FCK DO CONCRETO = 30 MPA   FORNECIMENTO E ASSENTAMENTO. AF_01/2023</t>
  </si>
  <si>
    <t>CORRIMÃO DUPLO, DIÂMETRO EXTERNO = 1 1/2", EM ALUMÍNIO. AF_04/2019</t>
  </si>
  <si>
    <t>CORRIMÃO DUPLO, DIÂMETRO EXTERNO = 1 1/2", EM AÇO GALVANIZADO. AF_04/2019</t>
  </si>
  <si>
    <t>CORRIMÃO DUPLO, DIÂMETRO EXTERNO = 1 1/2", EM AÇO INOX. AF_04/2019</t>
  </si>
  <si>
    <t>CORRIMÃO SIMPLES, DIÂMETRO EXTERNO = 1 1/2", EM AÇO INOX. AF_04/2019</t>
  </si>
  <si>
    <t>GUARDA-CORPO DE AÇO GALVANIZADO DE 1,10M DE ALTURA,DUPLO CORRIMÃO, MONTANTES TUBULARES DE 1.1/2" ESPAÇADOS 1,20M, TRAVESSA SUPERIOR DE 2", GRADIL DE BARRAS CHATAS DE 32X4,8MM, FIXADO COM CHUMBADOR MECÂNICO. AF_04/2019</t>
  </si>
  <si>
    <t>GUARDA-CORPO DE AÇO GALVANIZADO DE 1,10M, DUPLO CORRIMÃO, MONTANTES TUBULARES DE 1.1/2" ESPAÇADOS DE 1,20M, TRAVESSA SUPERIOR DE 2", GRADIL DE BARRAS CHATAS DE 32X4,8MM, FIXADO COM ADESIVO ESTRUTURAL EPOXI. AF_04/2019</t>
  </si>
  <si>
    <t>GUARDA-CORPO DE AÇO GALVANIZADO DE 1,10M, DUPLO CORRIMÃO, MONTANTES TUBULARES DE 1.1/4" ESPAÇADOS 1,20M, TRAVESSA SUPERIOR DE 1.1/2", GRADIL DE TUBOS HORIZONTAIS DE 1" E VERTICAIS DE 3/4", FIXADO COM CHUMBADOR MECÂNICO. AF_04/2019</t>
  </si>
  <si>
    <t>GUARDA-CORPO DE AÇO GALVANIZADO DE 1,10M, DUPLO CORRIMÃO, MONTANTES TUBULARES DE 1.1/4" ESPAÇADOS DE 1,20M, TRAVESSA SUPERIOR DE 1.1/2", GRADIL EM TUBOS HORIZONTAIS DE 1" E VERTICAIS DE 3/4", FIXADO COM ADESIVO ESTRUTURAL EPOXI. AF_04/2019</t>
  </si>
  <si>
    <t>GUARDA-CORPO DE AÇO GALVANIZADO DE 1,10M, DUPLO CORRIMÃO, MONTANTES TUBULARES DE 100X50MM ESPAÇADOS 1,20M, TRAVESSA SUPERIOR DE 3", GRADIL EM CANTONEIRA 51X51X4,8 MM E BARRAS CHATAS NA VERTICAL DE 32X4,8 MM, FIXADO COM CHUMBADOR MECÂNICO. AF_04/2019</t>
  </si>
  <si>
    <t>GUARDA-CORPO DE AÇO GALVANIZADO DE 1,10M, DUPLO CORRIMÃO, MONTANTES TUBULARES DE 100X50MM ESPAÇADOS DE 1,20M, TRAVESSA SUPERIOR DE 3?, GRADIL EM CANTONEIRA 51X51X4,8 MM E BARRAS CHATAS NA VERTICAL DE 32X4,8 MM, FIXADO COM ADESIVO EPOXI. AF_04/2019</t>
  </si>
  <si>
    <t>GUARDA-CORPO DE AÇO GALVANIZADO DE 1,10M, DUPLO CORRIMÃO, MONTANTES TUBULARES DE 30X30 MM ESPAÇADOS DE 1,20M, TRAVESSA SUPERIOR DE 1.1/2", GRADIL DE TUBOS HORIZONTAIS DE 25X25MM E VERTICAIS DE 20X20MM, FIXADO COM CHUMBADOR MECÂNICO. AF_04/2019</t>
  </si>
  <si>
    <t>GUARDA-CORPO DE AÇO GALVANIZADO DE 1,10M, DUPLO CORRIMÃO, MONTANTES TUBULARES DE 30X30 MM ESPAÇADOS DE 1,20M, TRAVESSA SUPERIOR DE 1.1/2", GRADIL EM TUBOS HORIZONTAIS DE 25X25MM E VERTICAIS DE 20X20MM, FIXADO COM ADESIVO ESTRUTURAL EPOXI. AF_04/2019</t>
  </si>
  <si>
    <t>GUARDA-CORPO DE AÇO GALVANIZADO DE 1,10M, MONTANTES TUBULARES DE 1.1/2" ESPAÇADOS 1,20M, TRAVESSA SUPERIOR DE 2", GRADIL FORMADO POR BARRAS CHATAS DE 32X4,8MM, FIXADO COM ADESIVO ESTRUTURAL EPOXI. AF_04/2019</t>
  </si>
  <si>
    <t>GUARDA-CORPO DE AÇO GALVANIZADO DE 1,10M, MONTANTES TUBULARES DE 1.1/4" ESPAÇADOS 1,20M, TRAVESSA SUPERIOR DE 1.1/2", GRADIL FORMADO POR TUBOS HORIZONTAIS DE 1" E VERTICAIS DE 3/4", FIXADO COM ADESIVO ESTRUTURAL EPOXI. AF_04/2019</t>
  </si>
  <si>
    <t>GUARDA-CORPO DE AÇO GALVANIZADO DE 1,10M, MONTANTES TUBULARES DE 100X50MM ESPAÇADOS 1,20M, TRAVESSA SUPERIOR DE 3", GRADIL COM CANTONEIRA 51X51X4,8 MM E BARRAS CHATAS NA VERTICAL DE 32X4,8 MM, FIXADO COM CHUMBADOR MECÂNICO. AF_04/2019</t>
  </si>
  <si>
    <t>GUARDA-CORPO DE AÇO GALVANIZADO DE 1,10M, MONTANTES TUBULARES DE 100X50MM ESPAÇADOS DE 1,20M, TRAVESSA SUPERIOR DE 3", GRADIL  EM CANTONEIRA 51X51X4,8 MM E BARRAS CHATAS NA VERTICAL DE 32X4,8 MM, FIXADO COM ADESIVO ESTRUTURAL EPOXI. AF_04/2019</t>
  </si>
  <si>
    <t>GUARDA-CORPO DE AÇO GALVANIZADO DE 1,10M, MONTANTES TUBULARES DE 30X30 MM ESPAÇADOS 1,20M, TRAVESSA SUPERIOR DE 1.1/2", GRADIL DE TUBOS HORIZONTAIS DE 25X25MM E VERTICAIS DE 20X20MM, FIXADO COM ADESIVO ESTRUTURAL EPOXI. AF_04/2019</t>
  </si>
  <si>
    <t>GUARDA-CORPO DE AÇO GALVANIZADO DE 1,10M, MONTANTES TUBULARES DE 30X30 MM ESPAÇADOS 1,20M, TRAVESSA SUPERIOR DE 1.1/2", GRADIL FORMADO POR TUBOS HORIZONTAIS DE 25X25MM E VERTICAIS DE 20X20MM, FIXADO COM CHUMBADOR MECÂNICO. AF_04/2019</t>
  </si>
  <si>
    <t>GUARDA-CORPO PANORÂMICO COM PERFIS DE ALUMÍNIO E VIDRO LAMINADO 8 MM, FIXADO COM ADESIVO ESTRUTURAL EPOXI. AF_04/2019</t>
  </si>
  <si>
    <t>ASSENTAMENTO DE GUIA (MEIO-FIO), TIPO PAVER (FINCADINHA) EM TRECHO RETO, EM CONCRETO PRÉ-FABRICADO, DIMENSÕES 45X08X608X19 CM (COMPRIMENTO X BASE INFERIOR X BASE SUPERIOR X ALTURA), PARA DELIMITAÇÃO DE JARDINS, PRAÇAS OU PASSEIOS. AF_01/2024</t>
  </si>
  <si>
    <t>ASSENTAMENTO DE GUIA (MEIO-FIO), TIPO PAVER, FINCADINHA, EM TRECHO CURVO, EM CONCRETO PRÉ-FABRICADO, DIMENSÕES 45X08X08X19 CM (COMPRIMENTO X BASE INFERIOR X BASE SUPERIOR X ALTURA), PARA DELIMITAÇÃO DE JARDINS, PRAÇAS OU PASSEIOS. AF_01/2024</t>
  </si>
  <si>
    <t>BLOCO AUTÔNOMO DE ILUMINAÇÃO DE EMERGÊNCIA COM DOIS REFLETORES - FORNECIMENTO E INSTALAÇÃO. AF_09/2024</t>
  </si>
  <si>
    <t>CÂMERA DE MONITORAMENTO COM ATÉ 25 METROS DE ALCANCE TIPO BULLET - FORNECIMENTO E INSTALAÇÃO. AF_09/2024</t>
  </si>
  <si>
    <t>CÂMERA DE MONITORAMENTO COM ATÉ 25 METROS DE ALCANCE TIPO DOME - FORNECIMENTO E INSTALAÇÃO. AF_09/2024</t>
  </si>
  <si>
    <t>CÂMERA DE MONITORAMENTO COM MAIS DE 25 METROS DE ALCANCE TIPO BULLET - FORNECIMENTO E INSTALAÇÃO. AF_09/2024</t>
  </si>
  <si>
    <t>CÂMERA IP BULLET - FORNECIMENTO E INSTALAÇÃO. AF_09/2024</t>
  </si>
  <si>
    <t>CÂMERA IP DOME RESOLUCAO 1MP - FORNECIMENTO E INSTALAÇÃO. AF_09/2024</t>
  </si>
  <si>
    <t>CÂMERA IP SPEED DOME - FORNECIMENTO E INSTALAÇÃO. AF_09/2024</t>
  </si>
  <si>
    <t>CÂMERA IP WIFI - FORNECIMENTO E INSTALAÇÃO. AF_09/2024</t>
  </si>
  <si>
    <t>DRIVER SLIM PARA FITA LED - FORNECIMENTO E INSTALAÇÃO. AF_09/2024</t>
  </si>
  <si>
    <t>FITA LED - FORNECIMENTO E INSTALAÇÃO. AF_09/2024</t>
  </si>
  <si>
    <t>LUMINÁRIA LED DE EMBUTIR - QUADRADA 60X60CM, INCLUSO DRIVER - FORNECIMENTO E INSTALAÇÃO. AF_09/2024</t>
  </si>
  <si>
    <t>LUMINÁRIA LED DE SOBREPOR - QUADRADA *60X60*CM, INCLUSO DRIVER - FORNECIMENTO E INSTALAÇÃO. AF_09/2024</t>
  </si>
  <si>
    <t>LUMINÁRIA LED DE SOBREPOR HERMÉTICA - *60X15CM*, INCLUSO DRIVER - FORNECIMENTO E INSTALAÇÃO. AF_09/2024</t>
  </si>
  <si>
    <t>LUMINÁRIA TIPO CALHA, DE EMBUTIR, COM 1 LÂMPADA TUBULAR LED DE 18 W, SEM REATOR - FORNECIMENTO E INSTALAÇÃO. AF_09/2024</t>
  </si>
  <si>
    <t>LUMINÁRIA TIPO CALHA, DE EMBUTIR, COM 2 LÂMPADAS TUBULARES LED DE 18 W, SEM REATOR - FORNECIMENTO E INSTALAÇÃO. AF_09/2024</t>
  </si>
  <si>
    <t>LUMINÁRIA TIPO CALHA, DE EMBUTIR, COM 2 LÂMPADAS TUBULARES LED DE 9 W, SEM REATOR - FORNECIMENTO E INSTALAÇÃO. AF_09/2024</t>
  </si>
  <si>
    <t>LUMINÁRIA TIPO CALHA, DE EMBUTIR, PARA 1 LÂMPADA TUBULAR LED DE 36 W, SEM LÂMPADA E SEM REATOR - FORNECIMENTO E INSTALAÇÃO. AF_09/2024</t>
  </si>
  <si>
    <t>LUMINÁRIA TIPO CALHA, DE EMBUTIR, PARA 2 LÂMPADAS TUBULARES LED DE 36 W, SEM LÂMPADA E SEM REATOR - FORNECIMENTO E INSTALAÇÃO. AF_09/2024</t>
  </si>
  <si>
    <t>LUMINÁRIA TIPO CALHA, DE SOBREPOR, COM 1 LÂMPADA TUBULAR LED DE 18 W, SEM REATOR - FORNECIMENTO E INSTALAÇÃO. AF_09/2024</t>
  </si>
  <si>
    <t>LUMINÁRIA TIPO CALHA, DE SOBREPOR, COM 1 LÂMPADA TUBULAR LED DE 9 W SEM REATOR - FORNECIMENTO E INSTALAÇÃO. AF_09/2024</t>
  </si>
  <si>
    <t>LUMINÁRIA TIPO CALHA, DE SOBREPOR, COM 2 LÂMPADAS TUBULARES LED DE 18 W, SEM REATOR - FORNECIMENTO E INSTALAÇÃO. AF_09/2024</t>
  </si>
  <si>
    <t>LUMINÁRIA TIPO CALHA, DE SOBREPOR, COM 2 LÂMPADAS TUBULARES LED DE 9 W SEM REATOR - FORNECIMENTO E INSTALAÇÃO. AF_09/2024</t>
  </si>
  <si>
    <t>LUMINÁRIA TIPO CALHA, DE SOBREPOR, PARA 1 LÂMPADA TUBULAR LED DE 36 W, SEM LÂMPADA E SEM REATOR - FORNECIMENTO E INSTALAÇÃO. AF_09/2024</t>
  </si>
  <si>
    <t>LUMINÁRIA TIPO CALHA, DE SOBREPOR, PARA 2 LÂMPADAS TUBULARES LED DE 36 W, SEM LÂMPADA E SEM REATOR - FORNECIMENTO E INSTALAÇÃO. AF_09/2024</t>
  </si>
  <si>
    <t>LUMINÁRIA TIPO PLAFON QUADRADA, DE EMBUTIR, COM LED DE 12 W - FORNECIMENTO E INSTALAÇÃO. AF_09/2024</t>
  </si>
  <si>
    <t>LUMINÁRIA TIPO PLAFON QUADRADA, DE EMBUTIR, COM LED DE 18 W - FORNECIMENTO E INSTALAÇÃO. AF_09/2024</t>
  </si>
  <si>
    <t>LUMINÁRIA TIPO PLAFON QUADRADA, DE EMBUTIR, COM LED DE 24 W - FORNECIMENTO E INSTALAÇÃO. AF_09/2024</t>
  </si>
  <si>
    <t>LUMINÁRIA TIPO PLAFON QUADRADA, DE SOBREPOR, COM LED DE 12 W - FORNECIMENTO E INSTALAÇÃO. AF_09/2024</t>
  </si>
  <si>
    <t>LUMINÁRIA TIPO PLAFON QUADRADA, DE SOBREPOR, COM LED DE 18 W - FORNECIMENTO E INSTALAÇÃO. AF_09/2024</t>
  </si>
  <si>
    <t>LUMINÁRIA TIPO PLAFON QUADRADA, DE SOBREPOR, COM LED DE 24 W - FORNECIMENTO E INSTALAÇÃO. AF_09/2024</t>
  </si>
  <si>
    <t>LUMINÁRIA TIPO SPOT, DE EMBUTIR, COM 1 LÂMPADA LED PAR20 - FORNECIMENTO E INSTALAÇÃO. AF_09/2024</t>
  </si>
  <si>
    <t>LUMINÁRIA TIPO SPOT, DE SOBREPOR, COM 1 LÂMPADA LED PAR20 - FORNECIMENTO E INSTALAÇÃO. AF_09/2024</t>
  </si>
  <si>
    <t>PERFIL COM FITA LED - FORNECIMENTO E INSTALAÇÃO. AF_09/2024</t>
  </si>
  <si>
    <t>IMPERMEABILIZAÇÃO COM MANTA ASFÁLTICA COLADA COM ASFALTO DERRETIDO, DUAS CAMADAS, E = 3MM E E=4MM. AF_09/2023</t>
  </si>
  <si>
    <t>IMPERMEABILIZAÇÃO DE SUPERFÍCIE COM MANTA ASFÁLTICA COLADA COM ASFALTO DERRETIDO, UMA CAMADA, E=4MM. AF_09/2023</t>
  </si>
  <si>
    <t>IMPERMEABILIZAÇÃO DE SUPERFÍCIE COM MEMBRANA A BASE DE POLIURÉIA, 2 DEMÃOS. AF_09/2023</t>
  </si>
  <si>
    <t>TRATAMENTO DE RALO OU PONTO EMERGENTE COM MANTA ASFÁLTICA COLADA COM ASFÁLTO DERRETIDO, E=4MM. AF_09/2023</t>
  </si>
  <si>
    <t>TRATAMENTO DE RODAPÉ COM MANTA ASFÁLTICA COLADA COM ASFALTO DERRETIDO, E=4MM. AF_09/2023</t>
  </si>
  <si>
    <t>CAIXA ELÉTRICA 4"X2" AUTOTRAVANTE PARA FURO CIRCULAR ALTA (2,00 M DO PISO), PVC, INSTALADA EM PAREDE - FORNECIMENTO E INSTALAÇÃO. AF_03/2023</t>
  </si>
  <si>
    <t>CAIXA ELÉTRICA 4"X2" AUTOTRAVANTE PARA FURO CIRCULAR BAIXA (0,30 M DO PISO), PVC, INSTALADA EM PAREDE - FORNECIMENTO E INSTALAÇÃO. AF_03/2023</t>
  </si>
  <si>
    <t>CAIXA ELÉTRICA 4"X2" AUTOTRAVANTE PARA FURO CIRCULAR MÉDIA (1,30 M DO PISO), PVC, INSTALADA EM PAREDE - FORNECIMENTO E INSTALAÇÃO. AF_03/2023</t>
  </si>
  <si>
    <t>CAIXA ELÉTRICA 4"X4" AUTOTRAVANTE PARA FURO CIRCULAR ALTA (2,00 M DO PISO), PVC, INSTALADA EM PAREDE - FORNECIMENTO E INSTALAÇÃO. AF_03/2023</t>
  </si>
  <si>
    <t>CAIXA ELÉTRICA 4"X4" AUTOTRAVANTE PARA FURO CIRCULAR BAIXA (0,30 M DO PISO), PVC, INSTALADA EM PAREDE - FORNECIMENTO E INSTALAÇÃO. AF_03/2023</t>
  </si>
  <si>
    <t>CAIXA ELÉTRICA 4"X4" AUTOTRAVANTE PARA FURO CIRCULAR MÉDIA (1,30 M DO PISO), PVC, INSTALADA EM PAREDE - FORNECIMENTO E INSTALAÇÃO. AF_03/2023</t>
  </si>
  <si>
    <t>ELETRODUTO FLEXÍVEL CORRUGADO REFORÇADO, PVC, DN 20 MM (1/2"), PARA CIRCUITOS TERMINAIS, INSTALADO EM FORRO - FORNECIMENTO E INSTALAÇÃO. AF_03/2023</t>
  </si>
  <si>
    <t>ELETRODUTO FLEXÍVEL CORRUGADO REFORÇADO, PVC, DN 25 MM (3/4"), PARA CIRCUITOS TERMINAIS, INSTALADO EM FORRO - FORNECIMENTO E INSTALAÇÃO. AF_03/2023</t>
  </si>
  <si>
    <t>ELETRODUTO FLEXÍVEL CORRUGADO REFORÇADO, PVC, DN 32 MM (1"), PARA CIRCUITOS TERMINAIS, INSTALADO EM FORRO - FORNECIMENTO E INSTALAÇÃO. AF_03/2023</t>
  </si>
  <si>
    <t>ELETRODUTO FLEXÍVEL CORRUGADO, PEAD, DN 32 MM (1"), PARA CIRCUITOS TERMINAIS, INSTALADO EM FORRO - FORNECIMENTO E INSTALAÇÃO. AF_03/2023</t>
  </si>
  <si>
    <t>ELETRODUTO FLEXÍVEL CORRUGADO, PEAD, DN 32 MM (1"), PARA CIRCUITOS TERMINAIS, INSTALADO EM LAJE - FORNECIMENTO E INSTALAÇÃO. AF_03/2023</t>
  </si>
  <si>
    <t>ELETRODUTO FLEXÍVEL CORRUGADO, PEAD, DN 32 MM (1"), PARA CIRCUITOS TERMINAIS, INSTALADO EM PAREDE - FORNECIMENTO E INSTALAÇÃO. AF_03/2023</t>
  </si>
  <si>
    <t>ELETRODUTO FLEXÍVEL CORRUGADO, PEAD, DN 40 MM (1 1/4"), PARA CIRCUITOS TERMINAIS, INSTALADO EM FORRO - FORNECIMENTO E INSTALAÇÃO. AF_03/2023</t>
  </si>
  <si>
    <t>ELETRODUTO FLEXÍVEL CORRUGADO, PVC, DN 20 MM (1/2"), PARA CIRCUITOS TERMINAIS, INSTALADO EM FORRO - FORNECIMENTO E INSTALAÇÃO. AF_03/2023</t>
  </si>
  <si>
    <t>ELETRODUTO FLEXÍVEL CORRUGADO, PVC, DN 25 MM (3/4"), PARA CIRCUITOS TERMINAIS, INSTALADO EM FORRO - FORNECIMENTO E INSTALAÇÃO. AF_03/2023</t>
  </si>
  <si>
    <t>ELETRODUTO FLEXÍVEL CORRUGADO, PVC, DN 32 MM (1"), PARA CIRCUITOS TERMINAIS, INSTALADO EM FORRO - FORNECIMENTO E INSTALAÇÃO. AF_03/2023</t>
  </si>
  <si>
    <t>ELETRODUTO FLEXÍVEL LISO, PEAD, DN 32 MM (1"), PARA CIRCUITOS TERMINAIS, INSTALADO EM FORRO - FORNECIMENTO E INSTALAÇÃO. AF_03/2023</t>
  </si>
  <si>
    <t>ELETRODUTO FLEXÍVEL LISO, PEAD, DN 40 MM (1 1/4"), PARA CIRCUITOS TERMINAIS, INSTALADO EM FORRO - FORNECIMENTO E INSTALAÇÃO. AF_03/2023</t>
  </si>
  <si>
    <t>CONDULETE DE ALUMÍNIO, TIPO B, PARA ELETRODUTO DE AÇO GALVANIZADO DN 32 MM (1 1/4''), APARENTE - FORNECIMENTO E INSTALAÇÃO. AF_10/2022</t>
  </si>
  <si>
    <t>CONDULETE DE ALUMÍNIO, TIPO C, PARA ELETRODUTO DE AÇO GALVANIZADO DN 32 MM (1 1/4''), APARENTE - FORNECIMENTO E INSTALAÇÃO. AF_10/2022</t>
  </si>
  <si>
    <t>CONDULETE DE ALUMÍNIO, TIPO LB, PARA ELETRODUTO DE AÇO GALVANIZADO DN 20 MM (3/4''), APARENTE - FORNECIMENTO E INSTALAÇÃO. AF_10/2022</t>
  </si>
  <si>
    <t>CONDULETE DE ALUMÍNIO, TIPO LB, PARA ELETRODUTO DE AÇO GALVANIZADO DN 25 MM (1''), APARENTE - FORNECIMENTO E INSTALAÇÃO. AF_10/2022</t>
  </si>
  <si>
    <t>CONDULETE DE ALUMÍNIO, TIPO LB, PARA ELETRODUTO DE AÇO GALVANIZADO DN 32 MM (1 1/4''), APARENTE - FORNECIMENTO E INSTALAÇÃO. AF_10/2022</t>
  </si>
  <si>
    <t>CONDULETE DE ALUMÍNIO, TIPO LL, PARA ELETRODUTO DE AÇO GALVANIZADO DN 20 MM (3/4''), APARENTE - FORNECIMENTO E INSTALAÇÃO. AF_10/2022</t>
  </si>
  <si>
    <t>CONDULETE DE ALUMÍNIO, TIPO LL, PARA ELETRODUTO DE AÇO GALVANIZADO DN 25 MM (1''), APARENTE - FORNECIMENTO E INSTALAÇÃO. AF_10/2022</t>
  </si>
  <si>
    <t>CONDULETE DE ALUMÍNIO, TIPO LL, PARA ELETRODUTO DE AÇO GALVANIZADO DN 32 MM (1 1/4''), APARENTE - FORNECIMENTO E INSTALAÇÃO. AF_10/2022</t>
  </si>
  <si>
    <t>CONDULETE DE ALUMÍNIO, TIPO TB, PARA ELETRODUTO DE AÇO GALVANIZADO DN 20 MM (3/4''), APARENTE - FORNECIMENTO E INSTALAÇÃO. AF_10/2022</t>
  </si>
  <si>
    <t>CONDULETE DE ALUMÍNIO, TIPO TB, PARA ELETRODUTO DE AÇO GALVANIZADO DN 25 MM (1''), APARENTE - FORNECIMENTO E INSTALAÇÃO. AF_10/2022</t>
  </si>
  <si>
    <t>CONDULETE DE ALUMÍNIO, TIPO TB, PARA ELETRODUTO DE AÇO GALVANIZADO DN 32 MM (1 1/4''), APARENTE - FORNECIMENTO E INSTALAÇÃO. AF_10/2022</t>
  </si>
  <si>
    <t>CURVA 135 GRAUS PARA ELETRODUTO, AÇO GALVANIZADO, DN 20 MM (3/4''), APARENTE - FORNECIMENTO E INSTALAÇÃO. AF_10/2022</t>
  </si>
  <si>
    <t>CURVA 135 GRAUS PARA ELETRODUTO, AÇO GALVANIZADO, DN 25 MM (1''), APARENTE - FORNECIMENTO E INSTALAÇÃO. AF_10/2022</t>
  </si>
  <si>
    <t>CURVA 135 GRAUS PARA ELETRODUTO, AÇO GALVANIZADO, DN 32 MM (1 1/4''), APARENTE - FORNECIMENTO E INSTALAÇÃO. AF_10/2022</t>
  </si>
  <si>
    <t>CURVA 135 GRAUS PARA ELETRODUTO, AÇO GALVANIZADO, DN 40 MM (1 1/2''), APARENTE - FORNECIMENTO E INSTALAÇÃO. AF_10/2022</t>
  </si>
  <si>
    <t>CURVA 45 GRAUS PARA ELETRODUTO, AÇO GALVANIZADO, DN 20 MM (3/4''), APARENTE - FORNECIMENTO E INSTALAÇÃO. AF_10/2022</t>
  </si>
  <si>
    <t>CURVA 45 GRAUS PARA ELETRODUTO, AÇO GALVANIZADO, DN 25 MM (1''), APARENTE - FORNECIMENTO E INSTALAÇÃO. AF_10/2022</t>
  </si>
  <si>
    <t>CURVA 45 GRAUS PARA ELETRODUTO, AÇO GALVANIZADO, DN 32 MM (1 1/4''), APARENTE - FORNECIMENTO E INSTALAÇÃO. AF_10/2022</t>
  </si>
  <si>
    <t>CURVA 45 GRAUS PARA ELETRODUTO, AÇO GALVANIZADO, DN 40 MM (1 1/2''), APARENTE - FORNECIMENTO E INSTALAÇÃO. AF_10/2022</t>
  </si>
  <si>
    <t>CURVA 90 GRAUS PARA ELETRODUTO, AÇO GALVANIZADO, DN 20 MM (3/4''), APARENTE - FORNECIMENTO E INSTALAÇÃO. AF_10/2022</t>
  </si>
  <si>
    <t>CURVA 90 GRAUS PARA ELETRODUTO, AÇO GALVANIZADO, DN 25 MM (1"), APARENTE - FORNECIMENTO E INSTALAÇÃO. AF_10/2022</t>
  </si>
  <si>
    <t>CURVA 90 GRAUS PARA ELETRODUTO, AÇO GALVANIZADO, DN 32 MM (1 1/4''), APARENTE - FORNECIMENTO E INSTALAÇÃO. AF_10/2022</t>
  </si>
  <si>
    <t>CURVA 90 GRAUS PARA ELETRODUTO, AÇO GALVANIZADO, DN 40 MM (1 1/2''), APARENTE - FORNECIMENTO E INSTALAÇÃO. AF_10/2022</t>
  </si>
  <si>
    <t>CURVA 90 GRAUS PARA ELETRODUTO, PVC, SOLDÁVEL, DN 20 MM (1/2''), APARENTE - FORNECIMENTO E INSTALAÇÃO. AF_10/2022</t>
  </si>
  <si>
    <t>CURVA 90 GRAUS PARA ELETRODUTO, PVC, SOLDÁVEL, DN 25 MM (3/4''), APARENTE - FORNECIMENTO E INSTALAÇÃO. AF_10/2022</t>
  </si>
  <si>
    <t>CURVA 90 GRAUS PARA ELETRODUTO, PVC, SOLDÁVEL, DN 32 MM (1''), APARENTE - FORNECIMENTO E INSTALAÇÃO. AF_10/2022</t>
  </si>
  <si>
    <t>ELETRODUTO RIGIDO, EM ACO ZINCADO OU GALVANIZADO, TIPO PESADO, DN=1 1/2", APARENTE - FORNECIMENTO E INSTALAÇÃO. AF_10/2022</t>
  </si>
  <si>
    <t>ELETRODUTO RIGIDO, EM ACO ZINCADO OU GALVANIZADO, TIPO PESADO, DN=1 1/4", APARENTE- FORNECIMENTO E INSTALAÇÃO. AF_10/2022</t>
  </si>
  <si>
    <t>ELETRODUTO RIGIDO, EM ACO ZINCADO OU GALVANIZADO, TIPO PESADO, DN=1", APARENTE - FORNECIMENTO E INSTALAÇÃO. AF_10/2022</t>
  </si>
  <si>
    <t>ELETRODUTO RIGIDO, EM ACO ZINCADO OU GALVANIZADO, TIPO PESADO, DN=3/4", APARENTE - FORNECIMENTO E INSTALAÇÃO. AF_10/2022</t>
  </si>
  <si>
    <t>ELETRODUTO RÍGIDO SOLDÁVEL, PVC, DN 20 MM (1/2"), APARENTE - FORNECIMENTO E INSTALAÇÃO. AF_10/2022</t>
  </si>
  <si>
    <t>ELETRODUTO RÍGIDO SOLDÁVEL, PVC, DN 25 MM (3/4"), APARENTE - FORNECIMENTO E INSTALAÇÃO. AF_10/2022</t>
  </si>
  <si>
    <t>ELETRODUTO RÍGIDO SOLDÁVEL, PVC, DN 32 MM (1"), APARENTE - FORNECIMENTO E INSTALAÇÃO. AF_10/2022</t>
  </si>
  <si>
    <t>LUVA DE EMENDA PARA ELETRODUTO, AÇO GALVANIZADO, DN 20 MM (3/4''), APARENTE - FORNECIMENTO E INSTALAÇÃO. AF_10/2022</t>
  </si>
  <si>
    <t>LUVA DE EMENDA PARA ELETRODUTO, AÇO GALVANIZADO, DN 25 MM (1''), APARENTE - FORNECIMENTO E INSTALAÇÃO. AF_10/2022</t>
  </si>
  <si>
    <t>LUVA DE EMENDA PARA ELETRODUTO, AÇO GALVANIZADO, DN 32 MM (1 1/4''), APARENTE - FORNECIMENTO E INSTALAÇÃO. AF_10/2022</t>
  </si>
  <si>
    <t>LUVA DE EMENDA PARA ELETRODUTO, AÇO GALVANIZADO, DN 40 MM (1 1/2''), APARENTE - FORNECIMENTO E INSTALAÇÃO. AF_10/2022</t>
  </si>
  <si>
    <t>LUVA PARA ELETRODUTO, PVC, SOLDÁVEL, DN 20 MM (1/2''), APARENTE - FORNECIMENTO E INSTALAÇÃO. AF_10/2022</t>
  </si>
  <si>
    <t>LUVA PARA ELETRODUTO, PVC, SOLDÁVEL, DN 25 MM (3/4''), APARENTE - FORNECIMENTO E INSTALAÇÃO. AF_10/2022</t>
  </si>
  <si>
    <t>LUVA PARA ELETRODUTO, PVC, SOLDÁVEL, DN 32 MM (1''), APARENTE - FORNECIMENTO E INSTALAÇÃO. AF_10/2022</t>
  </si>
  <si>
    <t>COTOVELO HORIZONTAL PARA BARRAMENTO BLINDADO, 1000A - FORNECIMENTO E INSTALAÇÃO. AF_10/2020</t>
  </si>
  <si>
    <t>COTOVELO HORIZONTAL PARA BARRAMENTO BLINDADO, 1250A - FORNECIMENTO E INSTALAÇÃO. AF_10/2020</t>
  </si>
  <si>
    <t>COTOVELO HORIZONTAL PARA BARRAMENTO BLINDADO, 1600A - FORNECIMENTO E INSTALAÇÃO. AF_10/2020</t>
  </si>
  <si>
    <t>COTOVELO HORIZONTAL PARA BARRAMENTO BLINDADO, 2000A - FORNECIMENTO E INSTALAÇÃO. AF_10/2020</t>
  </si>
  <si>
    <t>COTOVELO HORIZONTAL PARA BARRAMENTO BLINDADO, 2500A - FORNECIMENTO E INSTALAÇÃO. AF_10/2020</t>
  </si>
  <si>
    <t>COTOVELO HORIZONTAL PARA BARRAMENTO BLINDADO, 250A - FORNECIMENTO E INSTALAÇÃO. AF_10/2020</t>
  </si>
  <si>
    <t>COTOVELO HORIZONTAL PARA BARRAMENTO BLINDADO, 3000A - FORNECIMENTO E INSTALAÇÃO. AF_10/2020</t>
  </si>
  <si>
    <t>COTOVELO HORIZONTAL PARA BARRAMENTO BLINDADO, 3500A. - FORNECIMENTO E INSTALAÇÃO. AF_10/2020</t>
  </si>
  <si>
    <t>COTOVELO HORIZONTAL PARA BARRAMENTO BLINDADO, 350A - FORNECIMENTO E INSTALAÇÃO. AF_10/2020</t>
  </si>
  <si>
    <t>COTOVELO HORIZONTAL PARA BARRAMENTO BLINDADO, 450A - FORNECIMENTO E INSTALAÇÃO. AF_10/2020</t>
  </si>
  <si>
    <t>COTOVELO HORIZONTAL PARA BARRAMENTO BLINDADO, 550A - FORNECIMENTO E INSTALAÇÃO. AF_10/2020</t>
  </si>
  <si>
    <t>COTOVELO HORIZONTAL PARA BARRAMENTO BLINDADO, 630A - FORNECIMENTO E INSTALAÇÃO. AF_10/2020</t>
  </si>
  <si>
    <t>COTOVELO VERTICAL PARA BARRAMENTO BLINDADO, 1000A - FORNECIMENTO E INSTALAÇÃO. AF_10/2020</t>
  </si>
  <si>
    <t>COTOVELO VERTICAL PARA BARRAMENTO BLINDADO, 1250A - FORNECIMENTO E INSTALAÇÃO. AF_10/2020</t>
  </si>
  <si>
    <t>COTOVELO VERTICAL PARA BARRAMENTO BLINDADO, 1600A - FORNECIMENTO E INSTALAÇÃO. AF_10/2020</t>
  </si>
  <si>
    <t>COTOVELO VERTICAL PARA BARRAMENTO BLINDADO, 2000A - FORNECIMENTO E INSTALAÇÃO. AF_10/2020</t>
  </si>
  <si>
    <t>COTOVELO VERTICAL PARA BARRAMENTO BLINDADO, 2500A - FORNECIMENTO E INSTALAÇÃO. AF_10/2020</t>
  </si>
  <si>
    <t>COTOVELO VERTICAL PARA BARRAMENTO BLINDADO, 250A - FORNECIMENTO E INSTALAÇÃO. AF_10/2020</t>
  </si>
  <si>
    <t>COTOVELO VERTICAL PARA BARRAMENTO BLINDADO, 3000A - FORNECIMENTO E INSTALAÇÃO. AF_10/2020</t>
  </si>
  <si>
    <t>COTOVELO VERTICAL PARA BARRAMENTO BLINDADO, 3500A - FORNECIMENTO E INSTALAÇÃO. AF_10/2020</t>
  </si>
  <si>
    <t>COTOVELO VERTICAL PARA BARRAMENTO BLINDADO, 350A - FORNECIMENTO E INSTALAÇÃO. AF_10/2020</t>
  </si>
  <si>
    <t>COTOVELO VERTICAL PARA BARRAMENTO BLINDADO, 450A - FORNECIMENTO E INSTALAÇÃO. AF_10/2020</t>
  </si>
  <si>
    <t>COTOVELO VERTICAL PARA BARRAMENTO BLINDADO, 550A - FORNECIMENTO E INSTALAÇÃO. AF_10/2020</t>
  </si>
  <si>
    <t>COTOVELO VERTICAL PARA BARRAMENTO BLINDADO, 630A - FORNECIMENTO E INSTALAÇÃO. AF_10/2020</t>
  </si>
  <si>
    <t>DISJUNTOR BIPOLAR TIPO DR, CORRENTE NOMINAL DE 25A - FORNECIMENTO E INSTALAÇÃO. AF_10/2020</t>
  </si>
  <si>
    <t>DISJUNTOR BIPOLAR TIPO DR, CORRENTE NOMINAL DE 40A - FORNECIMENTO E INSTALAÇÃO. AF_10/2020</t>
  </si>
  <si>
    <t>DISJUNTOR TETRAPOLAR TIPO DR, CORRENTE NOMINAL DE 25A - FORNECIMENTO E INSTALAÇÃO. AF_10/2020</t>
  </si>
  <si>
    <t>DISJUNTOR TETRAPOLAR TIPO DR, CORRENTE NOMINAL DE 40A - FORNECIMENTO E INSTALAÇÃO. AF_10/2020</t>
  </si>
  <si>
    <t>GABARITO PARA BARRAMENTO BLINDADO - FORNECIMENTO E INSTALAÇÃO. AF_10/2020</t>
  </si>
  <si>
    <t>PEÇA RETA DE BARRAMENTO BLINDADO, 1000A - FORNECIMENTO E INSTALAÇÃO. AF_10/2020</t>
  </si>
  <si>
    <t>PEÇA RETA DE BARRAMENTO BLINDADO, 1250A - FORNECIMENTO E INSTALAÇÃO. AF_10/2020</t>
  </si>
  <si>
    <t>PEÇA RETA DE BARRAMENTO BLINDADO, 1600A - FORNECIMENTO E INSTALAÇÃO. AF_10/2020</t>
  </si>
  <si>
    <t>PEÇA RETA DE BARRAMENTO BLINDADO, 2000A - FORNECIMENTO E INSTALAÇÃO. AF_10/2020</t>
  </si>
  <si>
    <t>PEÇA RETA DE BARRAMENTO BLINDADO, 2500A - FORNECIMENTO E INSTALAÇÃO. AF_10/2020</t>
  </si>
  <si>
    <t>PEÇA RETA DE BARRAMENTO BLINDADO, 250A - FORNECIMENTO E INSTALAÇÃO. AF_10/2020</t>
  </si>
  <si>
    <t>PEÇA RETA DE BARRAMENTO BLINDADO, 350A - FORNECIMENTO E INSTALAÇÃO. AF_10/2020</t>
  </si>
  <si>
    <t>PEÇA RETA DE BARRAMENTO BLINDADO, 450A - FORNECIMENTO E INSTALAÇÃO. AF_10/2020</t>
  </si>
  <si>
    <t>PEÇA RETA DE BARRAMENTO BLINDADO, 550A - FORNECIMENTO E INSTALAÇÃO. AF_10/2020</t>
  </si>
  <si>
    <t>PEÇA RETA DE BARRAMENTO BLINDADO, 630A - FORNECIMENTO E INSTALAÇÃO. AF_10/2020</t>
  </si>
  <si>
    <t>QUADRO DE DISTRIBUIÇÃO DE LUZ EM PVC PARA 12 DISJUNTORES - FORNECIMENTO E INSTALAÇÃO. AF_10/2020</t>
  </si>
  <si>
    <t>QUADRO DE DISTRIBUIÇÃO DE LUZ EM PVC PARA 24 DISJUNTORES - FORNECIMENTO E INSTALAÇÃO. AF_10/2020</t>
  </si>
  <si>
    <t>QUADRO DE DISTRIBUIÇÃO DE LUZ EM PVC PARA 4 DISJUNTORES - FORNECIMENTO E INSTALAÇÃO. AF_10/2020</t>
  </si>
  <si>
    <t>QUADRO DE DISTRIBUIÇÃO DE LUZ EM PVC PARA 8 DISJUNTORES - FORNECIMENTO E INSTALAÇÃO. AF_10/2020</t>
  </si>
  <si>
    <t>CONECTOR CUNHA, PARA REDES AÉREAS DE DISTRIBUIÇÃO DE ENERGIA ELÉTRICA DE BAIXA TENSÃO - FORNECIMENTO E INSTALAÇÃO. AF_07/2020</t>
  </si>
  <si>
    <t>CONECTOR H, PARA REDES AÉREAS DE DISTRIBUIÇÃO DE ENERGIA ELÉTRICA DE BAIXA TENSÃO - FORNECIMENTO E INSTALAÇÃO. AF_07/2020</t>
  </si>
  <si>
    <t>CONECTOR PERFURANTE, PARA REDES AÉREAS DE DISTRIBUIÇÃO DE ENERGIA ELÉTRICA DE BAIXA TENSÃO - FORNECIMENTO E INSTALAÇÃO. AF_07/2020</t>
  </si>
  <si>
    <t>CONECTOR EM BRONZE/LATÃO, DN 104 MM X 4", SEM ANEL DE SOLDA, BOLSA X ROSCA, INSTALADO EM RESERVAÇÃO PREDIAL DE ÁGUA - FORNECIMENTO E INSTALAÇÃO. AF_04/2024</t>
  </si>
  <si>
    <t>CONECTOR EM BRONZE/LATÃO, DN 54 MM X 2", SEM ANEL DE SOLDA, BOLSA X ROSCA, INSTALADO EM RESERVAÇÃO PREDIAL DE ÁGUA - FORNECIMENTO E INSTALAÇÃO. AF_04/2024</t>
  </si>
  <si>
    <t>CONECTOR EM BRONZE/LATÃO, DN 66 MM X 2 1/2", SEM ANEL DE SOLDA, BOLSA X ROSCA, INSTALADO EM RESERVAÇÃO PREDIAL DE ÁGUA - FORNECIMENTO E INSTALAÇÃO. AF_04/2024</t>
  </si>
  <si>
    <t>CONECTOR EM BRONZE/LATÃO, DN 79 MM X 3", SEM ANEL DE SOLDA, BOLSA X ROSCA, INSTALADO EM RESERVAÇÃO PREDIAL DE ÁGUA - FORNECIMENTO E INSTALAÇÃO. AF_04/2024</t>
  </si>
  <si>
    <t>CURVA 90 GRAUS, CPVC, SOLDÁVEL, DN 114 MM, INSTALADO EM RESERVAÇÃO PREDIAL DE ÁGUA - FORNECIMENTO E INSTALAÇÃO. AF_04/2024</t>
  </si>
  <si>
    <t>CURVA 90 GRAUS, CPVC, SOLDÁVEL, DN 35 MM, INSTALADO EM RESERVAÇÃO PREDIAL DE ÁGUA - FORNECIMENTO E INSTALAÇÃO. AF_04/2024</t>
  </si>
  <si>
    <t>CURVA 90 GRAUS, CPVC, SOLDÁVEL, DN 42 MM, INSTALADO EM RESERVAÇÃO PREDIAL DE ÁGUA - FORNECIMENTO E INSTALAÇÃO. AF_04/2024</t>
  </si>
  <si>
    <t>CURVA 90 GRAUS, CPVC, SOLDÁVEL, DN 54 MM, INSTALADO EM RESERVAÇÃO PREDIAL DE ÁGUA - FORNECIMENTO E INSTALAÇÃO. AF_04/2024</t>
  </si>
  <si>
    <t>CURVA 90 GRAUS, CPVC, SOLDÁVEL, DN 73 MM, INSTALADO EM RESERVAÇÃO PREDIAL DE ÁGUA - FORNECIMENTO E INSTALAÇÃO. AF_04/2024</t>
  </si>
  <si>
    <t>CURVA 90 GRAUS, CPVC, SOLDÁVEL, DN 89 MM, INSTALADO EM RESERVAÇÃO PREDIAL DE ÁGUA - FORNECIMENTO E INSTALAÇÃO. AF_04/2024</t>
  </si>
  <si>
    <t>CURVA EM COBRE, DN 104 MM, 45 GRAUS, SEM ANEL DE SOLDA, BOLSA X BOLSA, INSTALADO EM RESERVAÇÃO PREDIAL DE ÁGUA - FORNECIMENTO E INSTALAÇÃO. AF_04/2024</t>
  </si>
  <si>
    <t>CURVA EM COBRE, DN 79 MM, 45 GRAUS, SEM ANEL DE SOLDA, BOLSA X BOLSA, INSTALADO EM RESERVAÇÃO PREDIAL DE ÁGUA - FORNECIMENTO E INSTALAÇÃO. AF_04/2024</t>
  </si>
  <si>
    <t>FLANGE CURTA EM COBRE, DN 104 MM X 4", INSTALADO EM RESERVAÇÃO PREDIAL DE ÁGUA - FORNECIMENTO E INSTALAÇÃO. AF_04/2024</t>
  </si>
  <si>
    <t>FLANGE CURTA EM COBRE, DN 54 MM X 2", INSTALADO EM RESERVAÇÃO PREDIAL DE ÁGUA - FORNECIMENTO E INSTALAÇÃO. AF_04/2024</t>
  </si>
  <si>
    <t>FLANGE CURTA EM COBRE, DN 66 MM X 2 1/2", INSTALADO EM RESERVAÇÃO PREDIAL DE ÁGUA - FORNECIMENTO E INSTALAÇÃO. AF_04/2024</t>
  </si>
  <si>
    <t>FLANGE CURTA EM COBRE, DN 79 MM X 3", INSTALADO EM RESERVAÇÃO PREDIAL DE ÁGUA - FORNECIMENTO E INSTALAÇÃO. AF_04/2024</t>
  </si>
  <si>
    <t>UNIÃO FLANGE, PPR, COM PARAFUSOS, DN 50 MM, INSTALADO EM RESERVAÇÃO PREDIAL DE ÁGUA - FORNECIMENTO E INSTALAÇÃO. AF_04/2024</t>
  </si>
  <si>
    <t>UNIÃO FLANGE, PPR, COM PARAFUSOS, DN 63 MM, INSTALADO EM RESERVAÇÃO PREDIAL DE ÁGUA - FORNECIMENTO E INSTALAÇÃO. AF_04/2024</t>
  </si>
  <si>
    <t>UNIÃO FLANGE, PPR, COM PARAFUSOS, DN 75 MM, INSTALADO EM RESERVAÇÃO PREDIAL DE ÁGUA - FORNECIMENTO E INSTALAÇÃO. AF_04/2024</t>
  </si>
  <si>
    <t>UNIÃO FLANGE, PPR, COM PARAFUSOS, DN 90 MM, INSTALADO EM RESERVAÇÃO PREDIAL DE ÁGUA - FORNECIMENTO E INSTALAÇÃO. AF_04/2024</t>
  </si>
  <si>
    <t>CONEXÃO FIXA, ROSCA MACHO, PARA INSTALAÇÕES EM PEX ÁGUA, DN 16 MM X 1/2", COM ANEL DESLIZANTE - FORNECIMENTO E INSTALAÇÃO. AF_02/2023</t>
  </si>
  <si>
    <t>CONEXÃO FIXA, ROSCA MACHO, PARA INSTALAÇÕES EM PEX ÁGUA, DN 16 MM X 3/4", COM ANEL DESLIZANTE - FORNECIMENTO E INSTALAÇÃO. AF_02/2023</t>
  </si>
  <si>
    <t>CONEXÃO FIXA, ROSCA MACHO, PARA INSTALAÇÕES EM PEX ÁGUA, DN 20 MM X 1/2", COM ANEL DESLIZANTE - FORNECIMENTO E INSTALAÇÃO. AF_02/2023</t>
  </si>
  <si>
    <t>CONEXÃO FIXA, ROSCA MACHO, PARA INSTALAÇÕES EM PEX ÁGUA, DN 20 MM X 3/4", COM ANEL DESLIZANTE - FORNECIMENTO E INSTALAÇÃO. AF_02/2023</t>
  </si>
  <si>
    <t>CONEXÃO FIXA, ROSCA MACHO, PARA INSTALAÇÕES EM PEX ÁGUA, DN 25 MM X 1", COM ANEL DESLIZANTE - FORNECIMENTO E INSTALAÇÃO. AF_02/2023</t>
  </si>
  <si>
    <t>CONEXÃO FIXA, ROSCA MACHO, PARA INSTALAÇÕES EM PEX ÁGUA, DN 25 MM X 1/2", COM ANEL DESLIZANTE - FORNECIMENTO E INSTALAÇÃO. AF_02/2023</t>
  </si>
  <si>
    <t>CONEXÃO FIXA, ROSCA MACHO, PARA INSTALAÇÕES EM PEX ÁGUA, DN 25 MM X 3/4", COM ANEL DESLIZANTE - FORNECIMENTO E INSTALAÇÃO. AF_02/2023</t>
  </si>
  <si>
    <t>CONEXÃO FIXA, ROSCA MACHO, PARA INSTALAÇÕES EM PEX ÁGUA, DN 32 MM X 1", COM ANEL DESLIZANTE - FORNECIMENTO E INSTALAÇÃO. AF_02/2023</t>
  </si>
  <si>
    <t>CONEXÃO MÓVEL, ROSCA FÊMEA, PARA INSTALAÇÕES EM PEX ÁGUA, DN 16 MM X 1/2", COM ANEL DESLIZANTE - FORNECIMENTO E INSTALAÇÃO. AF_02/2023</t>
  </si>
  <si>
    <t>CONEXÃO MÓVEL, ROSCA FÊMEA, PARA INSTALAÇÕES EM PEX ÁGUA, DN 20 MM X 1/2", COM ANEL DESLIZANTE - FORNECIMENTO E INSTALAÇÃO. AF_02/2023</t>
  </si>
  <si>
    <t>CONEXÃO MÓVEL, ROSCA FÊMEA, PARA INSTALAÇÕES EM PEX ÁGUA, DN 20 MM X 3/4", COM ANEL DESLIZANTE - FORNECIMENTO E INSTALAÇÃO. AF_02/2023</t>
  </si>
  <si>
    <t>CONEXÃO MÓVEL, ROSCA FÊMEA, PARA INSTALAÇÕES EM PEX ÁGUA, DN 25 MM X 1", COM ANEL DESLIZANTE - FORNECIMENTO E INSTALAÇÃO. AF_02/2023</t>
  </si>
  <si>
    <t>CONEXÃO MÓVEL, ROSCA FÊMEA, PARA INSTALAÇÕES EM PEX ÁGUA, DN 25 MM X 3/4", COM ANEL DESLIZANTE - FORNECIMENTO E INSTALAÇÃO. AF_02/2023</t>
  </si>
  <si>
    <t>CONEXÃO MÓVEL, ROSCA FÊMEA, PARA INSTALAÇÕES EM PEX ÁGUA, DN 32 MM X 1", COM ANEL DESLIZANTE - FORNECIMENTO E INSTALAÇÃO. AF_02/2023</t>
  </si>
  <si>
    <t>JOELHO 90 GRAUS, ROSCA FÊMEA TERMINAL, PARA INSTALAÇÕES EM PEX ÁGUA, DN 25 MM X 3/4", FIXAÇÃO DAS CONEXÕES POR CRIMPAGEM - FORNECIMENTO E INSTALAÇÃO. AF_02/2023</t>
  </si>
  <si>
    <t>JOELHO 90 GRAUS, ROSCA MACHO TERMINAL, PARA INSTALAÇÕES EM PEX ÁGUA, DN 16 MM X 1/2", COM ANEL DESLIZANTE - FORNECIMENTO E INSTALAÇÃO. AF_02/2023</t>
  </si>
  <si>
    <t>JOELHO 90 GRAUS, ROSCA MACHO TERMINAL, PARA INSTALAÇÕES EM PEX ÁGUA, DN 20 MM X 1/2", FIXAÇÃO DAS CONEXÕES POR CRIMPAGEM - FORNECIMENTO E INSTALAÇÃO. AF_02/2023</t>
  </si>
  <si>
    <t>JOELHO 90 GRAUS, ROSCA MACHO TERMINAL, PARA INSTALAÇÕES EM PEX ÁGUA, DN 20 MM X 3/4", FIXAÇÃO DAS CONEXÕES POR CRIMPAGEM - FORNECIMENTO E INSTALAÇÃO. AF_02/2023</t>
  </si>
  <si>
    <t>JOELHO 90 GRAUS, ROSCA MACHO TERMINAL, PARA INSTALAÇÕES EM PEX ÁGUA, DN 25 MM X 1", COM ANEL DESLIZANTE - FORNECIMENTO E INSTALAÇÃO. AF_02/2023</t>
  </si>
  <si>
    <t>JOELHO 90 GRAUS, ROSCA MACHO TERMINAL, PARA INSTALAÇÕES EM PEX ÁGUA, DN 25 MM X 1/2", COM ANEL DESLIZANTE - FORNECIMENTO E INSTALAÇÃO. AF_02/2023</t>
  </si>
  <si>
    <t>JOELHO 90 GRAUS, ROSCA MACHO TERMINAL, PARA INSTALAÇÕES EM PEX ÁGUA, DN 25 MM X 3/4", FIXAÇÃO DAS CONEXÕES POR CRIMPAGEM - FORNECIMENTO E INSTALAÇÃO. AF_02/2023</t>
  </si>
  <si>
    <t>JOELHO 90 GRAUS, ROSCA MACHO TERMINAL, PARA INSTALAÇÕES EM PEX ÁGUA, DN 32 MM X 1", COM ANEL DESLIZANTE - FORNECIMENTO E INSTALAÇÃO. AF_02/2023</t>
  </si>
  <si>
    <t>JOELHO ROSCA FÊMEA MÓVEL, PARA INSTALAÇÕES EM PEX ÁGUA, DN 16 MM X 1/2", COM ANEL DESLIZANTE - FORNECIMENTO E INSTALAÇÃO. AF_02/2023</t>
  </si>
  <si>
    <t>JOELHO ROSCA FÊMEA MÓVEL, PARA INSTALAÇÕES EM PEX ÁGUA, DN 20 MM X 1/2", COM ANEL DESLIZANTE - FORNECIMENTO E INSTALAÇÃO. AF_02/2023</t>
  </si>
  <si>
    <t>JOELHO ROSCA FÊMEA MÓVEL, PARA INSTALAÇÕES EM PEX ÁGUA, DN 25 MM X 3/4", COM ANEL DESLIZANTE - FORNECIMENTO E INSTALAÇÃO. AF_02/2023</t>
  </si>
  <si>
    <t>JOELHO, ROSCA FÊMEA, COM BASE FIXA, PARA INSTALAÇÕES EM PEX ÁGUA, DN 16 MM X 3/4", FIXAÇÃO DAS CONEXÕES POR CRIMPAGEM - FORNECIMENTO E INSTALAÇÃO. AF_02/2023</t>
  </si>
  <si>
    <t>JOELHO, ROSCA FÊMEA, COM BASE FIXA, PARA INSTALAÇÕES EM PEX ÁGUA, DN 20 MM X 3/4", FIXAÇÃO DAS CONEXÕES POR CRIMPAGEM - FORNECIMENTO E INSTALAÇÃO. AF_02/2023</t>
  </si>
  <si>
    <t>JOELHO, ROSCA FÊMEA, COM BASE FIXA, PARA INSTALAÇÕES EM PEX ÁGUA, DN 25 MM X 1/2", FIXAÇÃO DAS CONEXÕES POR CRIMPAGEM - FORNECIMENTO E INSTALAÇÃO. AF_02/2023</t>
  </si>
  <si>
    <t>LUVA DE REDUÇÃO, PARA INSTALAÇÕES EM PEX ÁGUA, DN 32 X 20 MM, FIXAÇÃO DAS CONEXÕES POR CRIMPAGEM - FORNECIMENTO E INSTALAÇÃO. AF_02/2023</t>
  </si>
  <si>
    <t>TAMPÃO / CAP, ROSCA FÊMEA, PARA INSTALAÇÕES EM PEX ÁGUA, DN 1/2" - FORNECIMENTO E INSTALAÇÃO. AF_02/2023</t>
  </si>
  <si>
    <t>TAMPÃO / CAP, ROSCA FÊMEA, PARA INSTALAÇÕES EM PEX ÁGUA, DN 3/4" - FORNECIMENTO E INSTALAÇÃO. AF_02/2023</t>
  </si>
  <si>
    <t>TAMPÃO / CAP, ROSCA MACHO, PARA INSTALAÇÕES EM PEX ÁGUA, DN 1/2" - FORNECIMENTO E INSTALAÇÃO. AF_02/2023</t>
  </si>
  <si>
    <t>TÊ DE REDUÇÃO, PARA INSTALAÇÕES EM PEX ÁGUA, DN 16 X 20 X 16 MM, COM ANEL DESLIZANTE - FORNECIMENTO E INSTALAÇÃO. AF_02/2023</t>
  </si>
  <si>
    <t>TÊ DE REDUÇÃO, PARA INSTALAÇÕES EM PEX ÁGUA, DN 16 X 25 X 16 MM, COM ANEL DESLIZANTE - FORNECIMENTO E INSTALAÇÃO. AF_02/2023</t>
  </si>
  <si>
    <t>TÊ DE REDUÇÃO, PARA INSTALAÇÕES EM PEX ÁGUA, DN 20 X 16 X 16 MM, COM ANEL DESLIZANTE - FORNECIMENTO E INSTALAÇÃO. AF_02/2023</t>
  </si>
  <si>
    <t>TÊ DE REDUÇÃO, PARA INSTALAÇÕES EM PEX ÁGUA, DN 20 X 16 X 20 MM, COM ANEL DESLIZANTE - FORNECIMENTO E INSTALAÇÃO. AF_02/2023</t>
  </si>
  <si>
    <t>TÊ DE REDUÇÃO, PARA INSTALAÇÕES EM PEX ÁGUA, DN 20 X 20 X 16 MM, COM ANEL DESLIZANTE - FORNECIMENTO E INSTALAÇÃO. AF_02/2023</t>
  </si>
  <si>
    <t>TÊ DE REDUÇÃO, PARA INSTALAÇÕES EM PEX ÁGUA, DN 20 X 25 X 20 MM, COM ANEL DESLIZANTE - FORNECIMENTO E INSTALAÇÃO. AF_02/2023</t>
  </si>
  <si>
    <t>TÊ DE REDUÇÃO, PARA INSTALAÇÕES EM PEX ÁGUA, DN 25 X 16 X 16 MM, COM ANEL DESLIZANTE - FORNECIMENTO E INSTALAÇÃO. AF_02/2023</t>
  </si>
  <si>
    <t>TÊ DE REDUÇÃO, PARA INSTALAÇÕES EM PEX ÁGUA, DN 25 X 16 X 20 MM, COM ANEL DESLIZANTE - FORNECIMENTO E INSTALAÇÃO. AF_02/2023</t>
  </si>
  <si>
    <t>TÊ DE REDUÇÃO, PARA INSTALAÇÕES EM PEX ÁGUA, DN 25 X 16 X 25 MM, COM ANEL DESLIZANTE - FORNECIMENTO E INSTALAÇÃO. AF_02/2023</t>
  </si>
  <si>
    <t>TÊ DE REDUÇÃO, PARA INSTALAÇÕES EM PEX ÁGUA, DN 25 X 20 X 20 MM, COM ANEL DESLIZANTE - FORNECIMENTO E INSTALAÇÃO. AF_02/2023</t>
  </si>
  <si>
    <t>TÊ DE REDUÇÃO, PARA INSTALAÇÕES EM PEX ÁGUA, DN 25 X 20 X 25 MM, COM ANEL DESLIZANTE - FORNECIMENTO E INSTALAÇÃO. AF_02/2023</t>
  </si>
  <si>
    <t>TÊ DE REDUÇÃO, PARA INSTALAÇÕES EM PEX ÁGUA, DN 25 X 32 X 25 MM, COM ANEL DESLIZANTE - FORNECIMENTO E INSTALAÇÃO. AF_02/2023</t>
  </si>
  <si>
    <t>TÊ DE REDUÇÃO, PARA INSTALAÇÕES EM PEX ÁGUA, DN 32 X 20 X 32 MM, COM ANEL DESLIZANTE - FORNECIMENTO E INSTALAÇÃO. AF_02/2023</t>
  </si>
  <si>
    <t>TÊ DE REDUÇÃO, PARA INSTALAÇÕES EM PEX ÁGUA, DN 32 X 25 X 25 MM, COM ANEL DESLIZANTE - FORNECIMENTO E INSTALAÇÃO. AF_02/2023</t>
  </si>
  <si>
    <t>TÊ DE REDUÇÃO, PARA INSTALAÇÕES EM PEX ÁGUA, DN 32 X 25 X 32 MM, COM ANEL DESLIZANTE - FORNECIMENTO E INSTALAÇÃO. AF_02/2023</t>
  </si>
  <si>
    <t>TÊ MISTURADOR, PARA INSTALAÇÕES EM PEX ÁGUA, DN 16 MM X 1/2", COM ANEL DESLIZANTE - FORNECIMENTO E INSTALAÇÃO. AF_02/2023</t>
  </si>
  <si>
    <t>TÊ MISTURADOR, PARA INSTALAÇÕES EM PEX ÁGUA, DN 20 MM X 3/4", COM ANEL DESLIZANTE - FORNECIMENTO E INSTALAÇÃO. AF_02/2023</t>
  </si>
  <si>
    <t>TÊ ROSCA FÊMEA, PARA INSTALAÇÕES EM PEX ÁGUA, DN 20 MM X 3/4", COM ANEL DESLIZANTE - FORNECIMENTO E INSTALAÇÃO. AF_02/2023</t>
  </si>
  <si>
    <t>TÊ ROSCA FÊMEA, PARA INSTALAÇÕES EM PEX ÁGUA, DN 25 MM X 1/2", COM ANEL DESLIZANTE - FORNECIMENTO E INSTALAÇÃO. AF_02/2023</t>
  </si>
  <si>
    <t>TÊ ROSCA MACHO, PARA INSTALAÇÕES EM PEX ÁGUA, DN 16 MM X 1/2", COM ANEL DESLIZANTE - FORNECIMENTO E INSTALAÇÃO. AF_02/2023</t>
  </si>
  <si>
    <t>TÊ ROSCA MACHO, PARA INSTALAÇÕES EM PEX ÁGUA, DN 20 MM X 1/2", COM ANEL DESLIZANTE - FORNECIMENTO E INSTALAÇÃO. AF_02/2023</t>
  </si>
  <si>
    <t>TÊ ROSCA MACHO, PARA INSTALAÇÕES EM PEX ÁGUA, DN 20 MM X 3/4", COM ANEL DESLIZANTE - FORNECIMENTO E INSTALAÇÃO. AF_02/2023</t>
  </si>
  <si>
    <t>TÊ ROSCA MACHO, PARA INSTALAÇÕES EM PEX ÁGUA, DN 25 MM X 3/4", COM ANEL DESLIZANTE - FORNECIMENTO E INSTALAÇÃO. AF_02/2023</t>
  </si>
  <si>
    <t>TÊ ROSCA MACHO, PARA INSTALAÇÕES EM PEX ÁGUA, DN 32 MM X 3/4", COM ANEL DESLIZANTE - FORNECIMENTO E INSTALAÇÃO. AF_02/2023</t>
  </si>
  <si>
    <t>RALO LINEAR, EM PVC COM GRELHA INOX, JUNTA SOLDÁVEL, FORNECIDO E INSTALADO EM RAMAL DE DESCARGA OU EM RAMAL DE ESGOTO SANITÁRIO. AF_08/2022</t>
  </si>
  <si>
    <t>BOX FRONTAL DE CORRER, COM VIDRO TEMPERADO 8 MM, 190X100CM, 1 FOLHA FIXA, 1 FOLHA MÓVEL, PERFIS E FERRAGENS EM ALUMÍNIO. AF_01/2021</t>
  </si>
  <si>
    <t>DIVISORIA (N2) - PAINEL/VIDRO - PAINEL C/ MSO/COMEIA E=35MM - PERFIS SIMPLES ACO GALVANIZADO PINTADO. AF_04/2021</t>
  </si>
  <si>
    <t>DIVISORIA (N2) - PAINEL/VIDRO - PAINEL DE PVC E=35MM - PERFIS SIMPLES ACO GALVANIZADO PINTADO. AF_01/2021</t>
  </si>
  <si>
    <t>DIVISORIA (N2) - PAINEL/VIDRO - PAINEL MDF/VIDRO 6 MM, LINHA 90 MM - PERFIS DE ALUMÍNIO EXTRUDADO. AF_01/2021</t>
  </si>
  <si>
    <t>DIVISORIA (N3) - PAINEL/VIDRO/PAINEL MSO/COMEIA E=35MM - PERFIS SIMPLES ACO GALVANIZADO PINTADO. AF_04/2021</t>
  </si>
  <si>
    <t>DIVISORIA (N3) - PAINEL/VIDRO/PAINEL PVC E=35MM - PERFIS SIMPLES ACO GALVANIZADO PINTADO. AF_01/2021</t>
  </si>
  <si>
    <t>DIVISORIA CEGA (N1) - PAINEL MDF, LINHA 90 MM - PERFIS DE ALUMÍNIO EXTRUDADO. AF_01/2021</t>
  </si>
  <si>
    <t>DIVISORIA CEGA (N1) - PAINEL MSO/COMEIA E=35MM - PERFIS SIMPLES ACO GALVANIZADO PINTADO. AF_04/2021</t>
  </si>
  <si>
    <t>DIVISORIA CEGA (N1) - PAINEL PVC E=35MM - PERFIS SIMPLES ACO GALVANIZADO PINTADO. AF_01/2021</t>
  </si>
  <si>
    <t>DIVISÓRIA (N3) - PAINEL/VIDRO/PAINEL MDF, LINHA 90 MM - PERFIS DE ALUMINIO EXTRUDADO. AF_01/2021</t>
  </si>
  <si>
    <t>DIVISÓRIA EM VIDRO TEMPERADO 10 MM COM PORTA DE CORRER, INCLUSIVE FERRAGENS. AF_01/2021</t>
  </si>
  <si>
    <t>DIVISÓRIA SANITÁRIA, TIPO CABINE, EM PAINÉIS DE PVC, INCLUSIVE ESTRUTURA, PORTA E FERRAGENS. AF_01/2021</t>
  </si>
  <si>
    <t>DIVISÓRIA SANITÁRIA, TIPO CABINE, EM PAINÉIS ESTRUTURAIS TS, INCLUSIVE ESTRUTURA, PORTA E FERRAGENS. AF_01/2021</t>
  </si>
  <si>
    <t>PORTA DE CABINE SANITÁRIA EM VIDRO TEMPERADO 8MM, INCLUSIVE DOBRADIÇAS, BATENTE, TRINCO E CONTRA-TRINCO. AF_01/2021</t>
  </si>
  <si>
    <t>PORTA PARA DIVISÓRIA MDF/VIDRO 6 MM, LINHA 90 MM, 0,80 X 2,10 M - PERFIS DE ALUMINIO EXTRUDADO, INCLUSO PORTAL, BATENTES, DOBRADIÇAS E FECHADURA. AF_01/2021</t>
  </si>
  <si>
    <t>PORTA/PAINEL CEGO PARA DIVISÓRIA (N1)  - PAINEL CEGO MSO/COMEIA E=35MM, S/ BONECA, INCLUSO BATENTE, TESTEIRO, DOBRADIÇAS E FECHADURA. AF_01/2021</t>
  </si>
  <si>
    <t>PORTA/PAINEL CEGO PARA DIVISÓRIA (N1)  PVC E=35MM, S/ BONECA, INCLUSO BATENTE, TESTEIRO, DOBRADIÇAS E FECHADURA. AF_01/2021</t>
  </si>
  <si>
    <t>PORTA/PAINEL PARA DIVISÓRIA MDF, LINHA 90 MM, *0,80 X 2,10* M - PERFIS DE ALUMINIO EXTRUDADO, INCLUSO PORTAL, BATENTES, DOBRADIÇAS E FECHADURA. AF_01/2021</t>
  </si>
  <si>
    <t>PORTA/VIDRO PARA DIVISÓRIA (N2) - PAINEL C/ MSO/COMEIA E=35MM, S/ BONECA,  INCLUSO BATENTE, TESTEIRO, DOBRADIÇAS E FECHADURA. AF_01/2021</t>
  </si>
  <si>
    <t>PORTA/VIDRO PARA DIVISÓRIA (N2) - PAINEL DE PVC E=35MM, S/ BONECA, INCLUSO BATENTE, TESTEIRO, DOBRADIÇAS E FECHADURA. AF_01/2021</t>
  </si>
  <si>
    <t>CONEXÃO FIXA, ROSCA FÊMEA,  METÁLICA, PARA INSTALAÇÕES EM PEX MULTICAMADA, DN 16MM X 1/2", CONEXÃO POR CRIMPAGEM - FORNECIMENTO E INSTALAÇÃO. AF_01/2020</t>
  </si>
  <si>
    <t>CONEXÃO FIXA, ROSCA FÊMEA,  METÁLICA, PARA INSTALAÇÕES EM PEX MULTICAMADA, DN 20MM X 3/4", CONEXÃO POR CRIMPAGEM - FORNECIMENTO E INSTALAÇÃO. AF_01/2020</t>
  </si>
  <si>
    <t>CONEXÃO FIXA, ROSCA FÊMEA,  METÁLICA, PARA INSTALAÇÕES EM PEX MULTICAMADA, DN 26MM X 1", CONEXÃO POR CRIMPAGEM - FORNECIMENTO E INSTALAÇÃO. AF_01/2020</t>
  </si>
  <si>
    <t>CONEXÃO FIXA, ROSCA FÊMEA,  METÁLICA, PARA INSTALAÇÕES EM PEX MULTICAMADA, DN 32MM X 1 1/4", CONEXÃO POR CRIMPAGEM - FORNECIMENTO E INSTALAÇÃO. AF_01/2020</t>
  </si>
  <si>
    <t>CONEXÃO FIXA, ROSCA MACHO,  METÁLICA, PARA INSTALAÇÕES EM PEX MULTICAMADA, DN 20MM X 3/4", CONEXÃO POR CRIMPAGEM - FORNECIMENTO E INSTALAÇÃO. AF_01/2020</t>
  </si>
  <si>
    <t>CONEXÃO FIXA, ROSCA MACHO,  METÁLICA, PARA INSTALAÇÕES EM PEX MULTICAMADA, DN 26MM X 1", CONEXÃO POR CRIMPAGEM - FORNECIMENTO E INSTALAÇÃO. AF_01/2020</t>
  </si>
  <si>
    <t>CONEXÃO FIXA, ROSCA MACHO,  METÁLICA, PARA INSTALAÇÕES EM PEX MULTICAMADA, DN 32MM X 1 1/4", CONEXÃO POR CRIMPAGEM - FORNECIMENTO E INSTALAÇÃO. AF_01/2020</t>
  </si>
  <si>
    <t>CONEXÃO FIXA, ROSCA MACHO, METÁLICA, PARA INSTALAÇÕES EM PEX MULTICAMADA, DN 16MM X 1/2", CONEXÃO POR CRIMPAGEM - FORNECIMENTO E INSTALAÇÃO. AF_01/2020</t>
  </si>
  <si>
    <t>FIXAÇÃO DE TUBOS VERTICAIS DE MULTICAMADA, DIÂMETROS MENORES OU IGUAIS A 32 MM, COM ABRAÇADEIRA TIPO SUPORTE MÚLTIPLO, FIXADA EM PAREDE EXTERNA - FORNECIMENTO E INSTALAÇÃO. AF_01/2020</t>
  </si>
  <si>
    <t>JOELHO 90 GRAUS, PARA INSTALAÇÕES EM PEX MULTICAMADA, DN 16 MM, CONEXÃO POR CRIMPAGEM - FORNECIMENTO E INSTALAÇÃO. AF_01/2020</t>
  </si>
  <si>
    <t>JOELHO 90 GRAUS, PARA INSTALAÇÕES EM PEX MULTICAMADA, DN 20 MM, CONEXÃO POR CRIMPAGEM - FORNECIMENTO E INSTALAÇÃO. AF_01/2020</t>
  </si>
  <si>
    <t>JOELHO 90 GRAUS, PARA INSTALAÇÕES EM PEX MULTICAMADA, DN 26 MM, CONEXÃO POR CRIMPAGEM - FORNECIMENTO E INSTALAÇÃO. AF_01/2020</t>
  </si>
  <si>
    <t>JOELHO 90 GRAUS, PARA INSTALAÇÕES EM PEX MULTICAMADA, DN 32 MM, CONEXÃO POR CRIMPAGEM - FORNECIMENTO E INSTALAÇÃO. AF_01/2020</t>
  </si>
  <si>
    <t>JOELHO 90 GRAUS, ROSCA FÊMEA, PARA INSTALAÇÕES EM PEX MULTICAMADA, DN 16 MM X 1/2'', CONEXÃO POR CRIMPAGEM - FORNECIMENTO E INSTALAÇÃO. AF_01/2020</t>
  </si>
  <si>
    <t>JOELHO 90 GRAUS, ROSCA FÊMEA, PARA INSTALAÇÕES EM PEX MULTICAMADA, DN 20 MM X 3/4", CONEXÃO POR CRIMPAGEM - FORNECIMENTO E INSTALAÇÃO. AF_01/2020</t>
  </si>
  <si>
    <t>JOELHO 90 GRAUS, ROSCA FÊMEA, PARA INSTALAÇÕES EM PEX MULTICAMADA, DN 25 MM X 1'', CONEXÃO POR CRIMPAGEM - FORNECIMENTO E INSTALAÇÃO. AF_01/2020</t>
  </si>
  <si>
    <t>JOELHO 90 GRAUS, ROSCA FÊMEA, PARA INSTALAÇÕES EM PEX MULTICAMADA, DN 32 MM X 1 1/4'', CONEXÃO POR CRIMPAGEM - FORNECIMENTO E INSTALAÇÃO. AF_01/2020</t>
  </si>
  <si>
    <t>JOELHO 90 GRAUS, ROSCA MACHO, PARA INSTALAÇÕES EM PEX MULTICAMADA, DN 16 MM X 1/2'', CONEXÃO POR CRIMPAGEM - FORNECIMENTO E INSTALAÇÃO. AF_01/2020</t>
  </si>
  <si>
    <t>JOELHO 90 GRAUS, ROSCA MACHO, PARA INSTALAÇÕES EM PEX MULTICAMADA, DN 20 MM X 3/4", CONEXÃO POR CRIMPAGEM - FORNECIMENTO E INSTALAÇÃO. AF_01/2020</t>
  </si>
  <si>
    <t>JOELHO 90 GRAUS, ROSCA MACHO, PARA INSTALAÇÕES EM PEX MULTICAMADA, DN 25 MM X 1'', CONEXÃO POR CRIMPAGEM - FORNECIMENTO E INSTALAÇÃO. AF_01/2020</t>
  </si>
  <si>
    <t>JOELHO 90 GRAUS, ROSCA MACHO, PARA INSTALAÇÕES EM PEX MULTICAMADA, DN 32 MM X 1 1/4'', CONEXÃO POR CRIMPAGEM - FORNECIMENTO E INSTALAÇÃO. AF_01/2020</t>
  </si>
  <si>
    <t>KIT CAVALETE PARA GÁS - COM MEDIDOR E REGULADOR - ENTRADA INDIVIDUAL PRINCIPAL, EM AÇO GALVANIZADO DN 15 E 25 MM (1/2" E 1") - FORNECIMENTO E INSTALAÇÃO. AF_01/2020</t>
  </si>
  <si>
    <t>KIT CAVALETE PARA GÁS - SEM MEDIDOR COM REGULADOR - ENTRADA INDIVIDUAL PRINCIPAL, EM AÇO GALVANIZADO DN 15 E 25 MM (1/2" E 1") - FORNECIMENTO E INSTALAÇÃO. AF_01/2020</t>
  </si>
  <si>
    <t>LUVA DE REDUÇÃO PARA INSTALAÇÕES EM PEX MULTICAMADA, DN 20 X 16 MM, CONEXÃO POR CRIMPAGEM - FORNECIMENTO E INSTALAÇÃO. AF_01/2020</t>
  </si>
  <si>
    <t>LUVA DE REDUÇÃO PARA INSTALAÇÕES EM PEX MULTICAMADA, DN 26 X 20 MM, CONEXÃO POR CRIMPAGEM - FORNECIMENTO E INSTALAÇÃO. AF_01/2020</t>
  </si>
  <si>
    <t>LUVA DE REDUÇÃO PARA INSTALAÇÕES EM PEX MULTICAMADA, DN 32 X 26 MM, CONEXÃO POR CRIMPAGEM - FORNECIMENTO E INSTALAÇÃO. AF_01/2020</t>
  </si>
  <si>
    <t>LUVA PARA INSTALAÇÕES EM PEX MULTICAMADA, DN 16 MM, CONEXÃO POR CRIMPAGEM - FORNECIMENTO E INSTALAÇÃO. AF_01/2020</t>
  </si>
  <si>
    <t>LUVA PARA INSTALAÇÕES EM PEX MULTICAMADA, DN 20 MM, CONEXÃO POR CRIMPAGEM - FORNECIMENTO E INSTALAÇÃO. AF_01/2020</t>
  </si>
  <si>
    <t>LUVA PARA INSTALAÇÕES EM PEX MULTICAMADA, DN 26 MM, CONEXÃO POR CRIMPAGEM - FORNECIMENTO E INSTALAÇÃO. AF_01/2020</t>
  </si>
  <si>
    <t>LUVA PARA INSTALAÇÕES EM PEX MULTICAMADA, DN 32 MM, CONEXÃO POR CRIMPAGEM - FORNECIMENTO E INSTALAÇÃO. AF_01/2020</t>
  </si>
  <si>
    <t>TUBO, PEX, MULTICAMADA, COM PROTEÇÃO UV, DN 16, INSTALADO EM IMPLANTAÇÃO DE INSTALAÇÕES DE GÁS - FORNECIMENTO E INSTALAÇÃO. AF_01/2020</t>
  </si>
  <si>
    <t>TUBO, PEX, MULTICAMADA, COM PROTEÇÃO UV, DN 16, INSTALADO EM PRUMADA DE INSTALAÇÕES DE GÁS - FORNECIMENTO E INSTALAÇÃO. AF_01/2020</t>
  </si>
  <si>
    <t>TUBO, PEX, MULTICAMADA, COM PROTEÇÃO UV, DN 20, INSTALADO EM IMPLANTAÇÃO DE INSTALAÇÕES DE GÁS - FORNECIMENTO E INSTALAÇÃO. AF_01/2020</t>
  </si>
  <si>
    <t>TUBO, PEX, MULTICAMADA, COM PROTEÇÃO UV, DN 20, INSTALADO EM PRUMADA DE INSTALAÇÕES DE GÁS - FORNECIMENTO E INSTALAÇÃO. AF_01/2020</t>
  </si>
  <si>
    <t>TUBO, PEX, MULTICAMADA, COM PROTEÇÃO UV, DN 25, INSTALADO EM PRUMADA DE INSTALAÇÕES DE GÁS - FORNECIMENTO E INSTALAÇÃO. AF_01/2020</t>
  </si>
  <si>
    <t>TUBO, PEX, MULTICAMADA, COM PROTEÇÃO UV, DN 26, INSTALADO EM IMPLANTAÇÃO DE INSTALAÇÕES DE GÁS - FORNECIMENTO E INSTALAÇÃO. AF_01/2020</t>
  </si>
  <si>
    <t>TUBO, PEX, MULTICAMADA, COM PROTEÇÃO UV, DN 32, INSTALADO EM IMPLANTAÇÃO DE INSTALAÇÕES DE GÁS - FORNECIMENTO E INSTALAÇÃO. AF_01/2020</t>
  </si>
  <si>
    <t>TUBO, PEX, MULTICAMADA, COM PROTEÇÃO UV, DN 32, INSTALADO EM PRUMADA DE INSTALAÇÕES DE GÁS - FORNECIMENTO E INSTALAÇÃO. AF_01/2020</t>
  </si>
  <si>
    <t>TÊ, PARA INSTALAÇÕES EM PEX MULTICAMADA, DN 16 MM, CONEXÃO POR CRIMPAGEM - FORNECIMENTO E INSTALAÇÃO. AF_01/2020</t>
  </si>
  <si>
    <t>TÊ, PARA INSTALAÇÕES EM PEX MULTICAMADA, DN 20 MM, CONEXÃO POR CRIMPAGEM - FORNECIMENTO E INSTALAÇÃO. AF_01/2020</t>
  </si>
  <si>
    <t>TÊ, PARA INSTALAÇÕES EM PEX MULTICAMADA, DN 26 MM, CONEXÃO POR CRIMPAGEM - FORNECIMENTO E INSTALAÇÃO. AF_01/2020</t>
  </si>
  <si>
    <t>TÊ, PARA INSTALAÇÕES EM PEX MULTICAMADA, DN 32 MM, CONEXÃO POR CRIMPAGEM - FORNECIMENTO E INSTALAÇÃO. AF_01/2020</t>
  </si>
  <si>
    <t>AR CONDICIONADO JANELA, 10000 BTU/H, CICLO FRIO - FORNECIMENTO E INSTALAÇÃO. AF_11/2021</t>
  </si>
  <si>
    <t>AR CONDICIONADO JANELA, 12000 BTU/H, CICLO FRIO - FORNECIMENTO E INSTALAÇÃO. AF_11/2021</t>
  </si>
  <si>
    <t>AR CONDICIONADO JANELA, 7500 BTU/H, CICLO FRIO - FORNECIMENTO E INSTALAÇÃO. AF_11/2021</t>
  </si>
  <si>
    <t>AR CONDICIONADO SPLIT DUTO, 18000 BTU/H, CICLO QUENTE/FRIO - FORNECIMENTO E INSTALAÇÃO. AF_11/2021</t>
  </si>
  <si>
    <t>AR CONDICIONADO SPLIT DUTO, 24000 BTU/H, CICLO QUENTE/FRIO - FORNECIMENTO E INSTALAÇÃO. AF_11/2021</t>
  </si>
  <si>
    <t>AR CONDICIONADO SPLIT DUTO, 36000 BTU/H, CICLO QUENTE/FRIO - FORNECIMENTO E INSTALAÇÃO. AF_11/2021</t>
  </si>
  <si>
    <t>DAMPER DE REGULAGEM PARA SISTEMA DE AR CONDICIONADO, 1000X500 MM - FORNECIMENTO E INSTALAÇÃO. AF_11/2021</t>
  </si>
  <si>
    <t>DIFUSOR PARA SISTEMA DE AR CONDICIONADO, 400X400 MM - FORNECIMENTO E INSTALAÇÃO. AF_11/2021</t>
  </si>
  <si>
    <t>GRELHA PARA SISTEMA DE AR CONDICIONADO, 400X400 MM - FORNECIMENTO E INSTALAÇÃO. AF_11/2021</t>
  </si>
  <si>
    <t>TUBO EM COBRE FLEXÍVEL, DN 1/2", COM ISOLAMENTO, INSTALADO EM FORRO, PARA RAMAL DE ALIMENTAÇÃO DE AR CONDICIONADO, INCLUSO FIXADOR. AF_11/2021</t>
  </si>
  <si>
    <t>TUBO EM COBRE FLEXÍVEL, DN 1/4", COM ISOLAMENTO, INSTALADO EM FORRO, PARA RAMAL DE ALIMENTAÇÃO DE AR CONDICIONADO, INCLUSO FIXADOR. AF_11/2021</t>
  </si>
  <si>
    <t>TUBO EM COBRE FLEXÍVEL, DN 3/8", COM ISOLAMENTO, INSTALADO EM FORRO, PARA RAMAL DE ALIMENTAÇÃO DE AR CONDICIONADO, INCLUSO FIXADOR. AF_11/2021</t>
  </si>
  <si>
    <t>TUBO EM COBRE FLEXÍVEL, DN 5/8", COM ISOLAMENTO, INSTALADO EM FORRO, PARA RAMAL DE ALIMENTAÇÃO DE AR CONDICIONADO, INCLUSO FIXADOR. AF_11/2021</t>
  </si>
  <si>
    <t>INSTALAÇÃO DE CATRACA ELETRÔNICA. AF_03/2024</t>
  </si>
  <si>
    <t>PAREDE DE MADEIRA OSB PARA CONSTRUÇÃO TEMPORÁRIA EM CHAPA DUPLA, EXTERNA, COM ÁREA LÍQUIDA MAIOR OU IGUAL A QUE 6 M², COM VÃO. AF_03/2024</t>
  </si>
  <si>
    <t>PAREDE DE MADEIRA OSB PARA CONSTRUÇÃO TEMPORÁRIA EM CHAPA DUPLA, EXTERNA, COM ÁREA LÍQUIDA MENOR QUE 6 M², COM VÃO. AF_03/2024</t>
  </si>
  <si>
    <t>PAREDE DE MADEIRA OSB PARA CONSTRUÇÃO TEMPORÁRIA EM CHAPA DUPLA, EXTERNA, SEM VÃO. AF_03/2024</t>
  </si>
  <si>
    <t>PAREDE DE MADEIRA OSB PARA CONSTRUÇÃO TEMPORÁRIA EM CHAPA DUPLA, INTERNA, COM ÁREA LÍQUIDA MAIOR OU IGUAL A 6 M², COM VÃO. AF_03/2024</t>
  </si>
  <si>
    <t>PAREDE DE MADEIRA OSB PARA CONSTRUÇÃO TEMPORÁRIA EM CHAPA DUPLA, INTERNA, COM ÁREA LÍQUIDA MENOR QUE 6 M², COM VÃO. AF_03/2024</t>
  </si>
  <si>
    <t>PAREDE DE MADEIRA OSB PARA CONSTRUÇÃO TEMPORÁRIA EM CHAPA DUPLA, INTERNA, SEM VÃO. AF_03/2024</t>
  </si>
  <si>
    <t>PAREDE DE MADEIRA OSB PARA CONSTRUÇÃO TEMPORÁRIA EM CHAPA SIMPLES, EXTERNA, COM ÁREA LÍQUIDA MAIOR OU IGUAL A 6 M², COM VÃO. AF_03/2024</t>
  </si>
  <si>
    <t>PAREDE DE MADEIRA OSB PARA CONSTRUÇÃO TEMPORÁRIA EM CHAPA SIMPLES, EXTERNA, COM ÁREA LÍQUIDA MENOR QUE 6 M², COM VÃO. AF_03/2024</t>
  </si>
  <si>
    <t>PAREDE DE MADEIRA OSB PARA CONSTRUÇÃO TEMPORÁRIA EM CHAPA SIMPLES, EXTERNA, SEM VÃO. AF_03/2024</t>
  </si>
  <si>
    <t>PAREDE DE MADEIRA OSB PARA CONSTRUÇÃO TEMPORÁRIA EM CHAPA SIMPLES, INTERNA, COM ÁREA LÍQUIDA MAIOR OU IGUAL A 6 M², COM VÃO. AF_03/2024</t>
  </si>
  <si>
    <t>PAREDE DE MADEIRA OSB PARA CONSTRUÇÃO TEMPORÁRIA EM CHAPA SIMPLES, INTERNA, COM ÁREA LÍQUIDA MENOR QUE 6 M², COM VÃO. AF_03/2024</t>
  </si>
  <si>
    <t>PAREDE DE MADEIRA OSB PARA CONSTRUÇÃO TEMPORÁRIA EM CHAPA SIMPLES, INTERNA, SEM VÃO. AF_03/2024</t>
  </si>
  <si>
    <t>TAPUME COM CHAPA METÁLICA. AF_03/2024</t>
  </si>
  <si>
    <t>TAPUME EM CHAPA DE MADEIRA OSB. AF_03/2024</t>
  </si>
  <si>
    <t>LAJE PRÉ-MOLDADA UNIDIRECIONAL, BIAPOIADA, ENCHIMENTO EM CERÂMICA, VIGOTA PROTENDIDA, ALTURA TOTAL DA LAJE (ENCHIMENTO+CAPA) = (12+4). AF_11/2020</t>
  </si>
  <si>
    <t>LAJE PRÉ-MOLDADA UNIDIRECIONAL, BIAPOIADA, ENCHIMENTO EM CERÂMICA, VIGOTA PROTENDIDA, ALTURA TOTAL DA LAJE (ENCHIMENTO+CAPA) = (16+4). AF_11/2020</t>
  </si>
  <si>
    <t>LAJE PRÉ-MOLDADA UNIDIRECIONAL, BIAPOIADA, ENCHIMENTO EM CERÂMICA, VIGOTA PROTENDIDA, ALTURA TOTAL DA LAJE (ENCHIMENTO+CAPA) = (20+5). AF_11/2020</t>
  </si>
  <si>
    <t>LAJE PRÉ-MOLDADA UNIDIRECIONAL, BIAPOIADA, ENCHIMENTO EM CERÂMICA, VIGOTA PROTENDIDA, ALTURA TOTAL DA LAJE (ENCHIMENTO+CAPA) = (8+4). AF_11/2020</t>
  </si>
  <si>
    <t>LAJE PRÉ-MOLDADA UNIDIRECIONAL, BIAPOIADA, ENCHIMENTO EM CERÂMICA, VIGOTA TRELIÇADA, ALTURA TOTAL DA LAJE (ENCHIMENTO+CAPA) = (12+4). AF_11/2020</t>
  </si>
  <si>
    <t>LAJE PRÉ-MOLDADA UNIDIRECIONAL, BIAPOIADA, ENCHIMENTO EM CERÂMICA, VIGOTA TRELIÇADA, ALTURA TOTAL DA LAJE (ENCHIMENTO+CAPA) = (16+4). AF_11/2020</t>
  </si>
  <si>
    <t>LAJE PRÉ-MOLDADA UNIDIRECIONAL, BIAPOIADA, ENCHIMENTO EM CERÂMICA, VIGOTA TRELIÇADA, ALTURA TOTAL DA LAJE (ENCHIMENTO+CAPA) = (20+5). AF_11/2020</t>
  </si>
  <si>
    <t>LAJE PRÉ-MOLDADA UNIDIRECIONAL, BIAPOIADA, ENCHIMENTO EM CERÂMICA, VIGOTA TRELIÇADA, ALTURA TOTAL DA LAJE (ENCHIMENTO+CAPA) = (8+4). AF_11/2020</t>
  </si>
  <si>
    <t>LAJE PRÉ-MOLDADA UNIDIRECIONAL, BIAPOIADA, ENCHIMENTO EM EPS, VIGOTA PROTENDIDA, ALTURA TOTAL DA LAJE (ENCHIMENTO+CAPA) = (12+4). AF_11/2020</t>
  </si>
  <si>
    <t>LAJE PRÉ-MOLDADA UNIDIRECIONAL, BIAPOIADA, ENCHIMENTO EM EPS, VIGOTA PROTENDIDA, ALTURA TOTAL DA LAJE (ENCHIMENTO+CAPA) = (16+4). AF_11/2020</t>
  </si>
  <si>
    <t>LAJE PRÉ-MOLDADA UNIDIRECIONAL, BIAPOIADA, ENCHIMENTO EM EPS, VIGOTA PROTENDIDA, ALTURA TOTAL DA LAJE (ENCHIMENTO+CAPA) = (20+5). AF_11/2020</t>
  </si>
  <si>
    <t>LAJE PRÉ-MOLDADA UNIDIRECIONAL, BIAPOIADA, ENCHIMENTO EM EPS, VIGOTA PROTENDIDA, ALTURA TOTAL DA LAJE (ENCHIMENTO+CAPA) = (8+4). AF_11/2020</t>
  </si>
  <si>
    <t>LAJE PRÉ-MOLDADA UNIDIRECIONAL, BIAPOIADA, ENCHIMENTO EM EPS, VIGOTA TRELIÇADA, ALTURA TOTAL DA LAJE (ENCHIMENTO+CAPA) = (12+4). AF_11/2020</t>
  </si>
  <si>
    <t>LAJE PRÉ-MOLDADA UNIDIRECIONAL, BIAPOIADA, ENCHIMENTO EM EPS, VIGOTA TRELIÇADA, ALTURA TOTAL DA LAJE (ENCHIMENTO+CAPA) = (16+4). AF_11/2020</t>
  </si>
  <si>
    <t>LAJE PRÉ-MOLDADA UNIDIRECIONAL, BIAPOIADA, ENCHIMENTO EM EPS, VIGOTA TRELIÇADA, ALTURA TOTAL DA LAJE (ENCHIMENTO+CAPA) = (20+5). AF_11/2020</t>
  </si>
  <si>
    <t>LAJE PRÉ-MOLDADA UNIDIRECIONAL, BIAPOIADA, ENCHIMENTO EM EPS, VIGOTA TRELIÇADA, ALTURA TOTAL DA LAJE (ENCHIMENTO+CAPA) = (8+4). AF_11/2020</t>
  </si>
  <si>
    <t>LAJE PRÉ-MOLDADA UNIDIRECIONAL, BIAPOIADA, PARA FORRO, ENCHIMENTO EM CERÂMICA, VIGOTA CONVENCIONAL, ALTURA TOTAL DA LAJE (ENCHIMENTO+CAPA) = (8+3). AF_11/2020</t>
  </si>
  <si>
    <t>LAJE PRÉ-MOLDADA UNIDIRECIONAL, BIAPOIADA, PARA PISO, ENCHIMENTO EM CERÂMICA, VIGOTA CONVENCIONAL, ALTURA TOTAL DA LAJE (ENCHIMENTO+CAPA) = (8+4). AF_11/2020</t>
  </si>
  <si>
    <t>COLAR DE TOMADA, FERRO FUNDIDO, COM PARAFUSOS, DN 50 MM X 3/4", PARA LIGAÇÃO PREDIAL DE ÁGUA. AF_06/2022</t>
  </si>
  <si>
    <t>COLAR TOMADA EM FERRO FUNDIDO, COM PARAFUSOS, SAIDA COM ROSCA, DN 75 MM X 3/4", PARA LIGACAO PREDIAL DE AGUA. AF_06/2022</t>
  </si>
  <si>
    <t>REGISTRO ESFERA, LATÃO NIQUELADO, COM ROSCA, 3/4", PARA LIGAÇÃO PREDIAL DE ÁGUA. AF_06/2022</t>
  </si>
  <si>
    <t>TÊ DE REDUÇÃO, PVC OCRE, JUNTA ELÁSTICA, DN 150 X 100 MM, PARA COLETOR PREDIAL DE ESGOTO. AF_06/2022</t>
  </si>
  <si>
    <t>TÊ DE REDUÇÃO, PVC OCRE, JUNTA ELÁSTICA, DN 300 X 100 MM, PARA COLETOR PREDIAL DE ESGOTO. AF_06/2022</t>
  </si>
  <si>
    <t>TÊ DE REDUÇÃO, PVC OCRE, JUNTA ELÁSTICA, DN 300 X 150 MM, PARA COLETOR PREDIAL DE ESGOTO. AF_06/2022</t>
  </si>
  <si>
    <t>TÊ DE SERVIÇO INTEGRADO, POLIPROPILENO, PARA TUBOS EM PEAD, 63 MM X 32 MM, PARA LIGAÇÃO PREDIAL DE ÁGUA. AF_06/2022</t>
  </si>
  <si>
    <t>TÊ DE SERVIÇO INTEGRADO, POLIPROPILENO, PARA TUBOS EM PEAD, 90 MM X 20 MM, PARA LIGAÇÃO PREDIAL DE ÁGUA. AF_06/2022</t>
  </si>
  <si>
    <t>TÊ DE SERVIÇO INTEGRADO, POLIPROPILENO, PARA TUBOS EM PEAD, 90 MM X 32 MM, PARA LIGAÇÃO PREDIAL DE ÁGUA. AF_06/2022</t>
  </si>
  <si>
    <t>LIMPEZA DE PISO UTILIZANDO DETERGENTE NEUTRO E ESCOVAÇÃO . AF_04/2019</t>
  </si>
  <si>
    <t>CURSO DE CAPACITAÇÃO PARA INSTALADOR DE PISO ELEVADO (ENCARGOS COMPLEMENTARES) - HORISTA</t>
  </si>
  <si>
    <t>CURSO DE CAPACITAÇÃO PARA MONTADOR DE FÔRMAS DO SISTEMA DE PAREDES DE CONCRETO (ENCARGOS COMPLEMENTARES) - HORISTA</t>
  </si>
  <si>
    <t>INSTALADOR DE PISO ELEVADO COM ENCARGOS COMPLEMENTARES</t>
  </si>
  <si>
    <t>MONTADOR DE FÔRMAS DO SISTEMA DE PAREDES DE CONCRETO COM ENCARGOS COMPLEMENTARES</t>
  </si>
  <si>
    <t>LOCAÇÃO COM USO EXCLUSIVO DE EQUIPAMENTO TOPOGRÁFICO. AF_03/2024</t>
  </si>
  <si>
    <t>LOCAÇÃO DE PAVIMENTAÇÃO. AF_03/2024</t>
  </si>
  <si>
    <t>LOCAÇÃO DE PONTO PARA REFERÊNCIA TOPOGRÁFICA. AF_03/2024</t>
  </si>
  <si>
    <t>MARCAÇÃO DE PONTOS EM GABARITO OU CAVALETE, COM USO DE ESTAÇÃO TOTAL. AF_03/2024</t>
  </si>
  <si>
    <t>ASSENTO SANITÁRIO PARA PCD - FORNECIMENTO E INSTALACAO. AF_01/2020</t>
  </si>
  <si>
    <t>ABRAÇADEIRA DE FIXAÇÃO DE BRAÇOS DE LUMINÁRIAS DE 2" - FORNECIMENTO E INSTALAÇÃO. AF_02/2025</t>
  </si>
  <si>
    <t>ABRAÇADEIRA DE FIXAÇÃO DE BRAÇOS DE LUMINÁRIAS DE 3" - FORNECIMENTO E INSTALAÇÃO. AF_02/2025</t>
  </si>
  <si>
    <t>ABRAÇADEIRA DE FIXAÇÃO DE BRAÇOS DE LUMINÁRIAS DE 4" - FORNECIMENTO E INSTALAÇÃO. AF_02/2025</t>
  </si>
  <si>
    <t>BRAÇO PARA ILUMINAÇÃO PÚBLICA, EM TUBO DE AÇO GALVANIZADO, COMPRIMENTO DE 1,20 M, PARA FIXAÇÃO EM POSTE DE CONCRETO - FORNECIMENTO E INSTALAÇÃO. AF_02/2025</t>
  </si>
  <si>
    <t>BRAÇO PARA ILUMINAÇÃO PÚBLICA, EM TUBO DE AÇO GALVANIZADO, COMPRIMENTO DE 1,20 M, PARA FIXAÇÃO EM POSTE METÁLICO - FORNECIMENTO E INSTALAÇÃO. AF_02/2025</t>
  </si>
  <si>
    <t>BRAÇO PARA ILUMINAÇÃO PÚBLICA, EM TUBO DE AÇO GALVANIZADO, COMPRIMENTO DE 1,50 M, PARA FIXAÇÃO EM POSTE DE CONCRETO - FORNECIMENTO E INSTALAÇÃO. AF_02/2025_PS</t>
  </si>
  <si>
    <t>BRAÇO PARA ILUMINAÇÃO PÚBLICA, EM TUBO DE AÇO GALVANIZADO, COMPRIMENTO DE 1,50 M, PARA FIXAÇÃO EM POSTE METÁLICO - FORNECIMENTO E INSTALAÇÃO. AF_02/2025_PS</t>
  </si>
  <si>
    <t>BRAÇO PARA ILUMINAÇÃO PÚBLICA, EM TUBO DE AÇO GALVANIZADO, COMPRIMENTO DE 3,50 M, PARA FIXAÇÃO EM POSTE DE CONCRETO - FORNECIMENTO E INSTALAÇÃO. AF_02/2025</t>
  </si>
  <si>
    <t>BRAÇO PARA ILUMINAÇÃO PÚBLICA, EM TUBO DE AÇO GALVANIZADO, COMPRIMENTO DE 3,50 M, PARA FIXAÇÃO EM POSTE METÁLICO - FORNECIMENTO E INSTALAÇÃO. AF_02/2025</t>
  </si>
  <si>
    <t>LUMINÁRIA DE LED PARA ILUMINAÇÃO PÚBLICA, 1000 W - FORNECIMENTO E INSTALAÇÃO. AF_02/2025</t>
  </si>
  <si>
    <t>LUMINÁRIA DE LED PARA ILUMINAÇÃO PÚBLICA, DE 138 W ATÉ 180 W - FORNECIMENTO E INSTALAÇÃO. AF_02/2025_PS</t>
  </si>
  <si>
    <t>LUMINÁRIA DE LED PARA ILUMINAÇÃO PÚBLICA, DE 181 W ATÉ 239 W - FORNECIMENTO E INSTALAÇÃO. AF_02/2025_PS</t>
  </si>
  <si>
    <t>LUMINÁRIA DE LED PARA ILUMINAÇÃO PÚBLICA, DE 240 W ATÉ 350 W - FORNECIMENTO E INSTALAÇÃO. AF_02/2025_PS</t>
  </si>
  <si>
    <t>LUMINÁRIA DE LED PARA ILUMINAÇÃO PÚBLICA, DE 33 W ATÉ 50 W - FORNECIMENTO E INSTALAÇÃO. AF_02/2025_PS</t>
  </si>
  <si>
    <t>LUMINÁRIA DE LED PARA ILUMINAÇÃO PÚBLICA, DE 51 W ATÉ 67 W - FORNECIMENTO E INSTALAÇÃO. AF_02/2025_PS</t>
  </si>
  <si>
    <t>LUMINÁRIA DE LED PARA ILUMINAÇÃO PÚBLICA, DE 68 W ATÉ 97 W - FORNECIMENTO E INSTALAÇÃO. AF_02/2025_PS</t>
  </si>
  <si>
    <t>LUMINÁRIA DE LED PARA ILUMINAÇÃO PÚBLICA, DE 98 W ATÉ 137 W - FORNECIMENTO E INSTALAÇÃO. AF_02/2025_PS</t>
  </si>
  <si>
    <t>LUMINÁRIA REFLETOR LED PARA ILUMINAÇÃO PÚBLICA, 1000 W - FORNECIMENTO E INSTALAÇÃO. AF_02/2025</t>
  </si>
  <si>
    <t>LUMINÁRIA REFLETOR LED PARA ILUMINAÇÃO PÚBLICA, 200 W - FORNECIMENTO E INSTALAÇÃO. AF_02/2025</t>
  </si>
  <si>
    <t>LUMINÁRIA REFLETOR LED PARA ILUMINAÇÃO PÚBLICA, 50 W - FORNECIMENTO E INSTALAÇÃO. AF_02/2025</t>
  </si>
  <si>
    <t>LUMINÁRIA REFLETOR LED PARA ILUMINAÇÃO PÚBLICA, 600 W - FORNECIMENTO E INSTALAÇÃO. AF_02/2025</t>
  </si>
  <si>
    <t>RELÉ FOTOELÉTRICO PARA COMANDO DE ILUMINAÇÃO EXTERNA 1000 W - FORNECIMENTO E INSTALAÇÃO. AF_02/2025</t>
  </si>
  <si>
    <t>SUBSTITUIÇÃO DE LUMINÁRIA DE VAPOR DE MERCÚRIO/VAPOR DE SÓDIO POR LUMINÁRIA DE LED PARA ILUMINAÇÃO PÚBLICA (NÃO INCLUI FORNECIMENTO). AF_02/2025_PS</t>
  </si>
  <si>
    <t>SUBSTITUIÇÃO DE LUMINÁRIA REFLETOR LED PARA ILUMINAÇÃO PÚBLICA (NÃO INCLUI FORNECIMENTO). AF_02/2025</t>
  </si>
  <si>
    <t>SUBSTITUIÇÃO DE LÂMPADA PARA ILUMINAÇÃO PÚBLICA (NÃO INCLUI FORNECIMENTO). AF_02/2025_PS</t>
  </si>
  <si>
    <t>SUBSTITUIÇÃO DE REATOR PARA ILUMINAÇÃO PÚBLICA (NÃO INCLUI FORNECIMENTO). AF_02/2025_PS</t>
  </si>
  <si>
    <t>SUBSTITUIÇÃO DE RELÉ FOTOELÉTRICO PARA COMANDO DE ILUMINAÇÃO EXTERNA 1000 W - FORNECIMENTO E INSTALAÇÃO. AF_02/2025_PS</t>
  </si>
  <si>
    <t>INSTALAÇÃO DE BALIZADOR METÁLICO COM LED, EM ALUMÍNIO COM DIFUSOR EM POLICARBONATO E DIMENSÕES 6,2 CM X30 CM, COM PINTURA ELETROSTÁTICA, SOBRE PISO DE CONCRETO EXISTENTE. AF_11/2021</t>
  </si>
  <si>
    <t>INSTALAÇÃO DE BALIZADOR METÁLICO, MODELO OLEGÁRIO, EM TUBO DE AÇO GALVANIZADO ESPESSURA 3" E DIMENSÕES 9 CM X 78,5 CM, COM PINTURA ELETROSTÁTICA, SOBRE PISO DE CONCRETO EXISTENTE. AF_11/2021</t>
  </si>
  <si>
    <t>INSTALAÇÃO DE BALIZADOR METÁLICO, MODELO OLEGÁRIO, EM TUBO DE AÇO GALVANIZADO ESPESSURA 3" E DIMENSÕES 9 CM X 78,5 CM, COM PINTURA ELETROSTÁTICA, SOBRE SOLO. AF_11/2021</t>
  </si>
  <si>
    <t>INSTALAÇÃO DE BALIZADOR PRÉ-FABRICADO DE CONCRETO, DIMENSÕES 30 CM X 60 CM, SOBRE PISO DE CONCRETO EXISTENTE. AF_11/2021</t>
  </si>
  <si>
    <t>INSTALAÇÃO DE BALIZADOR PRÉ-FABRICADO DE CONCRETO, DIMENSÕES 30 CM X 60 CM, SOBRE SOLO. AF_11/2021</t>
  </si>
  <si>
    <t>INSTALAÇÃO DE BANCO CIRCULAR PRÉ-FABRICADO DE CONCRETO, DIMENSÕES 60 CM X 40 CM. AF_11/2021</t>
  </si>
  <si>
    <t>INSTALAÇÃO DE BANCO METÁLICO SEM ENCOSTO, EM TUBOS E CHAPAS DE AÇO CARBONO, PINTURA POR PROCESSO ELETROSTÁTICO, DIMENSÕES 49 CM X 157 CM X 34 CM, SOBRE PISO DE CONCRETO EXISTENTE. AF_11/2021</t>
  </si>
  <si>
    <t>INSTALAÇÃO DE BANCO PRÉ-FABRICADO DE CONCRETO COM ENCOSTO, DIMENSÕES 180 CM X 64 CM X 89 CM, SOBRE PISO DE CONCRETO EXISTENTE. AF_11/2021</t>
  </si>
  <si>
    <t>INSTALAÇÃO DE BANCO PRÉ-FABRICADO DE CONCRETO COM ENCOSTO, DIMENSÕES 180 CM X 64 CM X 89 CM, SOBRE SOLO. AF_11/2021</t>
  </si>
  <si>
    <t>INSTALAÇÃO DE BANCO PRÉ-FABRICADO DE CONCRETO SEM ENCOSTO, DIMENSÕES 115 CM X 50 CM X 45 CM, SOBRE PISO DE CONCRETO EXISTENTE. AF_11/2021</t>
  </si>
  <si>
    <t>INSTALAÇÃO DE BANCO PRÉ-FABRICADO DE CONCRETO SEM ENCOSTO, DIMENSÕES 115 CM X 50 CM X 45 CM, SOBRE SOLO. AF_11/2021</t>
  </si>
  <si>
    <t>INSTALAÇÃO DE BICICLETÁRIO MODELO U INVERTIDO, DIMENSÕES 110 CM X 78 CM EM TUBO CIRCULAR DE AÇO Ø 2'' COM PINTURA ELETROSTÁTICA, FIXADO COM CONCRETO, SOBRE SOLO. AF_11/2021</t>
  </si>
  <si>
    <t>INSTALAÇÃO DE BICICLETÁRIO MODELO U INVERTIDO, DIMENSÕES 82 CM X 78 CM EM TUBO CIRCULAR DE AÇO Ø 2'' COM PINTURA ELETROSTÁTICA, FIXADO COM CHUMBADOR MECÂNICO, SOBRE PISO DE CONCRETO EXISTENTE. AF_11/2021</t>
  </si>
  <si>
    <t>INSTALAÇÃO DE BICICLETÁRIO MODELO U INVERTIDO, DIMENSÕES 82 CM X 78 CM EM TUBO CIRCULAR DE AÇO Ø 2'' COM PINTURA ELETROSTÁTICA, FIXADO COM CONCRETO, SOBRE PISO DE CONCRETO EXISTENTE. AF_11/2021</t>
  </si>
  <si>
    <t>INSTALAÇÃO DE CONJUNTO COM MESA E QUATRO BANCOS PRÉ-FABRICADO DE CONCRETO, DIMENSÕES 90 CM X 95 CM (MESA) E 20 CM X 60 CM (BANCO), SOBRE PISO DE CONCRETO EXISTENTE. AF_11/2021</t>
  </si>
  <si>
    <t>INSTALAÇÃO DE CONJUNTO COM MESA E QUATRO BANCOS PRÉ-FABRICADO DE CONCRETO, DIMENSÕES 90 CM X 95 CM (MESA) E 20 CM X 60 CM (BANCO), SOBRE SOLO. AF_11/2021</t>
  </si>
  <si>
    <t>INSTALAÇÃO DE FLOREIRA CIRCULAR PRÉ-FABRICADO DE CONCRETO, DIMENSÕES 60 CM X 40 CM. AF_11/2021</t>
  </si>
  <si>
    <t>INSTALAÇÃO DE LIXEIRA PRÉ-FABRICADA DE CONCRETO, VOLUME MÍNIMO DE 120 L. AF_11/2021</t>
  </si>
  <si>
    <t>MONTAGEM E DESMONTAGEM DE GRUA ASCENSIONAL, UTILIZAÇÃO DE GUINDASTE AUTOPROPELIDO 90T. AF_03/2024</t>
  </si>
  <si>
    <t>MONTAGEM E DESMONTAGEM DE GRUA ASCENSIONAL, UTILIZAÇÃO DE GUINDASTE DERRICK. AF_03/2024</t>
  </si>
  <si>
    <t>PLANTIO DE ESPÉCIE VEGETAL, TIPO COMIGO-NINGUÉM-PODE OU EQUIVALENTE, COM ALTURA DE MUDA MAIOR QUE 0,50 M E MENOR OU IGUAL A 1,00 M. AF_07/2024</t>
  </si>
  <si>
    <t>PLANTIO DE ESPÉCIE VEGETAL, TIPO COMIGO-NINGUÉM-PODE OU EQUIVALENTE, COM ALTURA DE MUDA MAIOR QUE 1,00 M. AF_07/2024</t>
  </si>
  <si>
    <t>PLANTIO DE ESPÉCIE VEGETAL, TIPO COMIGO-NINGUÉM-PODE OU EQUIVALENTE, COM ALTURA DE MUDA MENOR OU IGUAL A 0,50 M. AF_07/2024</t>
  </si>
  <si>
    <t>PLANTIO DE PALMEIRA COM ALTURA DE MUDA MAIOR QUE 2,00 M E MENOR OU IGUAL A 4,00 M. AF_07/2024</t>
  </si>
  <si>
    <t>PLANTIO DE PALMEIRA COM ALTURA DE MUDA MAIOR QUE 4,00 M . AF_07/2024</t>
  </si>
  <si>
    <t>PLANTIO DE ÁRVORE FRUTÍFERA COM ALTURA DE MUDA MAIOR QUE 2,00 M E MENOR OU IGUAL A 4,00 M. AF_07/2024</t>
  </si>
  <si>
    <t>PLANTIO DE ÁRVORE FRUTÍFERA COM ALTURA DE MUDA MAIOR QUE 4,00 M. AF_07/2024</t>
  </si>
  <si>
    <t>PLANTIO DE ÁRVORE FRUTÍFERA COM ALTURA DE MUDA MENOR OU IGUAL A 2,00 M. AF_07/2024</t>
  </si>
  <si>
    <t>PLANTIO DE ÁRVORE ORNAMENTAL COM ALTURA DE MUDA MAIOR QUE 4,00 M. AF_07/2024</t>
  </si>
  <si>
    <t>ARMAÇÃO DO SISTEMA DE PAREDES DE CONCRETO, EXECUTADA COMO ARMADURA NEGATIVA DE LAJES, TELA L-159. AF_12/2024</t>
  </si>
  <si>
    <t>ARMAÇÃO DO SISTEMA DE PAREDES DE CONCRETO, EXECUTADA COMO ARMADURA NEGATIVA DE LAJES, TELA L-196. AF_12/2024</t>
  </si>
  <si>
    <t>ARMAÇÃO DO SISTEMA DE PAREDES DE CONCRETO, EXECUTADA COMO ARMADURA NEGATIVA DE LAJES, TELA T-138. AF_12/2024</t>
  </si>
  <si>
    <t>ARMAÇÃO DO SISTEMA DE PAREDES DE CONCRETO, EXECUTADA COMO ARMADURA NEGATIVA DE LAJES, TELA T-159. AF_12/2024</t>
  </si>
  <si>
    <t>ARMAÇÃO DO SISTEMA DE PAREDES DE CONCRETO, EXECUTADA COMO ARMADURA NEGATIVA DE LAJES, TELA T-196. AF_12/2024</t>
  </si>
  <si>
    <t>ARMAÇÃO DO SISTEMA DE PAREDES DE CONCRETO, EXECUTADA COMO ARMADURA POSITIVA DE LAJES, TELA Q-113. AF_12/2024</t>
  </si>
  <si>
    <t>ARMAÇÃO DO SISTEMA DE PAREDES DE CONCRETO, EXECUTADA COMO ARMADURA POSITIVA DE LAJES, TELA Q-138. AF_12/2024</t>
  </si>
  <si>
    <t>ARMAÇÃO DO SISTEMA DE PAREDES DE CONCRETO, EXECUTADA COMO ARMADURA POSITIVA DE LAJES, TELA Q-159. AF_12/2024</t>
  </si>
  <si>
    <t>ARMAÇÃO DO SISTEMA DE PAREDES DE CONCRETO, EXECUTADA COMO ARMADURA POSITIVA DE LAJES, TELA Q-196. AF_12/2024</t>
  </si>
  <si>
    <t>ARMAÇÃO DO SISTEMA DE PAREDES DE CONCRETO, EXECUTADA COMO REFORÇO, VERGALHÃO DE 10,0 MM DE DIÂMETRO. AF_12/2024</t>
  </si>
  <si>
    <t>ARMAÇÃO DO SISTEMA DE PAREDES DE CONCRETO, EXECUTADA COMO REFORÇO, VERGALHÃO DE 12,5 MM DE DIÂMETRO. AF_12/2024</t>
  </si>
  <si>
    <t>ARMAÇÃO DO SISTEMA DE PAREDES DE CONCRETO, EXECUTADA COMO REFORÇO, VERGALHÃO DE 5,0 MM DE DIÂMETRO. AF_12/2024</t>
  </si>
  <si>
    <t>ARMAÇÃO DO SISTEMA DE PAREDES DE CONCRETO, EXECUTADA COMO REFORÇO, VERGALHÃO DE 6,3 MM DE DIÂMETRO. AF_12/2024</t>
  </si>
  <si>
    <t>ARMAÇÃO DO SISTEMA DE PAREDES DE CONCRETO, EXECUTADA COMO REFORÇO, VERGALHÃO DE 8,0 MM DE DIÂMETRO. AF_12/2024</t>
  </si>
  <si>
    <t>ARMAÇÃO DO SISTEMA DE PAREDES DE CONCRETO, EXECUTADA EM PAREDES DE EDIFICAÇÕES MULTIFAMILIARES, TELA Q-138. AF_12/2024_PS</t>
  </si>
  <si>
    <t>ARMAÇÃO DO SISTEMA DE PAREDES DE CONCRETO, EXECUTADA EM PAREDES DE EDIFICAÇÕES MULTIFAMILIARES, TELA Q-283. AF_12/2024_PS</t>
  </si>
  <si>
    <t>ARMAÇÃO DO SISTEMA DE PAREDES DE CONCRETO, EXECUTADA EM PAREDES DE EDIFICAÇÕES UNIFAMILIARES OU MULTIFAMILIARES, TELA Q-92. AF_12/2024_PS</t>
  </si>
  <si>
    <t>ARMAÇÃO DO SISTEMA DE PAREDES DE CONCRETO, EXECUTADA EM PAREDES DE EDIFICAÇÕES UNIFAMILIARES, TELA Q-61. AF_12/2024_PS</t>
  </si>
  <si>
    <t>ARMAÇÃO DO SISTEMA DE PAREDES DE CONCRETO, EXECUTADA EM PAREDES DE EDIFICAÇÕES UNIFAMILIARES, TELA Q-75. AF_12/2024</t>
  </si>
  <si>
    <t>ARMAÇÃO DO SISTEMA DE PAREDES DE CONCRETO, EXECUTADA EM PLATIBANDAS, TELA Q-92. AF_12/2024_PS</t>
  </si>
  <si>
    <t>CONCRETAGEM DE EDIFICAÇÕES (PAREDES E LAJES) FEITAS COM SISTEMA DE FÔRMAS MANUSEÁVEIS, COM CONCRETO USINADO AUTOADENSÁVEL REFORÇADO COM FIBRAS DE POLIPROPILENO, FCK 25 MPA - LANÇAMENTO E ACABAMENTO. AF_09/2024</t>
  </si>
  <si>
    <t>CONCRETAGEM DE ESCADAS EM EDIFICAÇÕES MULTIFAMILIARES FEITAS COM SISTEMA DE FÔRMAS MANUSEÁVEIS COM CONCRETO USINADO AUTOADENSÁVEL REFORÇADO COM FIBRAS DE POLIPROPILENO, FCK 25 MPA - LANÇAMENTO E ACABAMENTO. AF_09/2024</t>
  </si>
  <si>
    <t>CONCRETAGEM DE PLATIBANDA EM EDIFICAÇÕES MULTIFAMILIARES FEITAS COM SISTEMA DE FÔRMAS MANUSEÁVEIS, COM CONCRETO USINADO AUTOADENSÁVEL REFORÇADO COM FIBRAS DE POLIPROPILENO, FCK 25 MPA - LANÇAMENTO E ACABAMENTO. AF_09/2024</t>
  </si>
  <si>
    <t>CONCRETAGEM DE PLATIBANDA EM EDIFICAÇÕES UNIFAMILIARES FEITAS COM SISTEMA DE FÔRMAS MANUSEÁVEIS, COM CONCRETO USINADO AUTOADENSÁVEL REFORÇADO COM FIBRAS DE POLIPROPILENO, FCK 25 MPA - LANÇAMENTO E ACABAMENTO. AF_09/2024</t>
  </si>
  <si>
    <t>ESTUCAMENTO DE DENSIDADE ALTA DE PANOS DE FACHADA DO SISTEMA DE PAREDES DE CONCRETO EM EDIFICAÇÕES DE MÚLTIPLOS PAVIMENTOS, PAVIMENTO TÉRREO, UTILIZAÇÃO DE ARGAMASSA COLANTE. AF_12/2024</t>
  </si>
  <si>
    <t>ESTUCAMENTO DE DENSIDADE ALTA DE PANOS DE FACHADA DO SISTEMA DE PAREDES DE CONCRETO EM EDIFICAÇÕES DE MÚLTIPLOS PAVIMENTOS, PAVIMENTO TÉRREO, UTILIZAÇÃO DE ARGAMASSA POLIMÉRICA. AF_12/2024</t>
  </si>
  <si>
    <t>ESTUCAMENTO DE DENSIDADE ALTA DE PANOS DE FACHADA DO SISTEMA DE PAREDES DE CONCRETO EM EDIFICAÇÕES DE MÚLTIPLOS PAVIMENTOS, PAVIMENTO TÉRREO, UTILIZAÇÃO DE ARGAMASSA TRAÇO 1:0,5:4,5 (CIM:CAL:AREIA). AF_12/2024</t>
  </si>
  <si>
    <t>ESTUCAMENTO DE DENSIDADE ALTA DE PANOS DE FACHADA DO SISTEMA DE PAREDES DE CONCRETO EM EDIFICAÇÕES DE MÚLTIPLOS PAVIMENTOS, PAVIMENTOS SUPERIORES, UTILIZAÇÃO DE ARGAMASSA COLANTE. AF_12/2024</t>
  </si>
  <si>
    <t>ESTUCAMENTO DE DENSIDADE ALTA DE PANOS DE FACHADA DO SISTEMA DE PAREDES DE CONCRETO EM EDIFICAÇÕES DE MÚLTIPLOS PAVIMENTOS, PAVIMENTOS SUPERIORES, UTILIZAÇÃO DE ARGAMASSA POLIMÉRICA. AF_12/2024</t>
  </si>
  <si>
    <t>ESTUCAMENTO DE DENSIDADE ALTA DE PANOS DE FACHADA DO SISTEMA DE PAREDES DE CONCRETO EM EDIFICAÇÕES DE MÚLTIPLOS PAVIMENTOS, PAVIMENTOS SUPERIORES, UTILIZAÇÃO DE ARGAMASSA TRAÇO 1:0,5:4,5 (CIM:CAL:AREIA). AF_12/2024</t>
  </si>
  <si>
    <t>ESTUCAMENTO DE DENSIDADE ALTA DE PANOS DE FACHADA DO SISTEMA DE PAREDES DE CONCRETO EM UNIDADES HABITACIONAIS DE DOIS PAVIMENTOS (SOBRADO), ACESSO COM ANDAIME FACHADEIRO, UTILIZAÇÃO DE ARGAMASSA COLANTE. AF_12/2024</t>
  </si>
  <si>
    <t>ESTUCAMENTO DE DENSIDADE ALTA DE PANOS DE FACHADA DO SISTEMA DE PAREDES DE CONCRETO EM UNIDADES HABITACIONAIS DE DOIS PAVIMENTOS (SOBRADO), ACESSO COM ANDAIME FACHADEIRO, UTILIZAÇÃO DE ARGAMASSA POLIMÉRICA. AF_12/2024</t>
  </si>
  <si>
    <t>ESTUCAMENTO DE DENSIDADE ALTA DE PANOS DE FACHADA DO SISTEMA DE PAREDES DE CONCRETO EM UNIDADES HABITACIONAIS DE DOIS PAVIMENTOS (SOBRADO), ACESSO COM ANDAIME FACHADEIRO, UTILIZAÇÃO DE ARGAMASSA TRAÇO 1:0,5:4,5 (CIM:CAL:AREIA). AF_12/2024</t>
  </si>
  <si>
    <t>ESTUCAMENTO DE DENSIDADE ALTA DE PANOS DE FACHADA DO SISTEMA DE PAREDES DE CONCRETO EM UNIDADES HABITACIONAIS DE PAVIMENTO ÚNICO, UTILIZAÇÃO DE ARGAMASSA COLANTE. AF_12/2024</t>
  </si>
  <si>
    <t>ESTUCAMENTO DE DENSIDADE ALTA DE PANOS DE FACHADA DO SISTEMA DE PAREDES DE CONCRETO EM UNIDADES HABITACIONAIS DE PAVIMENTO ÚNICO, UTILIZAÇÃO DE ARGAMASSA POLIMÉRICA. AF_12/2024</t>
  </si>
  <si>
    <t>ESTUCAMENTO DE DENSIDADE ALTA DE PANOS DE FACHADA DO SISTEMA DE PAREDES DE CONCRETO EM UNIDADES HABITACIONAIS DE PAVIMENTO ÚNICO, UTILIZAÇÃO DE ARGAMASSA TRAÇO 1:0,5:4,5 (CIM:CAL:AREIA). AF_12/2024</t>
  </si>
  <si>
    <t>ESTUCAMENTO DE DENSIDADE ALTA NAS FACES INTERNAS DE PAREDES DO SISTEMA DE PAREDES DE CONCRETO, EM AMBIENTES COM ÁREA ENTRE 5 M² E 10 M², UTILIZAÇÃO DE ARGAMASSA COLANTE. AF_12/2024</t>
  </si>
  <si>
    <t>ESTUCAMENTO DE DENSIDADE ALTA NAS FACES INTERNAS DE PAREDES DO SISTEMA DE PAREDES DE CONCRETO, EM AMBIENTES COM ÁREA ENTRE 5 M² E 10 M², UTILIZAÇÃO DE ARGAMASSA POLIMÉRICA. AF_12/2024</t>
  </si>
  <si>
    <t>ESTUCAMENTO DE DENSIDADE ALTA NAS FACES INTERNAS DE PAREDES DO SISTEMA DE PAREDES DE CONCRETO, EM AMBIENTES COM ÁREA ENTRE 5 M² E 10 M², UTILIZAÇÃO DE ARGAMASSA TRAÇO 1:1:6 (CIM:CAL:AREIA). AF_12/2024</t>
  </si>
  <si>
    <t>ESTUCAMENTO DE DENSIDADE ALTA NAS FACES INTERNAS DE PAREDES DO SISTEMA DE PAREDES DE CONCRETO, EM AMBIENTES COM ÁREA MAIOR OU IGUAL A 10 M², UTILIZAÇÃO DE ARGAMASSA COLANTE. AF_12/2024</t>
  </si>
  <si>
    <t>ESTUCAMENTO DE DENSIDADE ALTA NAS FACES INTERNAS DE PAREDES DO SISTEMA DE PAREDES DE CONCRETO, EM AMBIENTES COM ÁREA MAIOR OU IGUAL A 10 M², UTILIZAÇÃO DE ARGAMASSA POLIMÉRICA. AF_12/2024</t>
  </si>
  <si>
    <t>ESTUCAMENTO DE DENSIDADE ALTA NAS FACES INTERNAS DE PAREDES DO SISTEMA DE PAREDES DE CONCRETO, EM AMBIENTES COM ÁREA MAIOR OU IGUAL A 10 M², UTILIZAÇÃO DE ARGAMASSA TRAÇO 1:1:6 (CIM:CAL:AREIA). AF_12/2024</t>
  </si>
  <si>
    <t>ESTUCAMENTO DE DENSIDADE ALTA NAS FACES INTERNAS DE PAREDES DO SISTEMA DE PAREDES DE CONCRETO, EM AMBIENTES COM ÁREA MENOR OU IGUAL A 5 M², UTILIZAÇÃO DE ARGAMASSA COLANTE. AF_12/2024</t>
  </si>
  <si>
    <t>ESTUCAMENTO DE DENSIDADE ALTA NAS FACES INTERNAS DE PAREDES DO SISTEMA DE PAREDES DE CONCRETO, EM AMBIENTES COM ÁREA MENOR OU IGUAL A 5 M², UTILIZAÇÃO DE ARGAMASSA POLIMÉRICA. AF_12/2024</t>
  </si>
  <si>
    <t>ESTUCAMENTO DE DENSIDADE ALTA NAS FACES INTERNAS DE PAREDES DO SISTEMA DE PAREDES DE CONCRETO, EM AMBIENTES COM ÁREA MENOR OU IGUAL A 5 M², UTILIZAÇÃO DE ARGAMASSA TRAÇO 1:1:6 (CIM:CAL:AREIA). AF_12/2024</t>
  </si>
  <si>
    <t>ESTUCAMENTO DE DENSIDADE BAIXA DE PANOS DE FACHADA DO SISTEMA DE PAREDES DE CONCRETO EM EDIFICAÇÕES DE MÚLTIPLOS PAVIMENTOS, PAVIMENTO TÉRREO, UTILIZAÇÃO DE ARGAMASSA COLANTE. AF_12/2024</t>
  </si>
  <si>
    <t>ESTUCAMENTO DE DENSIDADE BAIXA DE PANOS DE FACHADA DO SISTEMA DE PAREDES DE CONCRETO EM EDIFICAÇÕES DE MÚLTIPLOS PAVIMENTOS, PAVIMENTOS SUPERIORES, UTILIZAÇÃO DE ARGAMASSA COLANTE. AF_12/2024</t>
  </si>
  <si>
    <t>ESTUCAMENTO DE DENSIDADE BAIXA DE PANOS DE FACHADA DO SISTEMA DE PAREDES DE CONCRETO EM UNIDADES HABITACIONAIS DE DOIS PAVIMENTOS (SOBRADO), ACESSO COM ANDAIME FACHADEIRO, UTILIZAÇÃO DE ARGAMASSA COLANTE. AF_12/2024</t>
  </si>
  <si>
    <t>ESTUCAMENTO DE DENSIDADE BAIXA DE PANOS DE FACHADA DO SISTEMA DE PAREDES DE CONCRETO EM UNIDADES HABITACIONAIS DE PAVIMENTO ÚNICO, UTILIZAÇÃO DE ARGAMASSA COLANTE. AF_12/2024</t>
  </si>
  <si>
    <t>ESTUCAMENTO DE DENSIDADE BAIXA NAS FACES INTERNAS DE PAREDES DO SISTEMA DE PAREDES DE CONCRETO, EM AMBIENTES COM ÁREA ENTRE 5 M² E 10 M², UTILIZAÇÃO DE ARGAMASSA COLANTE. AF_12/2024</t>
  </si>
  <si>
    <t>ESTUCAMENTO DE DENSIDADE BAIXA NAS FACES INTERNAS DE PAREDES DO SISTEMA DE PAREDES DE CONCRETO, EM AMBIENTES COM ÁREA MAIOR OU IGUAL A 10 M², UTILIZAÇÃO DE ARGAMASSA COLANTE. AF_12/2024</t>
  </si>
  <si>
    <t>ESTUCAMENTO DE DENSIDADE BAIXA NAS FACES INTERNAS DE PAREDES DO SISTEMA DE PAREDES DE CONCRETO, EM AMBIENTES COM ÁREA MENOR OU IGUAL A 5 M², UTILIZAÇÃO DE ARGAMASSA COLANTE. AF_12/2024</t>
  </si>
  <si>
    <t>ESTUCAMENTO PARA QUALQUER REVESTIMENTO, EM TETO DO SISTEMA DE PAREDES DE CONCRETO, EM AMBIENTES COM ÁREA ENTRE 5 M² E 10 M², UTILIZAÇÃO DE ARGAMASSA COLANTE. AF_12/2024</t>
  </si>
  <si>
    <t>ESTUCAMENTO PARA QUALQUER REVESTIMENTO, EM TETO DO SISTEMA DE PAREDES DE CONCRETO, EM AMBIENTES COM ÁREA MAIOR OU IGUAL A 10 M², UTILIZAÇÃO DE ARGAMASSA COLANTE. AF_12/2024</t>
  </si>
  <si>
    <t>ESTUCAMENTO PARA QUALQUER REVESTIMENTO, EM TETO DO SISTEMA DE PAREDES DE CONCRETO, EM AMBIENTES COM ÁREA MENOR OU IGUAL A 5 M², UTILIZAÇÃO DE ARGAMASSA COLANTE. AF_12/2024</t>
  </si>
  <si>
    <t>FÔRMAS MANUSEÁVEIS DA ALUMÍNIO PARA PAREDES DE CONCRETO MOLDADAS IN LOCO, EM PLATIBANDA. AF_11/2024</t>
  </si>
  <si>
    <t>FÔRMAS MANUSEÁVEIS DE ALUMÍNIO PARA PAREDES DE CONCRETO MOLDADAS IN LOCO, DE EDIFICAÇÕES DE MÚLTIPLOS PAVIMENTOS, EM LAJES. AF_11/2024</t>
  </si>
  <si>
    <t>FÔRMAS MANUSEÁVEIS DE ALUMÍNIO PARA PAREDES DE CONCRETO MOLDADAS IN LOCO, DE EDIFICAÇÕES DE MÚLTIPLOS PAVIMENTOS, EM PAREDES. AF_11/2024</t>
  </si>
  <si>
    <t>FÔRMAS MANUSEÁVEIS DE ALUMÍNIO PARA PAREDES DE CONCRETO MOLDADAS IN LOCO, DE EDIFICAÇÕES UNIFAMILIARES, EM LAJES. AF_11/2024</t>
  </si>
  <si>
    <t>FÔRMAS MANUSEÁVEIS DE ALUMÍNIO PARA PAREDES DE CONCRETO MOLDADAS IN LOCO, DE EDIFICAÇÕES UNIFAMILIARES, EM PAREDES. AF_11/2024</t>
  </si>
  <si>
    <t>FÔRMAS MANUSEÁVEIS DE PLÁSTICO ESTRUTURADO EM AÇO PARA PAREDES DE CONCRETO MOLDADAS IN LOCO, DE EDIFICAÇÕES DE MÚLTIPLOS PAVIMENTOS, EM LAJES. AF_11/2024</t>
  </si>
  <si>
    <t>FÔRMAS MANUSEÁVEIS DE PLÁSTICO ESTRUTURADO EM AÇO PARA PAREDES DE CONCRETO MOLDADAS IN LOCO, DE EDIFICAÇÕES DE MÚLTIPLOS PAVIMENTOS, EM PLATIBANDA. AF_11/2024</t>
  </si>
  <si>
    <t>FÔRMAS MANUSEÁVEIS DE PLÁSTICO ESTRUTURADO EM AÇO PARA PAREDES DE CONCRETO MOLDADAS IN LOCO, DE EDIFICAÇÕES MÚLTIPLOS PAVIMENTOS, EM PAREDES. AF_11/2024</t>
  </si>
  <si>
    <t>FÔRMAS MANUSEÁVEIS DE PLÁSTICO ESTRUTURADO EM AÇO PARA PAREDES DE CONCRETO MOLDADAS IN LOCO, DE EDIFICAÇÕES UNIFAMILIARES, EM LAJES. AF_11/2024</t>
  </si>
  <si>
    <t>FÔRMAS MANUSEÁVEIS DE PLÁSTICO ESTRUTURADO EM AÇO PARA PAREDES DE CONCRETO MOLDADAS IN LOCO, DE EDIFICAÇÕES UNIFAMILIARES, EM PAREDES. AF_11/2024</t>
  </si>
  <si>
    <t>INSTALAÇÃO DE ISOLAMENTO COM LÃ DE PET EM PAREDE DRYWALL. AF_07/2023</t>
  </si>
  <si>
    <t>INSTALAÇÃO DE ISOLAMENTO COM LÃ DE VIDRO EM PAREDE DRYWALL. AF_07/2023</t>
  </si>
  <si>
    <t>INSTALAÇÃO DE BALANÇO DE 2 LUGARES COM ESTRUTURA DE MADEIRA TRATADA, INSTALADO SOBRE PISO DE CONCRETO EXISTENTE. AF_10/2021</t>
  </si>
  <si>
    <t>INSTALAÇÃO DE BALANÇO DE 2 LUGARES COM ESTRUTURA DE MADEIRA TRATADA, INSTALADO SOBRE SOLO. AF_10/2021</t>
  </si>
  <si>
    <t>INSTALAÇÃO DE BALANÇO DE 2 LUGARES COM ESTRUTURA METÁLICA EM TUBOS DE AÇO CARBONO, INSTALADO SOBRE PISO DE CONCRETO EXISTENTE. AF_10/2021</t>
  </si>
  <si>
    <t>INSTALAÇÃO DE BALANÇO DE 2 LUGARES COM ESTRUTURA METÁLICA EM TUBOS DE AÇO CARBONO, INSTALADO SOBRE SOLO. AF_10/2021</t>
  </si>
  <si>
    <t>INSTALAÇÃO DE CASINHA DE MADEIRA TRATADA COM RAMPA ESCALADA, ESCORREGADOR E ESCADA MARINHEIRO, INSTALADO SOBRE PISO DE CONCRETO EXISTENTE. AF_10/2021</t>
  </si>
  <si>
    <t>INSTALAÇÃO DE CASINHA DE MADEIRA TRATADA COM RAMPA ESCALADA, ESCORREGADOR E ESCADA MARINHEIRO, INSTALADO SOBRE SOLO. AF_10/2021</t>
  </si>
  <si>
    <t>INSTALAÇÃO DE ESCORREGADOR DE MADEIRA TRATADA, INSTALADO SOBRE PISO DE CONCRETO EXISTENTE. AF_10/2021</t>
  </si>
  <si>
    <t>INSTALAÇÃO DE ESCORREGADOR DE MADEIRA TRATADA, INSTALADO SOBRE SOLO. AF_10/2021</t>
  </si>
  <si>
    <t>INSTALAÇÃO DE ESCORREGADOR METÁLICO EM TUBOS E CHAPAS DE AÇO CARBONO, INSTALADO SOBRE PISO DE CONCRETO EXISTENTE. AF_10/2021</t>
  </si>
  <si>
    <t>INSTALAÇÃO DE ESCORREGADOR METÁLICO EM TUBOS E CHAPAS DE AÇO CARBONO, INSTALADO SOBRE SOLO. AF_10/2021</t>
  </si>
  <si>
    <t>INSTALAÇÃO DE GAIOLA LABIRINTO METÁLICA EM TUBOS DE AÇO CARBONO, INSTALADA SOBRE PISO DE CONCRETO EXISTENTE. AF_10/2021</t>
  </si>
  <si>
    <t>INSTALAÇÃO DE GAIOLA LABIRINTO METÁLICA EM TUBOS DE AÇO CARBONO, INSTALADO SOBRE SOLO. AF_10/2021</t>
  </si>
  <si>
    <t>INSTALAÇÃO DE GANGORRA SIMPLES DE MADEIRA TRATADA, INSTALADA SOBRE PISO DE CONCRETO EXISTENTE. AF_10/2021</t>
  </si>
  <si>
    <t>INSTALAÇÃO DE GANGORRA SIMPLES DE MADEIRA TRATADA, INSTALADA SOBRE SOLO. AF_10/2021</t>
  </si>
  <si>
    <t>INSTALAÇÃO DE GANGORRA SIMPLES METÁLICA EM TUBOS DE AÇO CARBONO, INSTALADA SOBRE PISO DE CONCRETO EXISTENTE. AF_10/2021</t>
  </si>
  <si>
    <t>INSTALAÇÃO DE GANGORRA SIMPLES METÁLICA EM TUBOS DE AÇO CARBONO, INSTALADA SOBRE SOLO. AF_10/2021</t>
  </si>
  <si>
    <t>INSTALAÇÃO DE GIRA-GIRA METÁLICO EM TUBOS DE AÇO CARBONO, INSTALADO SOBRE PISO DE CONCRETO EXISTENTE. AF_10/2021</t>
  </si>
  <si>
    <t>INSTALAÇÃO DE GIRA-GIRA METÁLICO EM TUBOS DE AÇO CARBONO, INSTALADO SOBRE SOLO. AF_10/2021</t>
  </si>
  <si>
    <t>EXECUÇÃO DE PASSEIO (CALÇADA) COM CONCRETO MOLDADO IN LOCO, FEITO EM OBRA, ACABAMENTO ESTAMPADO, ESPESSURA 6 CM, ARMADO. AF_08/2022</t>
  </si>
  <si>
    <t>EXECUÇÃO DE PASSEIO (CALÇADA) COM CONCRETO MOLDADO IN LOCO, FEITO EM OBRA, ACABAMENTO ESTAMPADO, ESPESSURA 6 CM, NÃO ARMADO. AF_08/2022</t>
  </si>
  <si>
    <t>EXECUÇÃO DE PASSEIO (CALÇADA) COM CONCRETO MOLDADO IN LOCO, FEITO EM OBRA, ACABAMENTO ESTAMPADO, ESPESSURA 8 CM, ARMADO. AF_08/2022</t>
  </si>
  <si>
    <t>EXECUÇÃO DE PASSEIO (CALÇADA) COM CONCRETO MOLDADO IN LOCO, FEITO EM OBRA, ACABAMENTO ESTAMPADO, ESPESSURA 8 CM, NÃO ARMADO. AF_08/2022</t>
  </si>
  <si>
    <t>EXECUÇÃO DE PASSEIO (CALÇADA) COM CONCRETO MOLDADO IN LOCO, USINADO, ACABAMENTO ESTAMPADO, ESPESSURA 6 CM, ARMADO. AF_08/2022</t>
  </si>
  <si>
    <t>EXECUÇÃO DE PASSEIO (CALÇADA) COM CONCRETO MOLDADO IN LOCO, USINADO, ACABAMENTO ESTAMPADO, ESPESSURA 6 CM, NÃO ARMADO. AF_08/2022</t>
  </si>
  <si>
    <t>EXECUÇÃO DE PASSEIO (CALÇADA) COM CONCRETO MOLDADO IN LOCO, USINADO, ACABAMENTO ESTAMPADO, ESPESSURA 8 CM, ARMADO. AF_08/2022</t>
  </si>
  <si>
    <t>EXECUÇÃO DE PASSEIO (CALÇADA) COM CONCRETO MOLDADO IN LOCO, USINADO, ACABAMENTO ESTAMPADO, ESPESSURA 8 CM, NÃO ARMADO. AF_08/2022</t>
  </si>
  <si>
    <t>EXECUÇÃO DE PASSEIO (CALÇADA) COM PLACAS DE CONCRETO PRÉ-FABRICADAS, ASSENTADAS COM ARGAMASSA, PLACAS DE 100 X 100 CM, NÃO ARMADO. AF_08/2022</t>
  </si>
  <si>
    <t>EXECUÇÃO DE PASSEIO (CALÇADA) COM PLACAS DE CONCRETO PRÉ-FABRICADAS, ASSENTADAS COM ARGAMASSA, PLACAS DE 40 X 40 CM, NÃO ARMADO. AF_08/2022</t>
  </si>
  <si>
    <t>EXECUÇÃO DE PAVIMENTO EM PARALELEPÍPEDOS, REJUNTAMENTO COM PEDRISCO E EMULSÃO ASFÁLTICA. AF_05/2020</t>
  </si>
  <si>
    <t>EXECUÇÃO DE PAVIMENTO EM PEDRAS POLIÉDRICAS, REJUNTAMENTO COM PEDRISCO E EMULSÃO ASFÁLTICA. AF_05/2020</t>
  </si>
  <si>
    <t>EXECUÇÃO DE PASSEIO COM PLACAS DE CONCRETO PERMEÁVEL (DRENANTE), PRÉ-FABRICADAS, DE 40 X 40 CM, ESPESSURA 6 CM. AF_10/2022</t>
  </si>
  <si>
    <t>EXECUÇÃO DE PASSEIO EM PISO INTERTRAVADO, COM BLOCO DE CONCRETO PERMEÁVEL (DRENANTE) 16 FACES DE 22 X 11 CM, ESPESSURA 6 CM. AF_10/2022</t>
  </si>
  <si>
    <t>EXECUÇÃO DE PASSEIO EM PISO INTERTRAVADO, COM BLOCO DE CONCRETO PERMEÁVEL RETANGULAR DE 20 X 10 CM, ESPESSURA 6 CM. AF_10/2022</t>
  </si>
  <si>
    <t>EXECUÇÃO DE PASSEIO EM PISO INTERTRAVADO, COM BLOCO PODOTÁTIL (ALERTA OU DIRECIONAL) QUADRADO DE 20 X 20 CM, ESPESSURA 6 CM. AF_10/2022</t>
  </si>
  <si>
    <t>EXECUÇÃO DE PASSEIO EM PISO INTERTRAVADO, COM BLOCO PODOTÁTIL (ALERTA OU DIRECIONAL) RETANGULAR DE 20 X 10 CM, ESPESSURA 6 CM. AF_10/2022</t>
  </si>
  <si>
    <t>EXECUÇÃO DE PAVIMENTO COM PLACAS DE CONCRETO PERMEÁVEL (DRENANTE), PRÉ-FABRICADAS, DE 40 X 40 CM, ESPESSURA 6 CM. AF_10/2022</t>
  </si>
  <si>
    <t>EXECUÇÃO DE PAVIMENTO COM PLACAS DE CONCRETO PERMEÁVEL (DRENANTE), PRÉ-FABRICADAS, DE 40 X 40 CM, ESPESSURA 8 CM. AF_10/2022</t>
  </si>
  <si>
    <t>EXECUÇÃO DE PAVIMENTO EM PISO INTERTRAVADO, COM BLOCO DE CONCRETO PERMEÁVEL (DRENANTE) 16 FACES DE 22 X 11 CM, ESPESSURA 6 CM. AF_10/2022</t>
  </si>
  <si>
    <t>EXECUÇÃO DE PAVIMENTO EM PISO INTERTRAVADO, COM BLOCO DE CONCRETO PERMEÁVEL (DRENANTE) 16 FACES DE 22 X 11 CM, ESPESSURA 8 CM. AF_10/2022</t>
  </si>
  <si>
    <t>EXECUÇÃO DE PAVIMENTO EM PISO INTERTRAVADO, COM BLOCO DE CONCRETO PERMEÁVEL (DRENANTE) RETANGULAR DE 20 X 10 CM, ESPESSURA 6 CM. AF_10/2022</t>
  </si>
  <si>
    <t>EXECUÇÃO DE PAVIMENTO EM PISO INTERTRAVADO, COM BLOCO DE CONCRETO PERMEÁVEL (DRENANTE) RETANGULAR DE 20 X 10 CM, ESPESSURA 8 CM. AF_10/2022</t>
  </si>
  <si>
    <t>EXECUÇÃO DE PAVIMENTO EM PISO INTERTRAVADO, COM BLOCO PODOTÁTIL (ALERTA OU DIRECIONAL) QUADRADO DE 20 X 20 CM, ESPESSURA 6 CM. AF_10/2022</t>
  </si>
  <si>
    <t>EXECUÇÃO DE PAVIMENTO EM PISO INTERTRAVADO, COM BLOCO PODOTÁTIL (ALERTA OU DIRECIONAL) RETANGULAR DE 20 X 10 CM, ESPESSURA 6 CM. AF_10/2022</t>
  </si>
  <si>
    <t>EXECUÇÃO DE PISO INDUSTRIAL REFORÇADO COM FIBRAS, FCK = 30 MPA, ESPESSURA DE 12,0 CM. AF_04/2022</t>
  </si>
  <si>
    <t>EXECUÇÃO DE PISO INDUSTRIAL REFORÇADO COM FIBRAS, FCK = 30 MPA, ESPESSURA DE 14,0 CM. AF_04/2022</t>
  </si>
  <si>
    <t>EXECUÇÃO DE PISO INDUSTRIAL REFORÇADO COM FIBRAS, FCK = 30 MPA, ESPESSURA DE 16,0 CM. AF_04/2022</t>
  </si>
  <si>
    <t>EXECUÇÃO DE PISO INDUSTRIAL REFORÇADO COM FIBRAS, FCK = 30 MPA, ESPESSURA DE 18,0 CM. AF_04/2022</t>
  </si>
  <si>
    <t>EXECUÇÃO DE PISO INDUSTRIAL REFORÇADO COM FIBRAS, FCK = 30 MPA, ESPESSURA DE 20,0 CM. AF_04/2022</t>
  </si>
  <si>
    <t>CHAPIM SOBRE MUROS LINEARES, EM CONCRETO PRÉ-MOLDADO, COMPRIMENTO DE ATÉ 6 M, ASSENTADO COM ARGAMASSA 1:6 COM ADITIVO. AF_11/2020</t>
  </si>
  <si>
    <t>CHAPIM SOBRE MUROS LINEARES, EM CONCRETO PRÉ-MOLDADO, COMPRIMENTO MAIOR QUE 6 M, ASSENTADO COM ARGAMASSA 1:6 COM ADITIVO. AF_11/2020</t>
  </si>
  <si>
    <t>CHAPIM SOBRE MUROS NÃO LINEARES, EM CONCRETO PRÉ-MOLDADO, COMPRIMENTO DE ATÉ 6 M, ASSENTADO COM ARGAMASSA 1:6 COM ADITIVO. AF_11/2020</t>
  </si>
  <si>
    <t>CHAPIM SOBRE MUROS NÃO LINEARES, EM CONCRETO PRÉ-MOLDADO, COMPRIMENTO MAIOR QUE 6 M, ASSENTADO COM ARGAMASSA 1:6 COM ADITIVO. AF_11/2020</t>
  </si>
  <si>
    <t>PEITORIL LINEAR EM CONCRETO PRÉ-MOLDADO, COMPRIMENTO DE ATÉ 2 M, ASSENTADO COM ARGAMASSA 1:6 COM ADITIVO. AF_11/2020</t>
  </si>
  <si>
    <t>PEITORIL LINEAR EM CONCRETO PRÉ-MOLDADO, COMPRIMENTO MAIOR QUE 2 M, ASSENTADO COM ARGAMASSA 1:6 COM ADITIVO. AF_11/2020</t>
  </si>
  <si>
    <t>PEITORIL LINEAR EM GRANITO OU MÁRMORE, L = 15CM, ASSENTADO COM ARGAMASSA 1:6 COM ADITIVO. AF_11/2020</t>
  </si>
  <si>
    <t>FACHADA CORTINA EM VIDRO NO SISTEMA STICK, CONSIDERANDO MODULAÇÃO DE 1,25 X 3,20 M, COM ABERTURA, ACABAMENTO ANODIZADO OU PINTADO - FORNECIMENTO E INSTALAÇÃO. AF_06/2022</t>
  </si>
  <si>
    <t>FACHADA CORTINA EM VIDRO NO SISTEMA STICK, CONSIDERANDO MODULAÇÃO DE 1,25 X 3,20 M, SEM ABERTURA, ACABAMENTO ANODIZADO OU PINTADO - FORNECIMENTO E INSTALAÇÃO. AF_06/2022</t>
  </si>
  <si>
    <t>FACHADA CORTINA EM VIDRO NO SISTEMA UNITIZADO, CONSIDERANDO MODULAÇÃO DE 1,25 X 3,20 M, COM ABERTURA, ACABAMENTO ANODIZADO OU PINTADO - FORNECIMENTO E INSTALAÇÃO. AF_06/2022</t>
  </si>
  <si>
    <t>FACHADA CORTINA EM VIDRO NO SISTEMA UNITIZADO, CONSIDERANDO MODULAÇÃO DE 1,25 X 3,20 M, SEM ABERTURA, ACABAMENTO ANODIZADO OU PINTADO - FORNECIMENTO E INSTALAÇÃO. AF_06/2022</t>
  </si>
  <si>
    <t>FACHADA EM VIDRO NO SISTEMA SPIDER GLASS, CONSIDERANDO MÓDULOS DE 2,00 X 2,50 M, FIXADO EM ESTRUTURA METÁLICA   FORNECIMENTO E INSTALAÇÃO. AF_06/2022</t>
  </si>
  <si>
    <t>PERFURAÇÃO HORIZONTAL DIRECIONAL E INSTALAÇÃO DE TUBULAÇÃO PEAD 110 MM, EM SOLO DE 1ª CATEGORIA. AF_01/2022</t>
  </si>
  <si>
    <t>PERFURAÇÃO HORIZONTAL DIRECIONAL E INSTALAÇÃO DE TUBULAÇÃO PEAD 110 MM, EM SOLO DE 2ª CATEGORIA. AF_01/2022</t>
  </si>
  <si>
    <t>PERFURAÇÃO HORIZONTAL DIRECIONAL E INSTALAÇÃO DE TUBULAÇÃO PEAD 110 MM, EM SOLO MOLE. AF_01/2022</t>
  </si>
  <si>
    <t>PERFURAÇÃO HORIZONTAL DIRECIONAL E INSTALAÇÃO DE TUBULAÇÃO PEAD 160 MM, EM SOLO DE 1ª CATEGORIA. AF_01/2022</t>
  </si>
  <si>
    <t>PERFURAÇÃO HORIZONTAL DIRECIONAL E INSTALAÇÃO DE TUBULAÇÃO PEAD 160 MM, EM SOLO DE 2ª CATEGORIA. AF_01/2022</t>
  </si>
  <si>
    <t>PERFURAÇÃO HORIZONTAL DIRECIONAL E INSTALAÇÃO DE TUBULAÇÃO PEAD 160 MM, EM SOLO MOLE. AF_01/2022</t>
  </si>
  <si>
    <t>PERFURAÇÃO HORIZONTAL DIRECIONAL E INSTALAÇÃO DE TUBULAÇÃO PEAD 180 MM, EM SOLO DE 1ª CATEGORIA. AF_01/2022</t>
  </si>
  <si>
    <t>PERFURAÇÃO HORIZONTAL DIRECIONAL E INSTALAÇÃO DE TUBULAÇÃO PEAD 180 MM, EM SOLO DE 2ª CATEGORIA. AF_01/2022</t>
  </si>
  <si>
    <t>PERFURAÇÃO HORIZONTAL DIRECIONAL E INSTALAÇÃO DE TUBULAÇÃO PEAD 180 MM, EM SOLO MOLE. AF_01/2022</t>
  </si>
  <si>
    <t>PERFURAÇÃO HORIZONTAL DIRECIONAL E INSTALAÇÃO DE TUBULAÇÃO PEAD 20 MM, EM SOLO DE 1ª CATEGORIA. AF_01/2022</t>
  </si>
  <si>
    <t>PERFURAÇÃO HORIZONTAL DIRECIONAL E INSTALAÇÃO DE TUBULAÇÃO PEAD 20 MM, EM SOLO DE 2ª CATEGORIA. AF_01/2022</t>
  </si>
  <si>
    <t>PERFURAÇÃO HORIZONTAL DIRECIONAL E INSTALAÇÃO DE TUBULAÇÃO PEAD 20 MM, EM SOLO MOLE. AF_01/2022</t>
  </si>
  <si>
    <t>PERFURAÇÃO HORIZONTAL DIRECIONAL E INSTALAÇÃO DE TUBULAÇÃO PEAD 200 MM, EM SOLO DE 1ª CATEGORIA. AF_01/2022</t>
  </si>
  <si>
    <t>PERFURAÇÃO HORIZONTAL DIRECIONAL E INSTALAÇÃO DE TUBULAÇÃO PEAD 200 MM, EM SOLO DE 2ª CATEGORIA. AF_01/2022</t>
  </si>
  <si>
    <t>PERFURAÇÃO HORIZONTAL DIRECIONAL E INSTALAÇÃO DE TUBULAÇÃO PEAD 200 MM, EM SOLO MOLE. AF_01/2022</t>
  </si>
  <si>
    <t>PERFURAÇÃO HORIZONTAL DIRECIONAL E INSTALAÇÃO DE TUBULAÇÃO PEAD 225 MM, EM SOLO DE 1ª CATEGORIA. AF_01/2022</t>
  </si>
  <si>
    <t>PERFURAÇÃO HORIZONTAL DIRECIONAL E INSTALAÇÃO DE TUBULAÇÃO PEAD 225 MM, EM SOLO DE 2ª CATEGORIA. AF_01/2022</t>
  </si>
  <si>
    <t>PERFURAÇÃO HORIZONTAL DIRECIONAL E INSTALAÇÃO DE TUBULAÇÃO PEAD 225 MM, EM SOLO MOLE. AF_01/2022</t>
  </si>
  <si>
    <t>PERFURAÇÃO HORIZONTAL DIRECIONAL E INSTALAÇÃO DE TUBULAÇÃO PEAD 250 MM, EM SOLO DE 1ª CATEGORIA. AF_01/2022</t>
  </si>
  <si>
    <t>PERFURAÇÃO HORIZONTAL DIRECIONAL E INSTALAÇÃO DE TUBULAÇÃO PEAD 250 MM, EM SOLO DE 2ª CATEGORIA. AF_01/2022</t>
  </si>
  <si>
    <t>PERFURAÇÃO HORIZONTAL DIRECIONAL E INSTALAÇÃO DE TUBULAÇÃO PEAD 250 MM, EM SOLO MOLE. AF_01/2022</t>
  </si>
  <si>
    <t>PERFURAÇÃO HORIZONTAL DIRECIONAL E INSTALAÇÃO DE TUBULAÇÃO PEAD 280 MM, EM SOLO DE 1ª CATEGORIA. AF_01/2022</t>
  </si>
  <si>
    <t>PERFURAÇÃO HORIZONTAL DIRECIONAL E INSTALAÇÃO DE TUBULAÇÃO PEAD 280 MM, EM SOLO DE 2ª CATEGORIA. AF_01/2022</t>
  </si>
  <si>
    <t>PERFURAÇÃO HORIZONTAL DIRECIONAL E INSTALAÇÃO DE TUBULAÇÃO PEAD 280 MM, EM SOLO MOLE. AF_01/2022</t>
  </si>
  <si>
    <t>PERFURAÇÃO HORIZONTAL DIRECIONAL E INSTALAÇÃO DE TUBULAÇÃO PEAD 315 MM, EM SOLO DE 1ª CATEGORIA. AF_01/2022</t>
  </si>
  <si>
    <t>PERFURAÇÃO HORIZONTAL DIRECIONAL E INSTALAÇÃO DE TUBULAÇÃO PEAD 315 MM, EM SOLO DE 2ª CATEGORIA. AF_01/2022</t>
  </si>
  <si>
    <t>PERFURAÇÃO HORIZONTAL DIRECIONAL E INSTALAÇÃO DE TUBULAÇÃO PEAD 315 MM, EM SOLO MOLE. AF_01/2022</t>
  </si>
  <si>
    <t>PERFURAÇÃO HORIZONTAL DIRECIONAL E INSTALAÇÃO DE TUBULAÇÃO PEAD 32 MM, EM SOLO DE 1ª CATEGORIA. AF_01/2022</t>
  </si>
  <si>
    <t>PERFURAÇÃO HORIZONTAL DIRECIONAL E INSTALAÇÃO DE TUBULAÇÃO PEAD 32 MM, EM SOLO DE 2ª CATEGORIA. AF_01/2022</t>
  </si>
  <si>
    <t>PERFURAÇÃO HORIZONTAL DIRECIONAL E INSTALAÇÃO DE TUBULAÇÃO PEAD 32 MM, EM SOLO MOLE. AF_01/2022</t>
  </si>
  <si>
    <t>PERFURAÇÃO HORIZONTAL DIRECIONAL E INSTALAÇÃO DE TUBULAÇÃO PEAD 355 MM, EM SOLO DE 1ª CATEGORIA. AF_01/2022</t>
  </si>
  <si>
    <t>PERFURAÇÃO HORIZONTAL DIRECIONAL E INSTALAÇÃO DE TUBULAÇÃO PEAD 355 MM, EM SOLO DE 2ª CATEGORIA. AF_01/2022</t>
  </si>
  <si>
    <t>PERFURAÇÃO HORIZONTAL DIRECIONAL E INSTALAÇÃO DE TUBULAÇÃO PEAD 355 MM, EM SOLO MOLE. AF_01/2022</t>
  </si>
  <si>
    <t>PERFURAÇÃO HORIZONTAL DIRECIONAL E INSTALAÇÃO DE TUBULAÇÃO PEAD 400 MM, EM SOLO DE 1ª CATEGORIA. AF_01/2022</t>
  </si>
  <si>
    <t>PERFURAÇÃO HORIZONTAL DIRECIONAL E INSTALAÇÃO DE TUBULAÇÃO PEAD 400 MM, EM SOLO DE 2ª CATEGORIA. AF_01/2022</t>
  </si>
  <si>
    <t>PERFURAÇÃO HORIZONTAL DIRECIONAL E INSTALAÇÃO DE TUBULAÇÃO PEAD 400 MM, EM SOLO MOLE. AF_01/2022</t>
  </si>
  <si>
    <t>PERFURAÇÃO HORIZONTAL DIRECIONAL E INSTALAÇÃO DE TUBULAÇÃO PEAD 450 MM, EM SOLO DE 1ª CATEGORIA. AF_01/2022</t>
  </si>
  <si>
    <t>PERFURAÇÃO HORIZONTAL DIRECIONAL E INSTALAÇÃO DE TUBULAÇÃO PEAD 450 MM, EM SOLO DE 2ª CATEGORIA. AF_01/2022</t>
  </si>
  <si>
    <t>PERFURAÇÃO HORIZONTAL DIRECIONAL E INSTALAÇÃO DE TUBULAÇÃO PEAD 450 MM, EM SOLO MOLE. AF_01/2022</t>
  </si>
  <si>
    <t>PERFURAÇÃO HORIZONTAL DIRECIONAL E INSTALAÇÃO DE TUBULAÇÃO PEAD 50 MM, EM SOLO DE 1ª CATEGORIA. AF_01/2022</t>
  </si>
  <si>
    <t>PERFURAÇÃO HORIZONTAL DIRECIONAL E INSTALAÇÃO DE TUBULAÇÃO PEAD 50 MM, EM SOLO DE 2ª CATEGORIA. AF_01/2022</t>
  </si>
  <si>
    <t>PERFURAÇÃO HORIZONTAL DIRECIONAL E INSTALAÇÃO DE TUBULAÇÃO PEAD 50 MM, EM SOLO MOLE. AF_01/2022</t>
  </si>
  <si>
    <t>PERFURAÇÃO HORIZONTAL DIRECIONAL E INSTALAÇÃO DE TUBULAÇÃO PEAD 500 MM, EM SOLO DE 1ª CATEGORIA. AF_01/2022</t>
  </si>
  <si>
    <t>PERFURAÇÃO HORIZONTAL DIRECIONAL E INSTALAÇÃO DE TUBULAÇÃO PEAD 500 MM, EM SOLO DE 2ª CATEGORIA. AF_01/2022</t>
  </si>
  <si>
    <t>PERFURAÇÃO HORIZONTAL DIRECIONAL E INSTALAÇÃO DE TUBULAÇÃO PEAD 500 MM, EM SOLO MOLE. AF_01/2022</t>
  </si>
  <si>
    <t>PERFURAÇÃO HORIZONTAL DIRECIONAL E INSTALAÇÃO DE TUBULAÇÃO PEAD 560 MM, EM SOLO DE 1ª CATEGORIA. AF_01/2022</t>
  </si>
  <si>
    <t>PERFURAÇÃO HORIZONTAL DIRECIONAL E INSTALAÇÃO DE TUBULAÇÃO PEAD 560 MM, EM SOLO DE 2ª CATEGORIA. AF_01/2022</t>
  </si>
  <si>
    <t>PERFURAÇÃO HORIZONTAL DIRECIONAL E INSTALAÇÃO DE TUBULAÇÃO PEAD 560 MM, EM SOLO MOLE. AF_01/2022</t>
  </si>
  <si>
    <t>PERFURAÇÃO HORIZONTAL DIRECIONAL E INSTALAÇÃO DE TUBULAÇÃO PEAD 63 MM, EM SOLO DE 1ª CATEGORIA. AF_01/2022</t>
  </si>
  <si>
    <t>PERFURAÇÃO HORIZONTAL DIRECIONAL E INSTALAÇÃO DE TUBULAÇÃO PEAD 63 MM, EM SOLO DE 2ª CATEGORIA. AF_01/2022</t>
  </si>
  <si>
    <t>PERFURAÇÃO HORIZONTAL DIRECIONAL E INSTALAÇÃO DE TUBULAÇÃO PEAD 63 MM, EM SOLO MOLE. AF_01/2022</t>
  </si>
  <si>
    <t>PERFURAÇÃO HORIZONTAL DIRECIONAL E INSTALAÇÃO DE TUBULAÇÃO PEAD 630 MM, EM SOLO DE 1ª CATEGORIA. AF_01/2022</t>
  </si>
  <si>
    <t>PERFURAÇÃO HORIZONTAL DIRECIONAL E INSTALAÇÃO DE TUBULAÇÃO PEAD 630 MM, EM SOLO DE 2ª CATEGORIA. AF_01/2022</t>
  </si>
  <si>
    <t>PERFURAÇÃO HORIZONTAL DIRECIONAL E INSTALAÇÃO DE TUBULAÇÃO PEAD 630 MM, EM SOLO MOLE. AF_01/2022</t>
  </si>
  <si>
    <t>PERFURAÇÃO HORIZONTAL DIRECIONAL E INSTALAÇÃO DE TUBULAÇÃO PEAD 710 MM, EM SOLO DE 1ª CATEGORIA. AF_01/2022</t>
  </si>
  <si>
    <t>PERFURAÇÃO HORIZONTAL DIRECIONAL E INSTALAÇÃO DE TUBULAÇÃO PEAD 710 MM, EM SOLO DE 2ª CATEGORIA. AF_01/2022</t>
  </si>
  <si>
    <t>PERFURAÇÃO HORIZONTAL DIRECIONAL E INSTALAÇÃO DE TUBULAÇÃO PEAD 710 MM, EM SOLO MOLE. AF_01/2022</t>
  </si>
  <si>
    <t>PERFURAÇÃO HORIZONTAL DIRECIONAL E INSTALAÇÃO DE TUBULAÇÃO PEAD 75 MM, EM SOLO DE 1ª CATEGORIA. AF_01/2022</t>
  </si>
  <si>
    <t>PERFURAÇÃO HORIZONTAL DIRECIONAL E INSTALAÇÃO DE TUBULAÇÃO PEAD 75 MM, EM SOLO DE 2ª CATEGORIA. AF_01/2022</t>
  </si>
  <si>
    <t>PERFURAÇÃO HORIZONTAL DIRECIONAL E INSTALAÇÃO DE TUBULAÇÃO PEAD 75 MM, EM SOLO MOLE. AF_01/2022</t>
  </si>
  <si>
    <t>PERFURAÇÃO HORIZONTAL DIRECIONAL E INSTALAÇÃO DE TUBULAÇÃO PEAD 800 MM, EM SOLO DE 1ª CATEGORIA. AF_01/2022</t>
  </si>
  <si>
    <t>PERFURAÇÃO HORIZONTAL DIRECIONAL E INSTALAÇÃO DE TUBULAÇÃO PEAD 800 MM, EM SOLO DE 2ª CATEGORIA. AF_01/2022</t>
  </si>
  <si>
    <t>PERFURAÇÃO HORIZONTAL DIRECIONAL E INSTALAÇÃO DE TUBULAÇÃO PEAD 800 MM, EM SOLO MOLE. AF_01/2022</t>
  </si>
  <si>
    <t>PERFURAÇÃO HORIZONTAL DIRECIONAL E INSTALAÇÃO DE TUBULAÇÃO PEAD 90 MM, EM SOLO DE 1ª CATEGORIA. AF_01/2022</t>
  </si>
  <si>
    <t>PERFURAÇÃO HORIZONTAL DIRECIONAL E INSTALAÇÃO DE TUBULAÇÃO PEAD 90 MM, EM SOLO DE 2ª CATEGORIA. AF_01/2022</t>
  </si>
  <si>
    <t>PERFURAÇÃO HORIZONTAL DIRECIONAL E INSTALAÇÃO DE TUBULAÇÃO PEAD 90 MM, EM SOLO MOLE. AF_01/2022</t>
  </si>
  <si>
    <t>EMASSAMENTO COM MASSA LÁTEX, APLICAÇÃO EM PAREDE, DUAS DEMÃOS, LIXAMENTO MECANIZADO. AF_04/2023</t>
  </si>
  <si>
    <t>EMASSAMENTO COM MASSA LÁTEX, APLICAÇÃO EM PAREDE, UMA DEMÃO, LIXAMENTO MECANIZADO. AF_04/2023</t>
  </si>
  <si>
    <t>EMASSAMENTO COM MASSA LÁTEX, APLICAÇÃO EM TETO, DUAS DEMÃOS, LIXAMENTO MECANIZADO. AF_04/2023</t>
  </si>
  <si>
    <t>EMASSAMENTO COM MASSA LÁTEX, APLICAÇÃO EM TETO, UMA DEMÃO, LIXAMENTO MECANIZADO. AF_04/2023</t>
  </si>
  <si>
    <t>FUNDO SELADOR ACRÍLICO, APLICAÇÃO MECÂNICA EM PAREDE, UMA DEMÃO. AF_04/2023</t>
  </si>
  <si>
    <t>FUNDO SELADOR ACRÍLICO, APLICAÇÃO MECÂNICA EM TETO, UMA DEMÃO. AF_04/2023</t>
  </si>
  <si>
    <t>PINTURA LÁTEX ACRÍLICA ECONÔMICA, APLICAÇÃO MECÂNICA EM PAREDES, DUAS DEMÃOS. AF_04/2023</t>
  </si>
  <si>
    <t>PINTURA LÁTEX ACRÍLICA ECONÔMICA, APLICAÇÃO MECÂNICA EM TETO, DUAS DEMÃOS. AF_04/2023</t>
  </si>
  <si>
    <t>PINTURA FUNDO NIVELADOR ACRÍLICO BRANCO EM MADEIRA. AF_01/2021</t>
  </si>
  <si>
    <t>PINTURA FUNDO NIVELADOR ALQUÍDICO INCOLOR EM MADEIRA. AF_01/2021</t>
  </si>
  <si>
    <t>PINTURA FUNDO NIVELADOR POLIURETÂNICO BRANCO EM MADEIRA. AF_01/2021</t>
  </si>
  <si>
    <t>PINTURA FUNDO NIVELADOR POLIURETÂNICO INCOLOR EM MADEIRA. AF_01/2021</t>
  </si>
  <si>
    <t>PINTURA TINTA DE ACABAMENTO (PIGMENTADA) ESMALTE BASE ÁGUA EM MADEIRA, 1 DEMÃO. AF_01/2021</t>
  </si>
  <si>
    <t>PINTURA TINTA DE ACABAMENTO (PIGMENTADA) ESMALTE BASE ÁGUA EM MADEIRA, 2 DEMÃOS. AF_01/2021</t>
  </si>
  <si>
    <t>PINTURA TINTA DE ACABAMENTO (PIGMENTADA) ESMALTE BASE ÁGUA EM MADEIRA, 3 DEMÃOS. AF_01/2021</t>
  </si>
  <si>
    <t>PINTURA TINTA DE ACABAMENTO (PIGMENTADA) POLIURETÂNICA EM MADEIRA, 1 DEMÃO. AF_01/2021</t>
  </si>
  <si>
    <t>PINTURA TINTA DE ACABAMENTO (PIGMENTADA) POLIURETÂNICA EM MADEIRA, 2 DEMÃOS. AF_01/2021</t>
  </si>
  <si>
    <t>PINTURA TINTA DE ACABAMENTO (PIGMENTADA) POLIURETÂNICA EM MADEIRA, 3 DEMÃOS. AF_01/2021</t>
  </si>
  <si>
    <t>PINTURA VERNIZ (INCOLOR) POLIURETÂNICO (RESINA POLIURETÂNICA) EM MADEIRA, 1 DEMÃO. AF_01/2021</t>
  </si>
  <si>
    <t>PINTURA VERNIZ (INCOLOR) POLIURETÂNICO (RESINA POLIURETÂNICA) EM MADEIRA, 2 DEMÃOS. AF_01/2021</t>
  </si>
  <si>
    <t>PINTURA VERNIZ (INCOLOR) POLIURETÂNICO (RESINA POLIURETÂNICA) EM MADEIRA, 3 DEMÃOS. AF_01/2021</t>
  </si>
  <si>
    <t>PINTURA COM TINTA EPOXÍDICA DE FUNDO E ACABAMENTO APLICADA A ROLO OU PINCEL SOBRE PERFIL METÁLICO EXECUTADO EM FÁBRICA (POR DEMÃO). AF_01/2020</t>
  </si>
  <si>
    <t>PINTURA COM TINTA EPOXÍDICA DE FUNDO E ACABAMENTO PULVERIZADA SOBRE PERFIL METÁLICO EXECUTADO EM FÁBRICA (POR DEMÃO). AF_01/2020</t>
  </si>
  <si>
    <t>PINTURA COM TINTA POLIURETÂNICA DE ACABAMENTO APLICADA A ROLO OU PINCEL SOBRE PERFIL METÁLICO EXECUTADO EM FÁBRICA (02 DEMÃOS). AF_01/2020</t>
  </si>
  <si>
    <t>PINTURA COM TINTA POLIURETÂNICA DE ACABAMENTO APLICADA A ROLO OU PINCEL SOBRE PERFIL METÁLICO EXECUTADO EM FÁBRICA (POR DEMÃO). AF_01/2020</t>
  </si>
  <si>
    <t>PINTURA COM TINTA POLIURETÂNICA DE ACABAMENTO PULVERIZADA SOBRE PERFIL METÁLICO EXECUTADO EM FÁBRICA (02 DEMÃOS). AF_01/2020</t>
  </si>
  <si>
    <t>PINTURA COM TINTA POLIURETÂNICA DE ACABAMENTO PULVERIZADA SOBRE PERFIL METÁLICO EXECUTADO EM FÁBRICA (POR DEMÃO). AF_01/2020</t>
  </si>
  <si>
    <t>PINTURA DE DEMARCAÇÃO DE VAGA COM TINTA ACRÍLICA, E = 10 CM, APLICAÇÃO MECÂNICA COM DEMARCADORA A TRAÇÃO MANUAL. AF_05/2021</t>
  </si>
  <si>
    <t>PINTURA DE EIXO VIÁRIO COM TINTA RETRORREFLETIVA A BASE DE RESINA ACRÍLICA COM MICROESFERAS DE VIDRO, APLICAÇÃO MECÂNICA COM DEMARCADORA A TRAÇÃO MANUAL. AF_05/2021</t>
  </si>
  <si>
    <t>PINTURA DE FAIXA DE PEDESTRE OU ZEBRADA COM TINTA ACRÍLICA, E  = 30 CM, APLICAÇÃO MECÂNICA COM DEMARCADORA A TRAÇÃO MANUAL. AF_05/2021</t>
  </si>
  <si>
    <t>PINTURA DE FAIXA DE PEDESTRE OU ZEBRADA COM TINTA RETRORREFLETIVA A BASE DE RESINA ACRÍLICA COM MICROESFERAS DE VIDRO, E = 30 CM, APLICAÇÃO MECÂNICA COM DEMARCADORA A TRAÇÃO MANUAL. AF_05/2021</t>
  </si>
  <si>
    <t>PINTURA DE NÚMEROS E LETRAS PARA SINALIZAÇÃO HORIZONTAL, ALTURA  100  MM, APLICADOR SPRAY E MOLDE PLÁSTICO. AF_05/2021</t>
  </si>
  <si>
    <t>PINTURA DE PISO COM TINTA ACRÍLICA, APLICAÇÃO MECÂNICA, 2 DEMÃOS, INCLUSO FUNDO PREPARADOR. AF_05/2021</t>
  </si>
  <si>
    <t>PINTURA DE PISO COM TINTA EPÓXI, APLICAÇÃO MECÂNICA, 2 DEMÃOS. AF_05/2021</t>
  </si>
  <si>
    <t>PINTURA DE PISO DE PEDRAS DECORATIVAS COM VERNIZ DE POLIURETANO FOSCO, APLICAÇÃO MANUAL, 3 DEMÃOS. AF_05/2021</t>
  </si>
  <si>
    <t>PINTURA DE SÍMBOLO "BICICLETA" COM TINTA ACRÍLICA, UTILIZAÇÃO DE MOLDE PLÁSTICO E APLICAÇÃO MECÂNICA, 150X60 CM. AF_05/2021</t>
  </si>
  <si>
    <t>PINTURA DE SÍMBOLO "DEFICIENTE FÍSICO" COM TINTA ACRÍLICA, UTILIZAÇÃO DE MOLDE PLÁSTICO E APLICAÇÃO MECÂNICA, 120X120 CM. AF_05/2021</t>
  </si>
  <si>
    <t>PINTURA DE SÍMBOLO "GESTANTE" COM TINTA ACRÍLICA, UTILIZAÇÃO DE MOLDE PLÁSTICO E APLICAÇÃO MECÂNICA, 120X120 CM. AF_05/2021</t>
  </si>
  <si>
    <t>PINTURA DE SÍMBOLO "IDOSO" COM TINTA ACRÍLICA, UTILIZAÇÃO DE MOLDE PLÁSTICO E APLICAÇÃO MECÂNICA, 120X120 CM. AF_05/2021</t>
  </si>
  <si>
    <t>PINTURA DE SÍMBOLO "PEDESTRE" COM TINTA ACRÍLICA, UTILIZAÇÃO DE MOLDE PLÁSTICO E APLICAÇÃO MECÂNICA, 130X90 CM. AF_05/2021</t>
  </si>
  <si>
    <t>ACABAMENTO PARA PISO EM TACO DE MADEIRA. AF_09/2020</t>
  </si>
  <si>
    <t>PISO ELEVADO COM ESTRUTURA EM AÇO, COMPOSTO SOMENTE POR PEDESTAIS. AF_09/2020</t>
  </si>
  <si>
    <t>PISO ELEVADO COM ESTRUTURA EM PLÁSTICO, COM REVESTIMENTO EM PORCELANATO. AF_09/2020</t>
  </si>
  <si>
    <t>PISO ELEVADO COM ESTRUTURA EM PLÁSTICO, PARA RECEBER REVESTIMENTO TEXTIL. AF_09/2020</t>
  </si>
  <si>
    <t>PISO LAMINADO EM AMBIENTES INTERNOS. AF_09/2020</t>
  </si>
  <si>
    <t>PISO PODOTÁTIL, DIRECIONAL OU ALERTA, SOLIDARIZADO AO PISO EXISTENTE (ELEMENTOS DISCRETOS). AF_05/2020</t>
  </si>
  <si>
    <t>PISO VINÍLICO FLEXÍVEL EM MANTA, PADRÃO LISO, ESPESSURA 2 MM, FIXADO COM COLA. AF_09/2020</t>
  </si>
  <si>
    <t>RODAPÉ VINÍLICO FLEXÍVEL EM MANTA, ALTURA 10 CM. AF_09/2020</t>
  </si>
  <si>
    <t>BASE PARA POCO DE VISITA RETANGULAR PARA ESGOTO E DRENAGEM, EM CONCRETO ESTRUTURAL, DIMENSÕES INTERNAS DE 90X150 M, PROFUNDIDADE DE 1,25 M, EXCLUINDO TAMPÃO. AF_12/2020</t>
  </si>
  <si>
    <t>BASE PARA POÇO DE VISITA CIRCULAR PARA  ESGOTO, EM ALVENARIA COM TIJOLOS CERÂMICOS MACIÇOS, DIÂMETRO INTERNO = 0,80 M, PROFUNDIDADE = 1,40 M, EXCLUINDO TAMPÃO. AF_12/2020</t>
  </si>
  <si>
    <t>BASE PARA POÇO DE VISITA CIRCULAR PARA  ESGOTO, EM ALVENARIA COM TIJOLOS CERÂMICOS MACIÇOS, DIÂMETRO INTERNO = 1,0 M, PROFUNDIDADE = 1,40 M, EXCLUINDO TAMPÃO. AF_12/2020</t>
  </si>
  <si>
    <t>BASE PARA POÇO DE VISITA CIRCULAR PARA  ESGOTO, EM ALVENARIA COM TIJOLOS CERÂMICOS MACIÇOS, DIÂMETRO INTERNO = 1,20 M, PROFUNDIDADE = 1,40 M, EXCLUINDO TAMPÃO. AF_12/2020</t>
  </si>
  <si>
    <t>BASE PARA POÇO DE VISITA CIRCULAR PARA  ESGOTO, EM CONCRETO PRÉ-MOLDADO, DIÂMETRO INTERNO = 1,20 M, PROFUNDIDADE = 1,60 M, EXCLUINDO TAMPÃO. AF_12/2020</t>
  </si>
  <si>
    <t>BASE PARA POÇO DE VISITA CIRCULAR PARA  ESGOTO, EM CONCRETO PRÉ-MOLDADO, DIÂMETRO INTERNO = 1,50 M, PROFUNDIDADE = 1,35 M, EXCLUINDO TAMPÃO. AF_12/2020</t>
  </si>
  <si>
    <t>BASE PARA POÇO DE VISITA CIRCULAR PARA DRENAGEM, EM ALVENARIA COM TIJOLOS CERÂMICOS MACIÇOS, DIÂMETRO INTERNO = 0,80 M, PROFUNDIDADE = 1,40 M, EXCLUINDO TAMPÃO. AF_12/2020</t>
  </si>
  <si>
    <t>BASE PARA POÇO DE VISITA CIRCULAR PARA DRENAGEM, EM ALVENARIA COM TIJOLOS CERÂMICOS MACIÇOS, DIÂMETRO INTERNO = 1,0 M, PROFUNDIDADE = 1,40 M, EXCLUINDO TAMPÃO. AF_12/2020</t>
  </si>
  <si>
    <t>BASE PARA POÇO DE VISITA CIRCULAR PARA DRENAGEM, EM ALVENARIA COM TIJOLOS CERÂMICOS MACIÇOS, DIÂMETRO INTERNO = 1,2 M, PROFUNDIDADE = 1,40 M, EXCLUINDO TAMPÃO. AF_12/2020</t>
  </si>
  <si>
    <t>BASE PARA POÇO DE VISITA CIRCULAR PARA DRENAGEM, EM ALVENARIA COM TIJOLOS CERÂMICOS MACIÇOS, DIÂMETRO INTERNO = 1,50 M, PROFUNDIDADE = 1,40 M, EXCLUINDO TAMPÃO. AF_12/2020</t>
  </si>
  <si>
    <t>BASE PARA POÇO DE VISITA CIRCULAR PARA DRENAGEM, EM CONCRETO PRÉ-MOLDADO, DIÂMETRO INTERNO = 0,80 M, PROFUNDIDADE = 1,35 M, EXCLUINDO TAMPÃO. AF_12/2020</t>
  </si>
  <si>
    <t>BASE PARA POÇO DE VISITA CIRCULAR PARA DRENAGEM, EM CONCRETO PRÉ-MOLDADO, DIÂMETRO INTERNO = 1,0 M, PROFUNDIDADE = 1,35 M, EXCLUINDO TAMPÃO. AF_05/2018</t>
  </si>
  <si>
    <t>BASE PARA POÇO DE VISITA CIRCULAR PARA DRENAGEM, EM CONCRETO PRÉ-MOLDADO, DIÂMETRO INTERNO = 1,20 M, PROFUNDIDADE = 1,60 M, EXCLUINDO TAMPÃO. AF_05/2021</t>
  </si>
  <si>
    <t>BASE PARA POÇO DE VISITA CIRCULAR PARA DRENAGEM, EM CONCRETO PRÉ-MOLDADO, DIÂMETRO INTERNO = 1,50 M, PROFUNDIDADE = 1,35 M, EXCLUINDO TAMPÃO. AF_12/2020</t>
  </si>
  <si>
    <t>BASE PARA POÇO DE VISITA CIRCULAR PARA ESGOTO, EM ALVENARIA COM TIJOLOS CERÂMICOS MACIÇOS, DIÂMETRO INTERNO = 1,50 M, PROFUNDIDADE = 1,40 M, EXCLUINDO TAMPÃO. AF_12/2020</t>
  </si>
  <si>
    <t>BASE PARA POÇO DE VISITA CIRCULAR PARA ESGOTO, EM CONCRETO PRÉ-MOLDADO, DIÂMETRO INTERNO = 0,80 M, PROFUNDIDADE = 1,35 M, EXCLUINDO TAMPÃO. AF_12/2020</t>
  </si>
  <si>
    <t>BASE PARA POÇO DE VISITA CIRCULAR PARA ESGOTO, EM CONCRETO PRÉ-MOLDADO, DIÂMETRO INTERNO = 1,0 M, PROFUNDIDADE = 1,35 M, EXCLUINDO TAMPÃO. AF_12/2020</t>
  </si>
  <si>
    <t>BASE PARA POÇO DE VISITA RETANGULAR PARA  ESGOTO, EM ALVENARIA COM BLOCOS DE CONCRETO, DIMENSÕES INTERNAS = 1X1 M, PROFUNDIDADE = 1,40 M, EXCLUINDO TAMPÃO. AF_12/2020</t>
  </si>
  <si>
    <t>BASE PARA POÇO DE VISITA RETANGULAR PARA DRENAGEM, EM ALVENARIA COM BLOCOS DE CONCRETO, DIMENSÕES INTERNAS = 1,5X1,5 M, PROFUNDIDADE = 1,40 M, EXCLUINDO TAMPÃO. AF_12/2020</t>
  </si>
  <si>
    <t>BASE PARA POÇO DE VISITA RETANGULAR PARA DRENAGEM, EM ALVENARIA COM BLOCOS DE CONCRETO, DIMENSÕES INTERNAS = 1,5X2 M, PROFUNDIDADE = 1,40 M, EXCLUINDO TAMPÃO. AF_12/2020</t>
  </si>
  <si>
    <t>BASE PARA POÇO DE VISITA RETANGULAR PARA DRENAGEM, EM ALVENARIA COM BLOCOS DE CONCRETO, DIMENSÕES INTERNAS = 1,5X2,5 M, PROFUNDIDADE = 1,40 M, EXCLUINDO TAMPÃO. AF_12/2020</t>
  </si>
  <si>
    <t>BASE PARA POÇO DE VISITA RETANGULAR PARA DRENAGEM, EM ALVENARIA COM BLOCOS DE CONCRETO, DIMENSÕES INTERNAS = 1,5X3 M, PROFUNDIDADE = 1,40 M, EXCLUINDO TAMPÃO. AF_12/2020</t>
  </si>
  <si>
    <t>BASE PARA POÇO DE VISITA RETANGULAR PARA DRENAGEM, EM ALVENARIA COM BLOCOS DE CONCRETO, DIMENSÕES INTERNAS = 1,5X3,5 M, PROFUNDIDADE = 1,40 M, EXCLUINDO TAMPÃO. AF_12/2020</t>
  </si>
  <si>
    <t>BASE PARA POÇO DE VISITA RETANGULAR PARA DRENAGEM, EM ALVENARIA COM BLOCOS DE CONCRETO, DIMENSÕES INTERNAS = 1,5X4 M, PROFUNDIDADE = 1,40 M, EXCLUINDO TAMPÃO. AF_12/2020</t>
  </si>
  <si>
    <t>BASE PARA POÇO DE VISITA RETANGULAR PARA DRENAGEM, EM ALVENARIA COM BLOCOS DE CONCRETO, DIMENSÕES INTERNAS = 1X1 M, PROFUNDIDADE = 1,40 M, EXCLUINDO TAMPÃO. AF_12/2020</t>
  </si>
  <si>
    <t>BASE PARA POÇO DE VISITA RETANGULAR PARA DRENAGEM, EM ALVENARIA COM BLOCOS DE CONCRETO, DIMENSÕES INTERNAS = 1X1,5 M, PROFUNDIDADE = 1,40 M, EXCLUINDO TAMPÃO. AF_12/2020</t>
  </si>
  <si>
    <t>BASE PARA POÇO DE VISITA RETANGULAR PARA DRENAGEM, EM ALVENARIA COM BLOCOS DE CONCRETO, DIMENSÕES INTERNAS = 1X2 M, PROFUNDIDADE = 1,40 M, EXCLUINDO TAMPÃO. AF_12/2020</t>
  </si>
  <si>
    <t>BASE PARA POÇO DE VISITA RETANGULAR PARA DRENAGEM, EM ALVENARIA COM BLOCOS DE CONCRETO, DIMENSÕES INTERNAS = 1X2,5 M, PROFUNDIDADE = 1,40 M, EXCLUINDO TAMPÃO. AF_12/2020</t>
  </si>
  <si>
    <t>BASE PARA POÇO DE VISITA RETANGULAR PARA DRENAGEM, EM ALVENARIA COM BLOCOS DE CONCRETO, DIMENSÕES INTERNAS = 1X3 M, PROFUNDIDADE = 1,40 M, EXCLUINDO TAMPÃO. AF_12/2020</t>
  </si>
  <si>
    <t>BASE PARA POÇO DE VISITA RETANGULAR PARA DRENAGEM, EM ALVENARIA COM BLOCOS DE CONCRETO, DIMENSÕES INTERNAS = 1X3,5 M, PROFUNDIDADE = 1,40 M, EXCLUINDO TAMPÃO. AF_12/2020</t>
  </si>
  <si>
    <t>BASE PARA POÇO DE VISITA RETANGULAR PARA DRENAGEM, EM ALVENARIA COM BLOCOS DE CONCRETO, DIMENSÕES INTERNAS = 1X4 M, PROFUNDIDADE = 1,40 M, EXCLUINDO TAMPÃO. AF_12/2020</t>
  </si>
  <si>
    <t>BASE PARA POÇO DE VISITA RETANGULAR PARA DRENAGEM, EM ALVENARIA COM BLOCOS DE CONCRETO, DIMENSÕES INTERNAS = 2,5X2,5 M, PROFUNDIDADE = 1,40 M, EXCLUINDO TAMPÃO. AF_12/2020</t>
  </si>
  <si>
    <t>BASE PARA POÇO DE VISITA RETANGULAR PARA DRENAGEM, EM ALVENARIA COM BLOCOS DE CONCRETO, DIMENSÕES INTERNAS = 2,5X3 M, PROFUNDIDADE = 1,40 M, EXCLUINDO TAMPÃO. AF_12/2020</t>
  </si>
  <si>
    <t>BASE PARA POÇO DE VISITA RETANGULAR PARA DRENAGEM, EM ALVENARIA COM BLOCOS DE CONCRETO, DIMENSÕES INTERNAS = 2,5X3,5 M, PROFUNDIDADE = 1,40 M, EXCLUINDO TAMPÃO. AF_12/2020</t>
  </si>
  <si>
    <t>BASE PARA POÇO DE VISITA RETANGULAR PARA DRENAGEM, EM ALVENARIA COM BLOCOS DE CONCRETO, DIMENSÕES INTERNAS = 2,5X4 M, PROFUNDIDADE = 1,40 M, EXCLUINDO TAMPÃO. AF_12/2020</t>
  </si>
  <si>
    <t>BASE PARA POÇO DE VISITA RETANGULAR PARA DRENAGEM, EM ALVENARIA COM BLOCOS DE CONCRETO, DIMENSÕES INTERNAS = 2X2 M, PROFUNDIDADE = 1,40 M, EXCLUINDO TAMPÃO. AF_12/2020</t>
  </si>
  <si>
    <t>BASE PARA POÇO DE VISITA RETANGULAR PARA DRENAGEM, EM ALVENARIA COM BLOCOS DE CONCRETO, DIMENSÕES INTERNAS = 2X2,5 M, PROFUNDIDADE = 1,40 M, EXCLUINDO TAMPÃO. AF_12/2020</t>
  </si>
  <si>
    <t>BASE PARA POÇO DE VISITA RETANGULAR PARA DRENAGEM, EM ALVENARIA COM BLOCOS DE CONCRETO, DIMENSÕES INTERNAS = 2X3 M, PROFUNDIDADE = 1,40 M, EXCLUINDO TAMPÃO. AF_12/2020</t>
  </si>
  <si>
    <t>BASE PARA POÇO DE VISITA RETANGULAR PARA DRENAGEM, EM ALVENARIA COM BLOCOS DE CONCRETO, DIMENSÕES INTERNAS = 2X3,5 M, PROFUNDIDADE = 1,40 M, EXCLUINDO TAMPÃO. AF_12/2020</t>
  </si>
  <si>
    <t>BASE PARA POÇO DE VISITA RETANGULAR PARA DRENAGEM, EM ALVENARIA COM BLOCOS DE CONCRETO, DIMENSÕES INTERNAS = 2X4 M, PROFUNDIDADE = 1,40 M, EXCLUINDO TAMPÃO. AF_12/2020</t>
  </si>
  <si>
    <t>BASE PARA POÇO DE VISITA RETANGULAR PARA DRENAGEM, EM ALVENARIA COM BLOCOS DE CONCRETO, DIMENSÕES INTERNAS = 3,5X3,5 M, PROFUNDIDADE = 1,40 M, EXCLUINDO TAMPÃO. AF_12/2020</t>
  </si>
  <si>
    <t>BASE PARA POÇO DE VISITA RETANGULAR PARA DRENAGEM, EM ALVENARIA COM BLOCOS DE CONCRETO, DIMENSÕES INTERNAS = 3,5X4 M, PROFUNDIDADE = 1,40 M, EXCLUINDO TAMPÃO. AF_12/2020</t>
  </si>
  <si>
    <t>BASE PARA POÇO DE VISITA RETANGULAR PARA DRENAGEM, EM ALVENARIA COM BLOCOS DE CONCRETO, DIMENSÕES INTERNAS = 3X3 M, PROFUNDIDADE = 1,40 M, EXCLUINDO TAMPÃO. AF_12/2020</t>
  </si>
  <si>
    <t>BASE PARA POÇO DE VISITA RETANGULAR PARA DRENAGEM, EM ALVENARIA COM BLOCOS DE CONCRETO, DIMENSÕES INTERNAS = 3X3,5 M, PROFUNDIDADE = 1,40 M, EXCLUINDO TAMPÃO. AF_12/2020</t>
  </si>
  <si>
    <t>BASE PARA POÇO DE VISITA RETANGULAR PARA DRENAGEM, EM ALVENARIA COM BLOCOS DE CONCRETO, DIMENSÕES INTERNAS = 3X4 M, PROFUNDIDADE = 1,40 M, EXCLUINDO TAMPÃO. AF_12/2020</t>
  </si>
  <si>
    <t>BASE PARA POÇO DE VISITA RETANGULAR PARA DRENAGEM, EM ALVENARIA COM BLOCOS DE CONCRETO, DIMENSÕES INTERNAS = 4X4 M, PROFUNDIDADE = 1,40 M, EXCLUINDO TAMPÃO. AF_12/2020</t>
  </si>
  <si>
    <t>BASE PARA POÇO DE VISITA RETANGULAR PARA ESGOTO, EM ALVENARIA COM BLOCOS DE CONCRETO, DIMENSÕES INTERNAS = 1,5X1,5 M, PROFUNDIDADE = 1,45 M, EXCLUINDO TAMPÃO . AF_12/2020</t>
  </si>
  <si>
    <t>BASE PARA POÇO DE VISITA RETANGULAR PARA ESGOTO, EM ALVENARIA COM BLOCOS DE CONCRETO, DIMENSÕES INTERNAS = 1,5X2 M, PROFUNDIDADE = 1,40 M, EXCLUINDO TAMPÃO. AF_12/2020</t>
  </si>
  <si>
    <t>BASE PARA POÇO DE VISITA RETANGULAR PARA ESGOTO, EM ALVENARIA COM BLOCOS DE CONCRETO, DIMENSÕES INTERNAS = 1,5X2,5 M, PROFUNDIDADE = 1,40 M, EXCLUINDO TAMPÃO. AF_12/2020</t>
  </si>
  <si>
    <t>BASE PARA POÇO DE VISITA RETANGULAR PARA ESGOTO, EM ALVENARIA COM BLOCOS DE CONCRETO, DIMENSÕES INTERNAS = 1,5X3 M, PROFUNDIDADE = 1,40 M, EXCLUINDO TAMPÃO. AF_12/2020</t>
  </si>
  <si>
    <t>BASE PARA POÇO DE VISITA RETANGULAR PARA ESGOTO, EM ALVENARIA COM BLOCOS DE CONCRETO, DIMENSÕES INTERNAS = 1,5X3,5 M, PROFUNDIDADE = 1,40 M, EXCLUINDO TAMPÃO. AF_12/2020</t>
  </si>
  <si>
    <t>BASE PARA POÇO DE VISITA RETANGULAR PARA ESGOTO, EM ALVENARIA COM BLOCOS DE CONCRETO, DIMENSÕES INTERNAS = 1,5X4 M, PROFUNDIDADE = 1,40 M, EXCLUINDO TAMPÃO. AF_12/2020</t>
  </si>
  <si>
    <t>BASE PARA POÇO DE VISITA RETANGULAR PARA ESGOTO, EM ALVENARIA COM BLOCOS DE CONCRETO, DIMENSÕES INTERNAS = 1X1,5 M, PROFUNDIDADE = 1,40 M, EXCLUINDO TAMPÃO. AF_12/2020</t>
  </si>
  <si>
    <t>BASE PARA POÇO DE VISITA RETANGULAR PARA ESGOTO, EM ALVENARIA COM BLOCOS DE CONCRETO, DIMENSÕES INTERNAS = 1X2 M, PROFUNDIDADE = 1,40 M, EXCLUINDO TAMPÃO. AF_12/2020</t>
  </si>
  <si>
    <t>BASE PARA POÇO DE VISITA RETANGULAR PARA ESGOTO, EM ALVENARIA COM BLOCOS DE CONCRETO, DIMENSÕES INTERNAS = 1X2,5 M, PROFUNDIDADE = 1,40 M, EXCLUINDO TAMPÃO. AF_12/2020</t>
  </si>
  <si>
    <t>BASE PARA POÇO DE VISITA RETANGULAR PARA ESGOTO, EM ALVENARIA COM BLOCOS DE CONCRETO, DIMENSÕES INTERNAS = 1X3 M, PROFUNDIDADE = 1,40 M, EXCLUINDO TAMPÃO. AF_12/2020</t>
  </si>
  <si>
    <t>BASE PARA POÇO DE VISITA RETANGULAR PARA ESGOTO, EM ALVENARIA COM BLOCOS DE CONCRETO, DIMENSÕES INTERNAS = 1X3,5 M, PROFUNDIDADE = 1,40 M, EXCLUINDO TAMPÃO. AF_12/2020</t>
  </si>
  <si>
    <t>BASE PARA POÇO DE VISITA RETANGULAR PARA ESGOTO, EM ALVENARIA COM BLOCOS DE CONCRETO, DIMENSÕES INTERNAS = 1X4 M, PROFUNDIDADE = 1,40 M, EXCLUINDO TAMPÃO. AF_12/2020</t>
  </si>
  <si>
    <t>BASE PARA POÇO DE VISITA RETANGULAR PARA ESGOTO, EM ALVENARIA COM BLOCOS DE CONCRETO, DIMENSÕES INTERNAS = 2,5X2,5 M, PROFUNDIDADE = 1,40 M, EXCLUINDO TAMPÃO. AF_12/2020</t>
  </si>
  <si>
    <t>BASE PARA POÇO DE VISITA RETANGULAR PARA ESGOTO, EM ALVENARIA COM BLOCOS DE CONCRETO, DIMENSÕES INTERNAS = 2,5X3 M, PROFUNDIDADE = 1,40 M, EXCLUINDO TAMPÃO. AF_12/2020</t>
  </si>
  <si>
    <t>BASE PARA POÇO DE VISITA RETANGULAR PARA ESGOTO, EM ALVENARIA COM BLOCOS DE CONCRETO, DIMENSÕES INTERNAS = 2,5X3,5 M, PROFUNDIDADE = 1,40 M, EXCLUINDO TAMPÃO. AF_12/2020</t>
  </si>
  <si>
    <t>BASE PARA POÇO DE VISITA RETANGULAR PARA ESGOTO, EM ALVENARIA COM BLOCOS DE CONCRETO, DIMENSÕES INTERNAS = 2,5X4 M, PROFUNDIDADE = 1,40 M, EXCLUINDO TAMPÃO. AF_12/2020</t>
  </si>
  <si>
    <t>BASE PARA POÇO DE VISITA RETANGULAR PARA ESGOTO, EM ALVENARIA COM BLOCOS DE CONCRETO, DIMENSÕES INTERNAS = 2X2 M, PROFUNDIDADE = 1,40 M, EXCLUINDO TAMPÃO. AF_12/2020</t>
  </si>
  <si>
    <t>BASE PARA POÇO DE VISITA RETANGULAR PARA ESGOTO, EM ALVENARIA COM BLOCOS DE CONCRETO, DIMENSÕES INTERNAS = 2X2,5 M, PROFUNDIDADE = 1,40 M, EXCLUINDO TAMPÃO. AF_12/2020</t>
  </si>
  <si>
    <t>BASE PARA POÇO DE VISITA RETANGULAR PARA ESGOTO, EM ALVENARIA COM BLOCOS DE CONCRETO, DIMENSÕES INTERNAS = 2X3 M, PROFUNDIDADE = 1,40 M, EXCLUINDO TAMPÃO. AF_12/2020</t>
  </si>
  <si>
    <t>BASE PARA POÇO DE VISITA RETANGULAR PARA ESGOTO, EM ALVENARIA COM BLOCOS DE CONCRETO, DIMENSÕES INTERNAS = 2X3,5 M, PROFUNDIDADE = 1,40 M, EXCLUINDO TAMPÃO. AF_12/2020</t>
  </si>
  <si>
    <t>BASE PARA POÇO DE VISITA RETANGULAR PARA ESGOTO, EM ALVENARIA COM BLOCOS DE CONCRETO, DIMENSÕES INTERNAS = 2X4 M, PROFUNDIDADE = 1,40 M, EXCLUINDO TAMPÃO. AF_12/2020</t>
  </si>
  <si>
    <t>BASE PARA POÇO DE VISITA RETANGULAR PARA ESGOTO, EM ALVENARIA COM BLOCOS DE CONCRETO, DIMENSÕES INTERNAS = 3,5X3,5 M, PROFUNDIDADE = 1,40 M, EXCLUINDO TAMPÃO. AF_12/2020</t>
  </si>
  <si>
    <t>BASE PARA POÇO DE VISITA RETANGULAR PARA ESGOTO, EM ALVENARIA COM BLOCOS DE CONCRETO, DIMENSÕES INTERNAS = 3,5X4 M, PROFUNDIDADE = 1,40 M, EXCLUINDO TAMPÃO. AF_12/2020</t>
  </si>
  <si>
    <t>BASE PARA POÇO DE VISITA RETANGULAR PARA ESGOTO, EM ALVENARIA COM BLOCOS DE CONCRETO, DIMENSÕES INTERNAS = 3X3 M, PROFUNDIDADE = 1,40 M, EXCLUINDO TAMPÃO. AF_12/2020</t>
  </si>
  <si>
    <t>BASE PARA POÇO DE VISITA RETANGULAR PARA ESGOTO, EM ALVENARIA COM BLOCOS DE CONCRETO, DIMENSÕES INTERNAS = 3X3,5 M, PROFUNDIDADE = 1,40 M, EXCLUINDO TAMPÃO. AF_12/2020</t>
  </si>
  <si>
    <t>BASE PARA POÇO DE VISITA RETANGULAR PARA ESGOTO, EM ALVENARIA COM BLOCOS DE CONCRETO, DIMENSÕES INTERNAS = 3X4 M, PROFUNDIDADE = 1,40 M, EXCLUINDO TAMPÃO. AF_12/2020</t>
  </si>
  <si>
    <t>BASE PARA POÇO DE VISITA RETANGULAR PARA ESGOTO, EM ALVENARIA COM BLOCOS DE CONCRETO, DIMENSÕES INTERNAS = 4X4 M, PROFUNDIDADE = 1,45 M, EXCLUINDO TAMPÃO. AF_12/2020</t>
  </si>
  <si>
    <t>POÇO DE INSPEÇÃO CIRCULAR PARA DRENAGEM, EM ALVENARIA COM TIJOLOS CERÂMICOS MACIÇOS, DIÂMETRO INTERNO = 0,60 M, PROFUNDIDADE = 0,95 M, EXCLUINDO TAMPÃO. AF_12/2020</t>
  </si>
  <si>
    <t>POÇO DE INSPEÇÃO CIRCULAR PARA DRENAGEM, EM ALVENARIA COM TIJOLOS CERÂMICOS MACIÇOS, DIÂMETRO INTERNO = 0,60 M, PROFUNDIDADE = 1,45 M, EXCLUINDO TAMPÃO. AF_12/2020</t>
  </si>
  <si>
    <t>POÇO DE INSPEÇÃO CIRCULAR PARA DRENAGEM, EM CONCRETO PRÉ-MOLDADO, DIÂMETRO INTERNO = 0,60 M, PROFUNDIDADE = 0,90 M, EXCLUINDO TAMPÃO. AF_12/2020</t>
  </si>
  <si>
    <t>POÇO DE INSPEÇÃO CIRCULAR PARA DRENAGEM, EM CONCRETO PRÉ-MOLDADO, DIÂMETRO INTERNO = 0,60 M, PROFUNDIDADE = 1,40 M, EXCLUINDO TAMPÃO. AF_12/2020</t>
  </si>
  <si>
    <t>POÇO DE INSPEÇÃO CIRCULAR PARA ESGOTO, EM ALVENARIA COM TIJOLOS CERÂMICOS MACIÇOS, DIÂMETRO INTERNO = 0,60 M, PROFUNDIDADE = 0,95 M, EXCLUINDO TAMPÃO. AF_12/2020</t>
  </si>
  <si>
    <t>POÇO DE INSPEÇÃO CIRCULAR PARA ESGOTO, EM ALVENARIA COM TIJOLOS CERÂMICOS MACIÇOS, DIÂMETRO INTERNO = 0,60 M, PROFUNDIDADE = 1,45 M, EXCLUINDO TAMPÃO. AF_12/2020</t>
  </si>
  <si>
    <t>POÇO DE INSPEÇÃO CIRCULAR PARA ESGOTO, EM CONCRETO PRÉ-MOLDADO, DIÂMETRO INTERNO = 0,60 M, PROFUNDIDADE = 0,90 M, EXCLUINDO TAMPÃO. AF_12/2020</t>
  </si>
  <si>
    <t>POÇO DE INSPEÇÃO CIRCULAR PARA ESGOTO, EM CONCRETO PRÉ-MOLDADO, DIÂMETRO INTERNO = 0,60 M, PROFUNDIDADE = 1,40 M, EXCLUINDO TAMPÃO. AF_12/2020</t>
  </si>
  <si>
    <t>ARGAMASSA DE ASSENTAMENTO DE ALVENARIA DE VEDAÇÃO E REVESTIMENTO INTERNO, TRAÇO EM VOLUME SECO 1:1:3:3,8 (CIMENTO:CAL:AREIA NATURAL MÉDIA:AREIA RECICLADA), COM USO DE AGREGADO RECICLADO MISTO (ARM) - PREPARO MANUAL. AF_11/2023</t>
  </si>
  <si>
    <t>ARGAMASSA DE ASSENTAMENTO DE ALVENARIA DE VEDAÇÃO E REVESTIMENTO INTERNO, TRAÇO EM VOLUME SECO 1:1:3:3,8 (CIMENTO:CAL:AREIAS NATURAL MÉDIA: RECICLADA), COM USO DE AGREGADO RECICLADO CIMENTÍCIO OU DE CONCRETO (ARCI/ARCO) - PREPARO MANUAL. AF_11/2023</t>
  </si>
  <si>
    <t>ARGAMASSA PARA ALVENARIA DE VEDAÇÃO E REVESTIMENTO INTERNO, TRAÇO EM VOLUME SECO 1:1:3:3,8 (CIMENTO:CAL:AREIA MÉDIA:AREIA RECICLADA), COM AGREGADO RECICLADO CIMENTÍCIO OU DE CONCRETO - PREPARO MECÂNICO COM MISTURADOR HORIZONTAL DE 600 KG. AF_11/2023</t>
  </si>
  <si>
    <t>ARGAMASSA PARA ALVENARIA DE VEDAÇÃO E REVESTIMENTO INTERNO, TRAÇO EM VOLUME SECO 1:1:3:3,8 (CIMENTO:CAL:AREIA MÉDIA:AREIA RECICLADA), COM USO DE AGREGADO RECICLADO MISTO - PREPARO MECÂNICO COM MISTURADOR HORIZONTAL DE 600 KG. AF_11/2023</t>
  </si>
  <si>
    <t>ARGAMASSA PARA CONTRAPISO, TRAÇO EM VOLUME SECO 1:2:2,5 (CIMENTO:AREIA NATURAL MÉDIA:AREIA RECICLADA), COM USO DE AGREGADO RECICLADO CIMENTÍCIO OU DE CONCRETO (ARCI/ARCO) - PREPARO MANUAL. AF_11/2023</t>
  </si>
  <si>
    <t>ARGAMASSA PARA CONTRAPISO, TRAÇO EM VOLUME SECO 1:2:2,5 (CIMENTO:AREIA NATURAL MÉDIA:AREIA RECICLADA), COM USO DE AGREGADO RECICLADO CIMENTÍCIO OU DE CONCRETO (ARCI/ARCO) - PREPARO MECÂNICO COM MISTURADOR DE EIXO HORIZONTAL DE 600 KG. AF_11/2023</t>
  </si>
  <si>
    <t>ARGAMASSA PARA CONTRAPISO, TRAÇO EM VOLUME SECO 1:2:2,5 (CIMENTO:AREIA NATURAL MÉDIA:AREIA RECICLADA), COM USO DE AGREGADO RECICLADO MISTO (ARM) - PREPARO MANUAL. AF_11/2023</t>
  </si>
  <si>
    <t>ARGAMASSA PARA CONTRAPISO, TRAÇO EM VOLUME SECO 1:2:2,5 (CIMENTO:AREIA NATURAL MÉDIA:AREIA RECICLADA), COM USO DE AGREGADO RECICLADO MISTO (ARM) - PREPARO MECÂNICO COM MISTURADOR DE EIXO HORIZONTAL DE 600 KG. AF_11/2023</t>
  </si>
  <si>
    <t>CONCRETO MAGRO PARA LASTRO, TRAÇO EM MASSA SECA 1:3,4:3,5 (CIMENTO:AREIA RECICLADA:BRITA 1 RECICLADA), COM USO DE AGREGADO RECICLADO CIMENTÍCIO OU DE CONCRETO (ARCI/ARCO) - PREPARO MANUAL. AF_11/2023</t>
  </si>
  <si>
    <t>CONCRETO MAGRO PARA LASTRO, TRAÇO EM MASSA SECA 1:3,4:3,5 (CIMENTO:AREIA RECICLADA:BRITA 1 RECICLADA), COM USO DE AGREGADO RECICLADO CIMENTÍCIO OU DE CONCRETO (ARCI/ARCO) - PREPARO MECÂNICO COM BETONEIRA 600 L. AF_11/2023</t>
  </si>
  <si>
    <t>CONCRETO MAGRO PARA LASTRO, TRAÇO EM MASSA SECA 1:3,4:3,5 (CIMENTO:AREIA RECICLADA:BRITA 1 RECICLADA), COM USO DE AGREGADO RECICLADO MISTO (ARM) - PREPARO MANUAL. AF_11/2023</t>
  </si>
  <si>
    <t>CONCRETO MAGRO PARA LASTRO, TRAÇO EM MASSA SECA 1:3,4:3,5 (CIMENTO:AREIA RECICLADA:BRITA 1 RECICLADA), COM USO DE AGREGADO RECICLADO MISTO (ARM) - PREPARO MECÂNICO COM BETONEIRA 600 L. AF_11/2023</t>
  </si>
  <si>
    <t>ASSENTO COM ENCOSTO PARA ARQUIBANCADA - FORNECIMENTO E INSTALAÇÃO. AF_03/2022</t>
  </si>
  <si>
    <t>ASSENTO SEM ENCOSTO PARA ARQUIBANCADA - FORNECIMENTO E INSTALAÇÃO. AF_03/2022</t>
  </si>
  <si>
    <t>PAR DE ESTRUTURAS PARA TABELA DE BASQUETE EM TRELIÇA METÁLICA AÉREA, EXCETO TABELA, ARO E REDE - FORNECIMENTO E INSTALAÇÃO. AF_03/2022</t>
  </si>
  <si>
    <t>PAR DE ESTRUTURAS PARA TABELA DE BASQUETE EM TRELIÇA METÁLICA FIXADA NO PISO, EXCETO TABELA, ARO E REDE - FORNECIMENTO E INSTALAÇÃO. AF_03/2022</t>
  </si>
  <si>
    <t>PAR DE ESTRUTURAS PARA TABELA DE BASQUETE METÁLICA TUBULAR CHUMBADA COM CONCRETO NO PISO, EXCETO TABELA, ARO E REDE - FORNECIMENTO E INSTALAÇÃO. AF_03/2022</t>
  </si>
  <si>
    <t>PAR DE POSTES E REDE DE VÔLEI - FORNECIMENTO E INSTALAÇÃO. AF_03/2022</t>
  </si>
  <si>
    <t>PAR DE TABELAS DE BASQUETE DE ACRÍLICO, COM AROS E REDES - FORNECIMENTO E INSTALAÇÃO. AF_03/2022</t>
  </si>
  <si>
    <t>PAR DE TABELAS DE BASQUETE DE VIDRO TEMPERADO, COM AROS E REDES - FORNECIMENTO E INSTALAÇÃO. AF_03/2022</t>
  </si>
  <si>
    <t>PAR DE TRAVES E REDES DE FUTSAL - FORNECIMENTO E INSTALAÇÃO. AF_03/2022</t>
  </si>
  <si>
    <t>PISO ASFÁLTICO PARA QUADRA POLIESPORTIVA - FORNECIMENTO E INSTALAÇÃO. AF_03/2022</t>
  </si>
  <si>
    <t>PISO DE GRAMA SINTÉTICA PARA QUADRA POLIESPORTIVA - FORNECIMENTO E INSTALAÇÃO. AF_03/2022</t>
  </si>
  <si>
    <t>PISO DE MADEIRA COM AMORTECEDORES DE BORRACHA PARA QUADRA POLIESPORTIVA - FORNECIMENTO E INSTALAÇÃO. AF_03/2022</t>
  </si>
  <si>
    <t>PISO DE POLIURETANO PARA QUADRA POLIESPORTIVA - FORNECIMENTO E INSTALAÇÃO. AF_03/2022</t>
  </si>
  <si>
    <t>PISO MODULAR DE POLIPROPILENO PARA QUADRA POLIESPORTIVA - FORNECIMENTO E INSTALAÇÃO. AF_03/2022</t>
  </si>
  <si>
    <t>PISO MODULAR INTERNO DE POLIPROPILENO PARA QUADRA POLIESPORTIVA - FORNECIMENTO E INSTALAÇÃO. AF_03/2022</t>
  </si>
  <si>
    <t>REDE DE PROTEÇÃO HORIZONTAL PARA QUADRA POLIESPORTIVA - FORNECIMENTO E INSTALAÇÃO. AF_03/2022</t>
  </si>
  <si>
    <t>REDE DE PROTEÇÃO VERTICAL PARA QUADRA POLIESPORTIVA - FORNECIMENTO E INSTALAÇÃO. AF_03/2022</t>
  </si>
  <si>
    <t>ARMAÇÃO PARA EXECUÇÃO DE RADIER, PISO DE CONCRETO OU LAJE SOBRE SOLO, COM USO DE TELA Q-246. AF_09/2021</t>
  </si>
  <si>
    <t>ARMAÇÃO PARA EXECUÇÃO DE RADIER, PISO DE CONCRETO OU LAJE SOBRE SOLO, COM USO DE TELA Q-396. AF_09/2021</t>
  </si>
  <si>
    <t>EXECUÇÃO DE LAJE SOBRE SOLO, ESPESSURA DE 10 CM, FCK = 30 MPA, COM USO DE FORMAS METÁLICAS. AF_09/2021</t>
  </si>
  <si>
    <t>EXECUÇÃO DE LAJE SOBRE SOLO, ESPESSURA DE 15 CM, FCK = 30 MPA, COM USO DE FORMAS METÁLICAS. AF_09/2021</t>
  </si>
  <si>
    <t>EXECUÇÃO DE LAJE SOBRE SOLO, ESPESSURA DE 20 CM, FCK = 30 MPA, COM USO DE FORMAS METÁLICAS. AF_09/2021</t>
  </si>
  <si>
    <t>EXECUÇÃO DE LAJE SOBRE SOLO, ESPESSURA DE 25 CM, FCK = 30 MPA, COM USO DE FORMAS METÁLICAS. AF_09/2021</t>
  </si>
  <si>
    <t>EXECUÇÃO DE LAJE SOBRE SOLO, ESPESSURA DE 30 CM, FCK = 30 MPA, COM USO DE FORMAS METÁLICAS. AF_09/2021</t>
  </si>
  <si>
    <t>EXECUÇÃO DE PISO DE CONCRETO, COM ACABAMENTO SUPERFICIAL, ESPESSURA DE 15 CM, FCK = 30 MPA, COM USO DE FORMAS METÁLICAS. AF_09/2021</t>
  </si>
  <si>
    <t>EXECUÇÃO DE PISO DE CONCRETO, COM ACABAMENTO SUPERFICIAL, ESPESSURA DE 20 CM, FCK = 30 MPA, COM USO DE FORMAS EM MADEIRA SERRADA. AF_09/2021</t>
  </si>
  <si>
    <t>EXECUÇÃO DE PISO DE CONCRETO, COM ACABAMENTO SUPERFICIAL, ESPESSURA DE 20 CM, FCK = 30 MPA, COM USO DE FORMAS METÁLICAS. AF_09/2021</t>
  </si>
  <si>
    <t>EXECUÇÃO DE PISO DE CONCRETO, COM ACABAMENTO SUPERFICIAL, ESPESSURA DE 25 CM, FCK = 30 MPA, COM USO DE FORMAS EM MADEIRA SERRADA. AF_09/2021</t>
  </si>
  <si>
    <t>EXECUÇÃO DE PISO DE CONCRETO, COM ACABAMENTO SUPERFICIAL, ESPESSURA DE 25 CM, FCK = 30 MPA, COM USO DE FORMAS METÁLICAS. AF_09/2021</t>
  </si>
  <si>
    <t>EXECUÇÃO DE PISO DE CONCRETO, SEM ACABAMENTO SUPERFICIAL, ESPESSURA DE 15 CM, FCK = 30 MPA, COM USO DE FORMAS METÁLICAS. AF_09/2021</t>
  </si>
  <si>
    <t>EXECUÇÃO DE PISO DE CONCRETO, SEM ACABAMENTO SUPERFICIAL, ESPESSURA DE 20 CM, FCK = 30 MPA, COM USO DE FORMAS EM MADEIRA SERRADA. AF_09/2021</t>
  </si>
  <si>
    <t>EXECUÇÃO DE PISO DE CONCRETO, SEM ACABAMENTO SUPERFICIAL, ESPESSURA DE 20 CM, FCK = 30 MPA, COM USO DE FORMAS METÁLICAS. AF_09/2021</t>
  </si>
  <si>
    <t>EXECUÇÃO DE PISO DE CONCRETO, SEM ACABAMENTO SUPERFICIAL, ESPESSURA DE 25 CM, FCK = 30 MPA, COM USO DE FORMAS EM MADEIRA SERRADA. AF_09/2021</t>
  </si>
  <si>
    <t>EXECUÇÃO DE PISO DE CONCRETO, SEM ACABAMENTO SUPERFICIAL, ESPESSURA DE 25 CM, FCK = 30 MPA, COM USO DE FORMAS METÁLICAS. AF_09/2021</t>
  </si>
  <si>
    <t>EXECUÇÃO DE RADIER, ESPESSURA DE 10 CM, FCK = 30 MPA, COM USO DE FORMAS METÁLICAS. AF_09/2021</t>
  </si>
  <si>
    <t>EXECUÇÃO DE RADIER, ESPESSURA DE 15 CM, FCK = 30 MPA, COM USO DE FORMAS METÁLICAS. AF_09/2021</t>
  </si>
  <si>
    <t>EXECUÇÃO DE RADIER, ESPESSURA DE 20 CM, FCK = 30 MPA, COM USO DE FORMAS METÁLICAS. AF_09/2021</t>
  </si>
  <si>
    <t>EXECUÇÃO DE RADIER, ESPESSURA DE 25 CM, FCK = 30 MPA, COM USO DE FORMAS METÁLICAS. AF_09/2021</t>
  </si>
  <si>
    <t>EXECUÇÃO DE RADIER, ESPESSURA DE 30 CM, FCK = 30 MPA, COM USO DE FORMAS METÁLICAS. AF_09/2021</t>
  </si>
  <si>
    <t>MONTAGEM E DESMONTAGEM DE FORMA PARA RADIER, PISO DE CONCRETO OU LAJE SOBRE SOLO, COM SISTEMA DE FORMAS MANUSEÁVEIS METÁLICAS. AF_09/2021</t>
  </si>
  <si>
    <t>FIXAÇÃO DE DUTOS FLEXÍVEIS CIRCULARES,  DIÂMETRO 109 MM OU 4", COM ABRAÇADEIRA METÁLICA FLEXÍVEL FIXADA DIRETAMENTE NA LAJE. AF_09/2023</t>
  </si>
  <si>
    <t>EXECUÇÃO DE IMPRIMAÇÃO IMPERMEABILIZANTE COM ASFALTO DILUÍDO CM-30, PARA O FECHAMENTO DE VALAS. AF_05/2021</t>
  </si>
  <si>
    <t>EXECUÇÃO DE PINTURA DE LIGAÇÃO COM EMULSÃO ASFÁLTICA RR-2C, PARA O FECHAMENTO DE VALAS. AF_12/2020</t>
  </si>
  <si>
    <t>EXECUÇÃO DE TAPA BURACO COM APLICAÇÃO DE CONCRETO ASFÁLTICO (AQUISIÇÃO EM USINA) E PINTURA DE LIGAÇÃO. AF_12/2020</t>
  </si>
  <si>
    <t>EXECUÇÃO DE TAPA BURACO COM APLICAÇÃO DE CONCRETO ASFÁLTICO (USINAGEM PRÓPRIA) E PINTURA DE LIGAÇÃO. AF_12/2020</t>
  </si>
  <si>
    <t>EXECUÇÃO DE TAPA BURACO COM APLICAÇÃO DE PRÉ MISTURADO A FRIO (AQUISIÇÃO EM USINA) E PINTURA DE LIGAÇÃO. AF_12/2020</t>
  </si>
  <si>
    <t>EXECUÇÃO DE TAPA BURACO COM APLICAÇÃO DE PRÉ MISTURADO A FRIO (USINAGEM PRÓPRIA) E PINTURA DE LIGAÇÃO. AF_12/2020</t>
  </si>
  <si>
    <t>REASSENTAMENTO DE PARALELEPÍPEDOS, REJUNTAMENTO COM PEDRISCO E EMULSÃO ASFÁLTICA, COM REAPROVEITAMENTO DOS PARALELEPÍPEDOS - INCLUSO RETIRADA E COLOCAÇÃO DO MATERIAL. AF_12/2020</t>
  </si>
  <si>
    <t>REASSENTAMENTO DE PEDRAS POLIÉDRICAS, REJUNTAMENTO COM PEDRISCO E EMULSÃO ASFÁLTICA, COM REAPROVEITAMENTO DAS PEDRAS POLIÉDRICAS - INCLUSO RETIRADA E COLOCAÇÃO DO MATERIAL. AF_12/2020</t>
  </si>
  <si>
    <t>RECOMPOSIÇÃO DE PAVIMENTO EM PARALELEPÍPEDOS, REJUNTAMENTO COM PEDRISCO E EMULSÃO ASFÁLTICA, COM REAPROVEITAMENTO DOS PARALELEPÍPEDOS, PARA O FECHAMENTO DE VALAS - INCLUSO RETIRADA E COLOCAÇÃO DO MATERIAL. AF_12/2020</t>
  </si>
  <si>
    <t>RECOMPOSIÇÃO DE PAVIMENTO EM PEDRAS POLIÉDRICAS, REJUNTAMENTO COM PEDRISCO E EMULSÃO ASFÁLTICA COM REAPROVEITAMENTO DAS PEDRAS POLIÉDRICAS, PARA O FECHAMENTO DE VALAS - INCLUSO RETIRADA E COLOCAÇÃO DO MATERIAL. AF_12/2020</t>
  </si>
  <si>
    <t>RECOMPOSIÇÃO DE REVESTIMENTO EM CONCRETO ASFÁLTICO (USINAGEM PRÓPRIA), PARA O FECHAMENTO DE VALAS - INCLUSO DEMOLIÇÃO DO PAVIMENTO. AF_12/2020</t>
  </si>
  <si>
    <t>RECOMPOSIÇÃO DE REVESTIMENTO EM PRÉ MISTURADO A FRIO (AQUISIÇÃO EM USINA), PARA FECHAMENTO DE VALAS - INCLUSO DEMOLIÇÃO DO PAVIMENTO. AF_12/2020</t>
  </si>
  <si>
    <t>RECOMPOSIÇÃO DE REVESTIMENTO EM PRÉ MISTURADO A FRIO (USINAGEM PRÓPRIA), PARA FECHAMENTO DE VALAS - INCLUSO DEMOLIÇÃO DO PAVIMENTO. AF_12/2020</t>
  </si>
  <si>
    <t>ELETRODUTO FLEXÍVEL CORRUGADO, PEAD, DN 125 (5"), PARA REDE ENTERRADA DE DISTRIBUIÇÃO DE ENERGIA ELÉTRICA - FORNECIMENTO E INSTALAÇÃO. AF_12/2021</t>
  </si>
  <si>
    <t>ELETRODUTO FLEXÍVEL CORRUGADO, PEAD, DN 150 (6"), PARA REDE ENTERRADA DE DISTRIBUIÇÃO DE ENERGIA ELÉTRICA - FORNECIMENTO E INSTALAÇÃO. AF_12/2021</t>
  </si>
  <si>
    <t>ELETRODUTO FLEXÍVEL CORRUGADO, PEAD, DN 175 (7"), PARA REDE ENTERRADA DE DISTRIBUIÇÃO DE ENERGIA ELÉTRICA - FORNECIMENTO E INSTALAÇÃO. AF_12/2021</t>
  </si>
  <si>
    <t>ELETRODUTO FLEXÍVEL CORRUGADO, PEAD, DN 200 (8"), PARA REDE ENTERRADA DE DISTRIBUIÇÃO DE ENERGIA ELÉTRICA - FORNECIMENTO E INSTALAÇÃO. AF_12/2021</t>
  </si>
  <si>
    <t>FITA DE SINALIZAÇÃO SUBTERRÂNEA PARA REDE ENTERRADA DE DISTRIBUIÇÃO DE ENERGIA ELÉTRICA - FORNECIMENTO E INSTALAÇÃO. AF_12/2021</t>
  </si>
  <si>
    <t>EXECUÇÃO DE JUNTA SOLDADA POR ELETROFUSÃO, DE TUBO OU CONEXÃO EM PEAD LISO PARA REDE DE ÁGUA OU ESGOTO, DIÂMETRO DE 1000 MM (NÃO INCLUI O FORNECIMENTO DE TUBO E CONEXÃO). AF_12/2021</t>
  </si>
  <si>
    <t>EXECUÇÃO DE JUNTA SOLDADA POR ELETROFUSÃO, DE TUBO OU CONEXÃO EM PEAD LISO PARA REDE DE ÁGUA OU ESGOTO, DIÂMETRO DE 110 MM (NÃO INCLUI O FORNECIMENTO DE TUBO E CONEXÃO). AF_12/2021</t>
  </si>
  <si>
    <t>EXECUÇÃO DE JUNTA SOLDADA POR ELETROFUSÃO, DE TUBO OU CONEXÃO EM PEAD LISO PARA REDE DE ÁGUA OU ESGOTO, DIÂMETRO DE 1200 MM (NÃO INCLUI O FORNECIMENTO DE TUBO E CONEXÃO). AF_12/2021</t>
  </si>
  <si>
    <t>EXECUÇÃO DE JUNTA SOLDADA POR ELETROFUSÃO, DE TUBO OU CONEXÃO EM PEAD LISO PARA REDE DE ÁGUA OU ESGOTO, DIÂMETRO DE 1400 MM (NÃO INCLUI O FORNECIMENTO DE TUBO E CONEXÃO). AF_12/2021</t>
  </si>
  <si>
    <t>EXECUÇÃO DE JUNTA SOLDADA POR ELETROFUSÃO, DE TUBO OU CONEXÃO EM PEAD LISO PARA REDE DE ÁGUA OU ESGOTO, DIÂMETRO DE 160 MM (NÃO INCLUI O FORNECIMENTO DE TUBO E CONEXÃO). AF_12/2021</t>
  </si>
  <si>
    <t>EXECUÇÃO DE JUNTA SOLDADA POR ELETROFUSÃO, DE TUBO OU CONEXÃO EM PEAD LISO PARA REDE DE ÁGUA OU ESGOTO, DIÂMETRO DE 1600 MM (NÃO INCLUI O FORNECIMENTO DE TUBO E CONEXÃO). AF_12/2021</t>
  </si>
  <si>
    <t>EXECUÇÃO DE JUNTA SOLDADA POR ELETROFUSÃO, DE TUBO OU CONEXÃO EM PEAD LISO PARA REDE DE ÁGUA OU ESGOTO, DIÂMETRO DE 180 MM (NÃO INCLUI O FORNECIMENTO DE TUBO E CONEXÃO). AF_12/2021</t>
  </si>
  <si>
    <t>EXECUÇÃO DE JUNTA SOLDADA POR ELETROFUSÃO, DE TUBO OU CONEXÃO EM PEAD LISO PARA REDE DE ÁGUA OU ESGOTO, DIÂMETRO DE 20 MM (NÃO INCLUI O FORNECIMENTO DE TUBO E CONEXÃO). AF_12/2021</t>
  </si>
  <si>
    <t>EXECUÇÃO DE JUNTA SOLDADA POR ELETROFUSÃO, DE TUBO OU CONEXÃO EM PEAD LISO PARA REDE DE ÁGUA OU ESGOTO, DIÂMETRO DE 200 MM (NÃO INCLUI O FORNECIMENTO DE TUBO E CONEXÃO). AF_12/2021</t>
  </si>
  <si>
    <t>EXECUÇÃO DE JUNTA SOLDADA POR ELETROFUSÃO, DE TUBO OU CONEXÃO EM PEAD LISO PARA REDE DE ÁGUA OU ESGOTO, DIÂMETRO DE 225 MM (NÃO INCLUI O FORNECIMENTO DE TUBO E CONEXÃO). AF_12/2021</t>
  </si>
  <si>
    <t>EXECUÇÃO DE JUNTA SOLDADA POR ELETROFUSÃO, DE TUBO OU CONEXÃO EM PEAD LISO PARA REDE DE ÁGUA OU ESGOTO, DIÂMETRO DE 250 MM (NÃO INCLUI O FORNECIMENTO DE TUBO E CONEXÃO). AF_12/2021</t>
  </si>
  <si>
    <t>EXECUÇÃO DE JUNTA SOLDADA POR ELETROFUSÃO, DE TUBO OU CONEXÃO EM PEAD LISO PARA REDE DE ÁGUA OU ESGOTO, DIÂMETRO DE 280 MM (NÃO INCLUI O FORNECIMENTO DE TUBO E CONEXÃO). AF_12/2021</t>
  </si>
  <si>
    <t>EXECUÇÃO DE JUNTA SOLDADA POR ELETROFUSÃO, DE TUBO OU CONEXÃO EM PEAD LISO PARA REDE DE ÁGUA OU ESGOTO, DIÂMETRO DE 315 MM (NÃO INCLUI O FORNECIMENTO DE TUBO E CONEXÃO). AF_12/2021</t>
  </si>
  <si>
    <t>EXECUÇÃO DE JUNTA SOLDADA POR ELETROFUSÃO, DE TUBO OU CONEXÃO EM PEAD LISO PARA REDE DE ÁGUA OU ESGOTO, DIÂMETRO DE 32 MM (NÃO INCLUI O FORNECIMENTO DE TUBO E CONEXÃO). AF_12/2021</t>
  </si>
  <si>
    <t>EXECUÇÃO DE JUNTA SOLDADA POR ELETROFUSÃO, DE TUBO OU CONEXÃO EM PEAD LISO PARA REDE DE ÁGUA OU ESGOTO, DIÂMETRO DE 355 MM (NÃO INCLUI O FORNECIMENTO DE TUBO E CONEXÃO). AF_12/2021</t>
  </si>
  <si>
    <t>EXECUÇÃO DE JUNTA SOLDADA POR ELETROFUSÃO, DE TUBO OU CONEXÃO EM PEAD LISO PARA REDE DE ÁGUA OU ESGOTO, DIÂMETRO DE 400 MM (NÃO INCLUI O FORNECIMENTO DE TUBO E CONEXÃO). AF_12/2021</t>
  </si>
  <si>
    <t>EXECUÇÃO DE JUNTA SOLDADA POR ELETROFUSÃO, DE TUBO OU CONEXÃO EM PEAD LISO PARA REDE DE ÁGUA OU ESGOTO, DIÂMETRO DE 450 MM (NÃO INCLUI O FORNECIMENTO DE TUBO E CONEXÃO). AF_12/2021</t>
  </si>
  <si>
    <t>EXECUÇÃO DE JUNTA SOLDADA POR ELETROFUSÃO, DE TUBO OU CONEXÃO EM PEAD LISO PARA REDE DE ÁGUA OU ESGOTO, DIÂMETRO DE 500 MM (NÃO INCLUI O FORNECIMENTO DE TUBO E CONEXÃO). AF_12/2021</t>
  </si>
  <si>
    <t>EXECUÇÃO DE JUNTA SOLDADA POR ELETROFUSÃO, DE TUBO OU CONEXÃO EM PEAD LISO PARA REDE DE ÁGUA OU ESGOTO, DIÂMETRO DE 560 MM (NÃO INCLUI O FORNECIMENTO DE TUBO E CONEXÃO). AF_12/2021</t>
  </si>
  <si>
    <t>EXECUÇÃO DE JUNTA SOLDADA POR ELETROFUSÃO, DE TUBO OU CONEXÃO EM PEAD LISO PARA REDE DE ÁGUA OU ESGOTO, DIÂMETRO DE 63 MM (NÃO INCLUI O FORNECIMENTO DE TUBO E CONEXÃO). AF_12/2021</t>
  </si>
  <si>
    <t>EXECUÇÃO DE JUNTA SOLDADA POR ELETROFUSÃO, DE TUBO OU CONEXÃO EM PEAD LISO PARA REDE DE ÁGUA OU ESGOTO, DIÂMETRO DE 630 MM (NÃO INCLUI O FORNECIMENTO DE TUBO E CONEXÃO). AF_12/2021</t>
  </si>
  <si>
    <t>EXECUÇÃO DE JUNTA SOLDADA POR ELETROFUSÃO, DE TUBO OU CONEXÃO EM PEAD LISO PARA REDE DE ÁGUA OU ESGOTO, DIÂMETRO DE 710 MM (NÃO INCLUI O FORNECIMENTO DE TUBO E CONEXÃO). AF_12/2021</t>
  </si>
  <si>
    <t>EXECUÇÃO DE JUNTA SOLDADA POR ELETROFUSÃO, DE TUBO OU CONEXÃO EM PEAD LISO PARA REDE DE ÁGUA OU ESGOTO, DIÂMETRO DE 800 MM (NÃO INCLUI O FORNECIMENTO DE TUBO E CONEXÃO). AF_12/2021</t>
  </si>
  <si>
    <t>EXECUÇÃO DE JUNTA SOLDADA POR ELETROFUSÃO, DE TUBO OU CONEXÃO EM PEAD LISO PARA REDE DE ÁGUA OU ESGOTO, DIÂMETRO DE 90 MM (NÃO INCLUI O FORNECIMENTO DE TUBO E CONEXÃO). AF_12/2021</t>
  </si>
  <si>
    <t>EXECUÇÃO DE JUNTA SOLDADA POR ELETROFUSÃO, DE TUBO OU CONEXÃO EM PEAD LISO PARA REDE DE ÁGUA OU ESGOTO, DIÂMETRO DE 900 MM (NÃO INCLUI O FORNECIMENTO DE TUBO E CONEXÃO). AF_12/2021</t>
  </si>
  <si>
    <t>EXECUÇÃO DE JUNTA SOLDADA POR TERMOFUSÃO, DE TUBO OU CONEXÃO EM PEAD LISO PARA REDE DE ÁGUA OU ESGOTO, DIÂMETRO DE 1000 MM (NÃO INCLUI O FORNECIMENTO DE TUBO E CONEXÃO). AF_12/2021</t>
  </si>
  <si>
    <t>EXECUÇÃO DE JUNTA SOLDADA POR TERMOFUSÃO, DE TUBO OU CONEXÃO EM PEAD LISO PARA REDE DE ÁGUA OU ESGOTO, DIÂMETRO DE 1200 MM (NÃO INCLUI O FORNECIMENTO DE TUBO E CONEXÃO). AF_12/2021</t>
  </si>
  <si>
    <t>EXECUÇÃO DE JUNTA SOLDADA POR TERMOFUSÃO, DE TUBO OU CONEXÃO EM PEAD LISO PARA REDE DE ÁGUA OU ESGOTO, DIÂMETRO DE 160 MM (NÃO INCLUI O FORNECIMENTO DE TUBO E CONEXÃO). AF_12/2021</t>
  </si>
  <si>
    <t>EXECUÇÃO DE JUNTA SOLDADA POR TERMOFUSÃO, DE TUBO OU CONEXÃO EM PEAD LISO PARA REDE DE ÁGUA OU ESGOTO, DIÂMETRO DE 180 MM (NÃO INCLUI O FORNECIMENTO DE TUBO E CONEXÃO). AF_12/2021</t>
  </si>
  <si>
    <t>EXECUÇÃO DE JUNTA SOLDADA POR TERMOFUSÃO, DE TUBO OU CONEXÃO EM PEAD LISO PARA REDE DE ÁGUA OU ESGOTO, DIÂMETRO DE 200 MM (NÃO INCLUI O FORNECIMENTO DE TUBO E CONEXÃO). AF_12/2021</t>
  </si>
  <si>
    <t>EXECUÇÃO DE JUNTA SOLDADA POR TERMOFUSÃO, DE TUBO OU CONEXÃO EM PEAD LISO PARA REDE DE ÁGUA OU ESGOTO, DIÂMETRO DE 225 MM (NÃO INCLUI O FORNECIMENTO DE TUBO E CONEXÃO). AF_12/2021</t>
  </si>
  <si>
    <t>EXECUÇÃO DE JUNTA SOLDADA POR TERMOFUSÃO, DE TUBO OU CONEXÃO EM PEAD LISO PARA REDE DE ÁGUA OU ESGOTO, DIÂMETRO DE 250 MM (NÃO INCLUI O FORNECIMENTO DE TUBO E CONEXÃO). AF_12/2021</t>
  </si>
  <si>
    <t>EXECUÇÃO DE JUNTA SOLDADA POR TERMOFUSÃO, DE TUBO OU CONEXÃO EM PEAD LISO PARA REDE DE ÁGUA OU ESGOTO, DIÂMETRO DE 280 MM (NÃO INCLUI O FORNECIMENTO DE TUBO E CONEXÃO). AF_12/2021</t>
  </si>
  <si>
    <t>EXECUÇÃO DE JUNTA SOLDADA POR TERMOFUSÃO, DE TUBO OU CONEXÃO EM PEAD LISO PARA REDE DE ÁGUA OU ESGOTO, DIÂMETRO DE 315 MM (NÃO INCLUI O FORNECIMENTO DE TUBO E CONEXÃO). AF_12/2021</t>
  </si>
  <si>
    <t>EXECUÇÃO DE JUNTA SOLDADA POR TERMOFUSÃO, DE TUBO OU CONEXÃO EM PEAD LISO PARA REDE DE ÁGUA OU ESGOTO, DIÂMETRO DE 355 MM (NÃO INCLUI O FORNECIMENTO DE TUBO E CONEXÃO). AF_12/2021</t>
  </si>
  <si>
    <t>EXECUÇÃO DE JUNTA SOLDADA POR TERMOFUSÃO, DE TUBO OU CONEXÃO EM PEAD LISO PARA REDE DE ÁGUA OU ESGOTO, DIÂMETRO DE 400 MM (NÃO INCLUI O FORNECIMENTO DE TUBO E CONEXÃO). AF_12/2021</t>
  </si>
  <si>
    <t>EXECUÇÃO DE JUNTA SOLDADA POR TERMOFUSÃO, DE TUBO OU CONEXÃO EM PEAD LISO PARA REDE DE ÁGUA OU ESGOTO, DIÂMETRO DE 450 MM (NÃO INCLUI O FORNECIMENTO DE TUBO E CONEXÃO). AF_12/2021</t>
  </si>
  <si>
    <t>EXECUÇÃO DE JUNTA SOLDADA POR TERMOFUSÃO, DE TUBO OU CONEXÃO EM PEAD LISO PARA REDE DE ÁGUA OU ESGOTO, DIÂMETRO DE 500 MM (NÃO INCLUI O FORNECIMENTO DE TUBO E CONEXÃO). AF_12/2021</t>
  </si>
  <si>
    <t>EXECUÇÃO DE JUNTA SOLDADA POR TERMOFUSÃO, DE TUBO OU CONEXÃO EM PEAD LISO PARA REDE DE ÁGUA OU ESGOTO, DIÂMETRO DE 560 MM (NÃO INCLUI O FORNECIMENTO DE TUBO E CONEXÃO). AF_12/2021</t>
  </si>
  <si>
    <t>EXECUÇÃO DE JUNTA SOLDADA POR TERMOFUSÃO, DE TUBO OU CONEXÃO EM PEAD LISO PARA REDE DE ÁGUA OU ESGOTO, DIÂMETRO DE 630 MM (NÃO INCLUI O FORNECIMENTO DE TUBO E CONEXÃO). AF_12/2021</t>
  </si>
  <si>
    <t>EXECUÇÃO DE JUNTA SOLDADA POR TERMOFUSÃO, DE TUBO OU CONEXÃO EM PEAD LISO PARA REDE DE ÁGUA OU ESGOTO, DIÂMETRO DE 710 MM (NÃO INCLUI O FORNECIMENTO DE TUBO E CONEXÃO). AF_12/2021</t>
  </si>
  <si>
    <t>EXECUÇÃO DE JUNTA SOLDADA POR TERMOFUSÃO, DE TUBO OU CONEXÃO EM PEAD LISO PARA REDE DE ÁGUA OU ESGOTO, DIÂMETRO DE 800 MM (NÃO INCLUI O FORNECIMENTO DE TUBO E CONEXÃO). AF_12/2021</t>
  </si>
  <si>
    <t>EXECUÇÃO DE JUNTA SOLDADA POR TERMOFUSÃO, DE TUBO OU CONEXÃO EM PEAD LISO PARA REDE DE ÁGUA OU ESGOTO, DIÂMETRO DE 900 MM (NÃO INCLUI O FORNECIMENTO DE TUBO E CONEXÃO). AF_12/2021</t>
  </si>
  <si>
    <t>TUBO PEAD LISO PARA REDE DE ÁGUA OU ESGOTO, DIÂMETRO DE 1200 MM, JUNTA SOLDADA (NÃO INCLUI A EXECUÇÃO DE SOLDA) - FORNECIMENTO E ASSENTAMENTO. AF_12/2021</t>
  </si>
  <si>
    <t>TUBO PEAD LISO PARA REDE DE ÁGUA OU ESGOTO, DIÂMETRO DE 1400 MM, JUNTA SOLDADA (NÃO INCLUI A EXECUÇÃO DE SOLDA) - FORNECIMENTO E ASSENTAMENTO. AF_12/2021</t>
  </si>
  <si>
    <t>TUBO PEAD LISO PARA REDE DE ÁGUA OU ESGOTO, DIÂMETRO DE 1600 MM, JUNTA SOLDADA (NÃO INCLUI A EXECUÇÃO DE SOLDA) - FORNECIMENTO E ASSENTAMENTO. AF_12/2021</t>
  </si>
  <si>
    <t>TUBO PEAD LISO PARA REDE DE ÁGUA OU ESGOTO, DIÂMETRO DE 180 MM, JUNTA SOLDADA (NÃO INCLUI A EXECUÇÃO DE SOLDA) - FORNECIMENTO E ASSENTAMENTO. AF_12/2021</t>
  </si>
  <si>
    <t>TUBO PEAD LISO PARA REDE DE ÁGUA OU ESGOTO, DIÂMETRO DE 225 MM, JUNTA SOLDADA (NÃO INCLUI A EXECUÇÃO DE SOLDA) - FORNECIMENTO E ASSENTAMENTO. AF_12/2021</t>
  </si>
  <si>
    <t>TUBO PEAD LISO PARA REDE DE ÁGUA OU ESGOTO, DIÂMETRO DE 250 MM, JUNTA SOLDADA (NÃO INCLUI A EXECUÇÃO DE SOLDA) - FORNECIMENTO E ASSENTAMENTO. AF_12/2021</t>
  </si>
  <si>
    <t>TUBO PEAD LISO PARA REDE DE ÁGUA OU ESGOTO, DIÂMETRO DE 280 MM, JUNTA SOLDADA (NÃO INCLUI A EXECUÇÃO DE SOLDA) - FORNECIMENTO E ASSENTAMENTO. AF_12/2021</t>
  </si>
  <si>
    <t>TUBO PEAD LISO PARA REDE DE ÁGUA OU ESGOTO, DIÂMETRO DE 355 MM, JUNTA SOLDADA (NÃO INCLUI A EXECUÇÃO DE SOLDA) - FORNECIMENTO E ASSENTAMENTO. AF_12/2021</t>
  </si>
  <si>
    <t>TUBO PEAD LISO PARA REDE DE ÁGUA OU ESGOTO, DIÂMETRO DE 450 MM, JUNTA SOLDADA (NÃO INCLUI A EXECUÇÃO DE SOLDA) - FORNECIMENTO E ASSENTAMENTO. AF_12/2021</t>
  </si>
  <si>
    <t>TUBO PEAD LISO PARA REDE DE ÁGUA OU ESGOTO, DIÂMETRO DE 560 MM, JUNTA SOLDADA (NÃO INCLUI A EXECUÇÃO DE SOLDA) - FORNECIMENTO E ASSENTAMENTO. AF_12/2021</t>
  </si>
  <si>
    <t>TUBO PEAD LISO PARA REDE DE ÁGUA OU ESGOTO, DIÂMETRO DE 63 MM, JUNTA SOLDADA (NÃO INCLUI A EXECUÇÃO DE SOLDA) - FORNECIMENTO E ASSENTAMENTO. AF_12/2021</t>
  </si>
  <si>
    <t>TUBO PEAD LISO PARA REDE DE ÁGUA OU ESGOTO, DIÂMETRO DE 710 MM, JUNTA SOLDADA (NÃO INCLUI A EXECUÇÃO DE SOLDA) - FORNECIMENTO E ASSENTAMENTO. AF_12/2021</t>
  </si>
  <si>
    <t>TUBO PEAD LISO PARA REDE DE ÁGUA OU ESGOTO, DIÂMETRO DE 90 MM, JUNTA SOLDADA (NÃO INCLUI A EXECUÇÃO DE SOLDA) - FORNECIMENTO E ASSENTAMENTO. AF_12/2021</t>
  </si>
  <si>
    <t>REVESTIMENTO CERÂMICO PARA PAREDES EXTERNAS, COM PLACAS TIPO GRÊS OU SEMIGRÊS, FORMATO MENOR OU IGUAL A 200 CM2, ALINHADAS A PRUMO, APLICADO  EM SUPERFÍCIES INTERNAS DE SACADA. AF_02/2023</t>
  </si>
  <si>
    <t>REVESTIMENTO CERÂMICO PARA PAREDES EXTERNAS, COM PLACAS TIPO GRÊS OU SEMIGRÊS, FORMATO MENOR OU IGUAL A 200 CM2, ALINHADAS A PRUMO. AF_02/2023</t>
  </si>
  <si>
    <t>REVESTIMENTO CERÂMICO PARA PAREDES EXTERNAS, COM PLACAS TIPO GRÊS OU SEMIGRÊS, FORMATO MENOR OU IGUAL A 200 CM2, DISPOSTAS EM AMARRAÇÃO, APLICADO  EM SUPERFÍCIES INTERNAS DE SACADA. AF_02/2023</t>
  </si>
  <si>
    <t>REVESTIMENTO CERÂMICO PARA PAREDES EXTERNAS, COM PLACAS TIPO GRÊS OU SEMIGRÊS, FORMATO MENOR OU IGUAL A 200 CM2, DISPOSTAS EM AMARRAÇÃO. AF_02/2023</t>
  </si>
  <si>
    <t>FORNECIMENTO E INSTALAÇÃO DE BALIZADOR SOBRE ASFALTO. AF_03/2022</t>
  </si>
  <si>
    <t>FORNECIMENTO E INSTALAÇÃO DE BARREIRA DE CONCRETO PERFIL NEW JERSEY DUPLA - 1070 MM. AF_03/2022</t>
  </si>
  <si>
    <t>FORNECIMENTO E INSTALAÇÃO DE BARREIRA DE CONCRETO PERFIL NEW JERSEY DUPLA - 810 MM. AF_03/2022</t>
  </si>
  <si>
    <t>FORNECIMENTO E INSTALAÇÃO DE BARREIRA DE CONCRETO PERFIL NEW JERSEY SIMPLES - 1070 MM. AF_03/2022</t>
  </si>
  <si>
    <t>FORNECIMENTO E INSTALAÇÃO DE BARREIRA DE CONCRETO PERFIL NEW JERSEY SIMPLES - 810 MM. AF_03/2022</t>
  </si>
  <si>
    <t>FORNECIMENTO E INSTALAÇÃO DE BARREIRA DE CONCRETO PERFIL TIPO F DUPLA - 1070 MM. AF_03/2022</t>
  </si>
  <si>
    <t>FORNECIMENTO E INSTALAÇÃO DE BARREIRA DE CONCRETO PERFIL TIPO F DUPLA - 810 MM. AF_03/2022</t>
  </si>
  <si>
    <t>FORNECIMENTO E INSTALAÇÃO DE BARREIRA DE CONCRETO PERFIL TIPO F SIMPLES - 1070 MM. AF_03/2022</t>
  </si>
  <si>
    <t>FORNECIMENTO E INSTALAÇÃO DE BARREIRA DE CONCRETO PERFIL TIPO F SIMPLES - 810 MM. AF_03/2022</t>
  </si>
  <si>
    <t>FORNECIMENTO E INSTALAÇÃO DE BATE RODAS SOBRE ASFALTO. AF_03/2022</t>
  </si>
  <si>
    <t>FORNECIMENTO E INSTALAÇÃO DE CALOTA SOBRE ASFALTO. AF_03/2022</t>
  </si>
  <si>
    <t>FORNECIMENTO E INSTALAÇÃO DE DEFENSA METÁLICA MALEÁVEL DUPLA, SOBRE SOLO. AF_03/2022</t>
  </si>
  <si>
    <t>FORNECIMENTO E INSTALAÇÃO DE DEFENSA METÁLICA MALEÁVEL SIMPLES, SOBRE SOLO. AF_03/2022</t>
  </si>
  <si>
    <t>FORNECIMENTO E INSTALAÇÃO DE DEFENSA METÁLICA SEMI MALEÁVEL DUPLA, SOBRE SOLO. AF_03/2022</t>
  </si>
  <si>
    <t>FORNECIMENTO E INSTALAÇÃO DE DEFENSA METÁLICA SEMI MALEÁVEL SIMPLES (ANCORAGEM), SOBRE SOLO. AF_03/2022</t>
  </si>
  <si>
    <t>FORNECIMENTO E INSTALAÇÃO DE DEFENSA METÁLICA SEMI MALEÁVEL SIMPLES, SOBRE SOLO. AF_03/2022</t>
  </si>
  <si>
    <t>FORNECIMENTO E INSTALAÇÃO DE DEFENSA METÁLICA SEMI-MALEAVEL DUPLA (ANCORAGEM), SOBRE SOLO. AF_03/2022</t>
  </si>
  <si>
    <t>FORNECIMENTO E INSTALAÇÃO DE DEFENSA METÁLICA TRIPLA ONDA DUPLA, SOBRE SOLO. AF_03/2022</t>
  </si>
  <si>
    <t>FORNECIMENTO E INSTALAÇÃO DE DEFENSA METÁLICA TRIPLA ONDA SIMPLES, SOBRE SOLO. AF_03/2022</t>
  </si>
  <si>
    <t>FORNECIMENTO E INSTALAÇÃO DE LOMBADA SOBRE ASFALTO. AF_03/2022</t>
  </si>
  <si>
    <t>FORNECIMENTO E INSTALAÇÃO DE PRISMA SOBRE ASFALTO. AF_03/2022</t>
  </si>
  <si>
    <t>FORNECIMENTO E INSTALAÇÃO DE SEGREGADOR SOBRE ASFALTO. AF_03/2022</t>
  </si>
  <si>
    <t>FORNECIMENTO E INSTALAÇÃO DE TACHA SOBRE ASFALTO. AF_03/2022</t>
  </si>
  <si>
    <t>FORNECIMENTO E INSTALAÇÃO DE TACHÃO SOBRE ASFALTO. AF_03/2022</t>
  </si>
  <si>
    <t>FORNECIMENTO E INSTALAÇÃO DE TERMINAL DE ANCORAGEM DE DEFENSA METÁLICA, EM BARREIRA DE CONCRETO. AF_03/2022</t>
  </si>
  <si>
    <t>FORNECIMENTO E INSTALAÇÃO DE PLACA DE SINALIZAÇÃO EM CHAPA DE ALUMÍNIO EM SUPORTE DE CONCRETO. AF_03/2022</t>
  </si>
  <si>
    <t>FORNECIMENTO E INSTALAÇÃO DE PLACA DE SINALIZAÇÃO EM CHAPA DE ALUMÍNIO EM SUPORTE DE MADEIRA. AF_03/2022</t>
  </si>
  <si>
    <t>FORNECIMENTO E INSTALAÇÃO DE PLACA DE SINALIZAÇÃO EM CHAPA DE ALUMÍNIO EM SUPORTE METÁLICO. AF_03/2022</t>
  </si>
  <si>
    <t>FORNECIMENTO E INSTALAÇÃO DE PLACA DE SINALIZAÇÃO EM CHAPA DE AÇO EM SUPORTE DE CONCRETO. AF_03/2022</t>
  </si>
  <si>
    <t>FORNECIMENTO E INSTALAÇÃO DE PLACA DE SINALIZAÇÃO EM CHAPA DE AÇO EM SUPORTE DE MADEIRA. AF_03/2022</t>
  </si>
  <si>
    <t>FORNECIMENTO E INSTALAÇÃO DE PLACA DE SINALIZAÇÃO EM CHAPA DE AÇO EM SUPORTE METÁLICO. AF_03/2022</t>
  </si>
  <si>
    <t>FORNECIMENTO E INSTALAÇÃO DE PLACA DE SINALIZAÇÃO EM PÓRTICO E SEMI-PÓRTICO. AF_03/2022</t>
  </si>
  <si>
    <t>FORNECIMENTO E INSTALAÇÃO DE PÓRTICO METÁLICO COM VÃO DE 10,3 M. AF_03/2022</t>
  </si>
  <si>
    <t>FORNECIMENTO E INSTALAÇÃO DE PÓRTICO METÁLICO COM VÃO DE 11,4 M. AF_03/2022</t>
  </si>
  <si>
    <t>FORNECIMENTO E INSTALAÇÃO DE PÓRTICO METÁLICO COM VÃO DE 12,5 M. AF_03/2022</t>
  </si>
  <si>
    <t>FORNECIMENTO E INSTALAÇÃO DE PÓRTICO METÁLICO COM VÃO DE 13,6 M. AF_03/2022</t>
  </si>
  <si>
    <t>FORNECIMENTO E INSTALAÇÃO DE PÓRTICO METÁLICO COM VÃO DE 14,8 M. AF_03/2022</t>
  </si>
  <si>
    <t>FORNECIMENTO E INSTALAÇÃO DE PÓRTICO METÁLICO COM VÃO DE 15,9 M. AF_03/2022</t>
  </si>
  <si>
    <t>FORNECIMENTO E INSTALAÇÃO DE PÓRTICO METÁLICO COM VÃO DE 17 M. AF_03/2022</t>
  </si>
  <si>
    <t>FORNECIMENTO E INSTALAÇÃO DE PÓRTICO METÁLICO COM VÃO DE 18,1 M. AF_03/2022</t>
  </si>
  <si>
    <t>FORNECIMENTO E INSTALAÇÃO DE PÓRTICO METÁLICO COM VÃO DE 19,2 M. AF_03/2022</t>
  </si>
  <si>
    <t>FORNECIMENTO E INSTALAÇÃO DE PÓRTICO METÁLICO COM VÃO DE 20,3 M. AF_03/2022</t>
  </si>
  <si>
    <t>FORNECIMENTO E INSTALAÇÃO DE PÓRTICO METÁLICO COM VÃO DE 21,5 M. AF_03/2022</t>
  </si>
  <si>
    <t>FORNECIMENTO E INSTALAÇÃO DE PÓRTICO METÁLICO COM VÃO DE 22,6 M. AF_03/2022</t>
  </si>
  <si>
    <t>FORNECIMENTO E INSTALAÇÃO DE PÓRTICO METÁLICO COM VÃO DE 23,7 M. AF_03/2022</t>
  </si>
  <si>
    <t>FORNECIMENTO E INSTALAÇÃO DE PÓRTICO METÁLICO COM VÃO DE 24,8 M. AF_03/2022</t>
  </si>
  <si>
    <t>FORNECIMENTO E INSTALAÇÃO DE PÓRTICO METÁLICO COM VÃO DE 26 M. AF_03/2022</t>
  </si>
  <si>
    <t>FORNECIMENTO E INSTALAÇÃO DE PÓRTICO METÁLICO COM VÃO DE 27,1 M. AF_03/2022</t>
  </si>
  <si>
    <t>FORNECIMENTO E INSTALAÇÃO DE PÓRTICO METÁLICO COM VÃO DE 9,2 M. AF_03/2022</t>
  </si>
  <si>
    <t>FORNECIMENTO E INSTALAÇÃO DE SEMI PÓRTICO DUPLO METÁLICO COM VÃO DE 2,7 M. AF_03/2022</t>
  </si>
  <si>
    <t>FORNECIMENTO E INSTALAÇÃO DE SEMI PÓRTICO DUPLO METÁLICO COM VÃO DE 3,8 M. AF_03/2022</t>
  </si>
  <si>
    <t>FORNECIMENTO E INSTALAÇÃO DE SEMI PÓRTICO DUPLO METÁLICO COM VÃO DE 4,9 M. AF_03/2022</t>
  </si>
  <si>
    <t>FORNECIMENTO E INSTALAÇÃO DE SEMI PÓRTICO DUPLO METÁLICO COM VÃO DE 6 M. AF_03/2022</t>
  </si>
  <si>
    <t>FORNECIMENTO E INSTALAÇÃO DE SEMI PÓRTICO DUPLO METÁLICO COM VÃO DE 7,2 M. AF_03/2022</t>
  </si>
  <si>
    <t>FORNECIMENTO E INSTALAÇÃO DE SEMI PÓRTICO DUPLO METÁLICO COM VÃO DE 8,3 M. AF_03/2022</t>
  </si>
  <si>
    <t>FORNECIMENTO E INSTALAÇÃO DE SEMI PÓRTICO METÁLICO COM VÃO DE 2,7 M. AF_03/2022</t>
  </si>
  <si>
    <t>FORNECIMENTO E INSTALAÇÃO DE SEMI PÓRTICO METÁLICO COM VÃO DE 3,8 M. AF_03/2022</t>
  </si>
  <si>
    <t>FORNECIMENTO E INSTALAÇÃO DE SEMI PÓRTICO METÁLICO COM VÃO DE 4,9 M. AF_03/2022</t>
  </si>
  <si>
    <t>FORNECIMENTO E INSTALAÇÃO DE SEMI PÓRTICO METÁLICO COM VÃO DE 6 M. AF_03/2022</t>
  </si>
  <si>
    <t>FORNECIMENTO E INSTALAÇÃO DE SEMI PÓRTICO METÁLICO COM VÃO DE 7,2 M. AF_03/2022</t>
  </si>
  <si>
    <t>FORNECIMENTO E INSTALAÇÃO DE SEMI PÓRTICO METÁLICO COM VÃO DE 8,3 M. AF_03/2022</t>
  </si>
  <si>
    <t>FORNECIMENTO E INSTALAÇÃO DE SUPORTE METÁLICO GALVANIZADO PARA PLACAS DE SINALIZAÇÃO EM SOLO, COM H= DE 2,5 M E DIÂMETRO DE 2''. AF_03/2022</t>
  </si>
  <si>
    <t>FORNECIMENTO E INSTALAÇÃO DE SUPORTE METÁLICO GALVANIZADO PARA PLACAS DE SINALIZAÇÃO, EM BASE DE CONCRETO, COM H= DE 2,0 M E DIÂMETRO DE 2''. AF_03/2022</t>
  </si>
  <si>
    <t>FORNECIMENTO E INSTALAÇÃO DE SUPORTE METÁLICO GALVANIZADO PARA PLACAS DE SINALIZAÇÃO, EM BASE DE CONCRETO, COM H= DE 2,5 M E DIÂMETRO DE 2''. AF_03/2022</t>
  </si>
  <si>
    <t>FORNECIMENTO E INSTALAÇÃO DE SUPORTE METÁLICO GALVANIZADO PARA PLACAS DE SINALIZAÇÃO, EM SOLO, COM H= DE 2,0 M E DIÂMETRO DE 2''. AF_03/2022</t>
  </si>
  <si>
    <t>CONECTOR SPLIT-BOLT, PARA SPDA, PARA CABOS DE 16 A 70 MM2 - FORNECIMENTO E INSTALAÇÃO. AF_08/2023</t>
  </si>
  <si>
    <t>CONJUNTO DE ESTAIAMENTO PARA MASTRO DE SPDA (COMPRIMENTO DOS ESTAIS = 12 M) - FORNECIMENTO E INSTALAÇÃO. AF_08/2023</t>
  </si>
  <si>
    <t>CONJUNTO DE ESTAIAMENTO PARA MASTRO DE SPDA (COMPRIMENTO DOS ESTAIS = 2 M) - FORNECIMENTO E INSTALAÇÃO. AF_08/2023</t>
  </si>
  <si>
    <t>CONJUNTO DE ESTAIAMENTO PARA MASTRO DE SPDA (COMPRIMENTO DOS ESTAIS = 4 M) - FORNECIMENTO E INSTALAÇÃO. AF_08/2023</t>
  </si>
  <si>
    <t>CONJUNTO DE ESTAIAMENTO PARA MASTRO DE SPDA (COMPRIMENTO DOS ESTAIS = 8 M) - FORNECIMENTO E INSTALAÇÃO. AF_08/2023</t>
  </si>
  <si>
    <t>CONJUNTO PARA-RAIOS TIPO FRANKLIN PARA SPDA (INCLUSO BASE METÁLICA, MASTRO COM 6 M, CAPTOR FRANKLIN E CONJUNTO DE ESTAIAMENTO COM 3 ESTAIS FLEXÍVEIS DE 4 M) - FORNECIMENTO E INSTALAÇÃO. AF_08/2023</t>
  </si>
  <si>
    <t>CORDOALHA DE COBRE NU 35 MM², NÃO ENTERRADA, COM PRESILHA - FORNECIMENTO E INSTALAÇÃO. AF_08/2023</t>
  </si>
  <si>
    <t>CORDOALHA DE COBRE NU 50 MM², NÃO ENTERRADA, COM PRESILHA - FORNECIMENTO E INSTALAÇÃO. AF_08/2023</t>
  </si>
  <si>
    <t>CORDOALHA DE COBRE NU 70 MM², NÃO ENTERRADA, COM PRESILHA - FORNECIMENTO E INSTALAÇÃO. AF_08/2023</t>
  </si>
  <si>
    <t>FITA DE ALUMÍNIO 70 MM² PARA SPDA - FORNECIMENTO E INSTALAÇÃO. AF_08/2023</t>
  </si>
  <si>
    <t>PRESILHA PARA FIXAÇÃO DE CORDOALHA NÃO ENTERRADA PARA SPDA - FORNECIMENTO E INSTALAÇÃO. AF_08/2023</t>
  </si>
  <si>
    <t>SOLDA EXOTÉRMICA PARA SPDA - FORNECIMENTO E INSTALAÇÃO. AF_08/2023</t>
  </si>
  <si>
    <t>SUPORTE ISOLADOR 2 DESCIDAS PARA FIXAÇÃO DA CORDOALHA DE COBRE EM MASTRO 1 1/2" DE SPDA - FORNECIMENTO E INSTALAÇÃO. AF_08/2023</t>
  </si>
  <si>
    <t>INSTALAÇÃO E FORNECIMENTO DE PAINEL FIXO NA PAREDE COM TOMADAS E SAÍDAS PARA GASES MEDICINAIS. AF_11/2023</t>
  </si>
  <si>
    <t>INSTALAÇÃO E FORNECIMENTO DE PAINEL SUSPENSO COM TOMADAS E SAÍDAS PARA GASES MEDICINAIS. AF_11/2023</t>
  </si>
  <si>
    <t>INSTALAÇÃO E FORNECIMENTO DE POSTO PAREDE, INTERNO OU EXTERNO, PARA REDE DE GASES HOSPITALARES, COM VÁLVULA DE IMPACTO P/ESTANQUEIDADE, PRESSÃO MÁX. TRAB. 8,0 KGF/CM2, CONEXÕES, COM CANOPLA PLÁSTICA COM INDICAÇÃO DO TIPO DE GÁS, COMPLETO. AF_11/2023</t>
  </si>
  <si>
    <t>INSTALAÇÃO E FORNECIMENTO DE RÉGUA DE INALOTERAPIA DE PAREDE PARA REDE DE GÁS COMPRIMIDO, COM 3 PONTOS DE CONSUMO DE GASES IDENTIFICADOS, EM PERFIL DE ALUMÍNIO, APROX. 40 CM, INCLUI VÁLVULA DE IMPACTO E CONEXÕES EM LATÃO, COMPLETO. AF_11/2023</t>
  </si>
  <si>
    <t>INSTALAÇÃO E FORNECIMENTO DE RÉGUA DE INALOTERAPIA DE PAREDE PARA REDE DE GÁS OXIGÊNIO, COM 3 PONTOS DE CONSUMO DE GASES IDENTIFICADOS, EM PERFIL DE ALUMÍNIO ANODIZ., APROX. 40 CM, INCLUI VÁLVULA DE IMPACTO E CONEXÕES EM LATÃO, COMPLETO. AF_11/2023</t>
  </si>
  <si>
    <t>CAIXA DE EMBUTIR EM AÇO GALVANIZADO PARA ABRIGO DE HIDRÔMETRO - FORNECIMENTO E INSTALAÇÃO (EXCLUSIVE HIDRÔMETRO). AF_03/2024</t>
  </si>
  <si>
    <t>CAIXA DE EMBUTIR EM POLICARBONATO PARA ABRIGO DE HIDRÔMETRO - FORNECIMENTO E INSTALAÇÃO (EXCLUSIVE HIDRÔMETRO). AF_03/2024</t>
  </si>
  <si>
    <t>CAIXA DE EMBUTIR EM POLIPROPILENO PARA ABRIGO DE HIDRÔMETRO - FORNECIMENTO E INSTALAÇÃO (EXCLUSIVE HIDRÔMETRO). AF_03/2024</t>
  </si>
  <si>
    <t>CAIXA DE SOBREPOR EM AÇO GALVANIZADO PARA ABRIGO DE HIDRÔMETRO - FORNECIMENTO E INSTALAÇÃO (EXCLUSIVE HIDRÔMETRO). AF_03/2024</t>
  </si>
  <si>
    <t>CAIXA EM CONCRETO PRÉ-MOLDADO PARA ABRIGO DE HIDRÔMETRO COM DN 25 MM - FORNECIMENTO E INSTALAÇÃO (EXCLUSIVE HIDRÔMETRO). AF_03/2024</t>
  </si>
  <si>
    <t>CUMEEIRA NORMAL PARA TELHA TRAPEZOIDAL DE AÇO, E = 0,5 MM, INCLUSO ACESSÓRIOS DE FIXAÇÃO E IÇAMENTO. AF_07/2019</t>
  </si>
  <si>
    <t>ISOLAMENTO TERMOACÚSTICO COM LÃ MINERAL NA SUBCOBERTURA, INCLUSO TRANSPORTE VERTICAL. AF_07/2019</t>
  </si>
  <si>
    <t>CARGA E DESCARGA COM CARRINHO PLATAFORMA, DE BANCADA DE MÁRMORE OU GRANITO PARA COZINHA/LAVATÓRIO OU MÁRMORE SINTÉTICO COM CUBA INTEGRADA, EM BALSA DE 1000 TONELADAS. AF_05/2024</t>
  </si>
  <si>
    <t>CARGA E DESCARGA COM CARRINHO PLATAFORMA, DE BANCADA DE MÁRMORE OU GRANITO PARA COZINHA/LAVATÓRIO OU MÁRMORE SINTÉTICO COM CUBA INTEGRADA, EM BALSA DE 1500 TONELADAS. AF_05/2024</t>
  </si>
  <si>
    <t>CARGA E DESCARGA COM CARRINHO PLATAFORMA, DE BANCADA DE MÁRMORE OU GRANITO PARA COZINHA/LAVATÓRIO OU MÁRMORE SINTÉTICO COM CUBA INTEGRADA, EM BALSA DE 2000 TONELADAS. AF_05/2024</t>
  </si>
  <si>
    <t>CARGA E DESCARGA COM CARRINHO PLATAFORMA, DE BANCADA DE MÁRMORE OU GRANITO PARA COZINHA/LAVATÓRIO OU MÁRMORE SINTÉTICO COM CUBA INTEGRADA, EM BALSA DE 600 TONELADAS. AF_05/2024</t>
  </si>
  <si>
    <t>CARGA E DESCARGA COM MANIPULADOR TELESCÓPICO, DE PÁLETE DE BACIA SANITÁRIA, CAIXA ACOPLADA, TANQUE OU PIA, EM BALSA DE 1000 TONELADAS. AF_05/2024</t>
  </si>
  <si>
    <t>CARGA E DESCARGA COM MANIPULADOR TELESCÓPICO, DE PÁLETE DE BACIA SANITÁRIA, CAIXA ACOPLADA, TANQUE OU PIA, EM BALSA DE 1500 TONELADAS. AF_05/2024</t>
  </si>
  <si>
    <t>CARGA E DESCARGA COM MANIPULADOR TELESCÓPICO, DE PÁLETE DE BACIA SANITÁRIA, CAIXA ACOPLADA, TANQUE OU PIA, EM BALSA DE 2000 TONELADAS. AF_05/2024</t>
  </si>
  <si>
    <t>CARGA E DESCARGA COM MANIPULADOR TELESCÓPICO, DE PÁLETE DE BACIA SANITÁRIA, CAIXA ACOPLADA, TANQUE OU PIA, EM BALSA DE 600 TONELADAS. AF_05/2024</t>
  </si>
  <si>
    <t>CARGA E DESCARGA COM MANIPULADOR TELESCÓPICO, DE PÁLETE DE BLOCOS VAZADOS DE CONCRETO OU CERÂMICO, EM BALSA DE 1000 TONELADAS. AF_05/2024</t>
  </si>
  <si>
    <t>CARGA E DESCARGA COM MANIPULADOR TELESCÓPICO, DE PÁLETE DE BLOCOS VAZADOS DE CONCRETO OU CERÂMICO, EM BALSA DE 1500 TONELADAS. AF_05/2024</t>
  </si>
  <si>
    <t>CARGA E DESCARGA COM MANIPULADOR TELESCÓPICO, DE PÁLETE DE BLOCOS VAZADOS DE CONCRETO OU CERÂMICO, EM BALSA DE 2000 TONELADAS. AF_05/2024</t>
  </si>
  <si>
    <t>CARGA E DESCARGA COM MANIPULADOR TELESCÓPICO, DE PÁLETE DE BLOCOS VAZADOS DE CONCRETO OU CERÂMICO, EM BALSA DE 600 TONELADAS. AF_05/2024</t>
  </si>
  <si>
    <t>CARGA E DESCARGA COM MANIPULADOR TELESCÓPICO, DE PÁLETE DE CAIXAS COM REVESTIMENTO CERÂMICO, EM BALSA DE 1000 TONELADAS. AF_05/2024</t>
  </si>
  <si>
    <t>CARGA E DESCARGA COM MANIPULADOR TELESCÓPICO, DE PÁLETE DE CAIXAS COM REVESTIMENTO CERÂMICO, EM BALSA DE 1500 TONELADAS. AF_05/2024</t>
  </si>
  <si>
    <t>CARGA E DESCARGA COM MANIPULADOR TELESCÓPICO, DE PÁLETE DE CAIXAS COM REVESTIMENTO CERÂMICO, EM BALSA DE 2000 TONELADAS. AF_05/2024</t>
  </si>
  <si>
    <t>CARGA E DESCARGA COM MANIPULADOR TELESCÓPICO, DE PÁLETE DE CAIXAS COM REVESTIMENTO CERÂMICO, EM BALSA DE 600 TONELADAS. AF_05/2024</t>
  </si>
  <si>
    <t>CARGA E DESCARGA COM MANIPULADOR TELESCÓPICO, DE PÁLETE DE LATAS 18 LITROS, EM BALSA DE 1000 TONELADAS. AF_05/2024</t>
  </si>
  <si>
    <t>CARGA E DESCARGA COM MANIPULADOR TELESCÓPICO, DE PÁLETE DE LATAS 18 LITROS, EM BALSA DE 1500 TONELADAS. AF_05/2024</t>
  </si>
  <si>
    <t>CARGA E DESCARGA COM MANIPULADOR TELESCÓPICO, DE PÁLETE DE LATAS 18 LITROS, EM BALSA DE 2000 TONELADAS. AF_05/2024</t>
  </si>
  <si>
    <t>CARGA E DESCARGA COM MANIPULADOR TELESCÓPICO, DE PÁLETE DE LATAS 18 LITROS, EM BALSA DE 600 TONELADAS. AF_05/2024</t>
  </si>
  <si>
    <t>CARGA E DESCARGA COM MANIPULADOR TELESCÓPICO, DE PÁLETE DE SACOS, EM BALSA DE 1000 TONELADAS. AF_05/2024</t>
  </si>
  <si>
    <t>CARGA E DESCARGA COM MANIPULADOR TELESCÓPICO, DE PÁLETE DE SACOS, EM BALSA DE 1500 TONELADAS. AF_05/2024</t>
  </si>
  <si>
    <t>CARGA E DESCARGA COM MANIPULADOR TELESCÓPICO, DE PÁLETE DE SACOS, EM BALSA DE 2000 TONELADAS. AF_05/2024</t>
  </si>
  <si>
    <t>CARGA E DESCARGA COM MANIPULADOR TELESCÓPICO, DE PÁLETE DE SACOS, EM BALSA DE 600 TONELADAS. AF_05/2024</t>
  </si>
  <si>
    <t>CARGA E DESCARGA COM MANIPULADOR TELESCÓPICO, DE PÁLETE DE TELHA DE CONCRETO OU CERÂMICA, EM BALSA DE 1000 TONELADAS. AF_05/2024</t>
  </si>
  <si>
    <t>CARGA E DESCARGA COM MANIPULADOR TELESCÓPICO, DE PÁLETE DE TELHA DE CONCRETO OU CERÂMICA, EM BALSA DE 1500 TONELADAS. AF_05/2024</t>
  </si>
  <si>
    <t>CARGA E DESCARGA COM MANIPULADOR TELESCÓPICO, DE PÁLETE DE TELHA DE CONCRETO OU CERÂMICA, EM BALSA DE 2000 TONELADAS. AF_05/2024</t>
  </si>
  <si>
    <t>CARGA E DESCARGA COM MANIPULADOR TELESCÓPICO, DE PÁLETE DE TELHA DE CONCRETO OU CERÂMICA, EM BALSA DE 600 TONELADAS. AF_05/2024</t>
  </si>
  <si>
    <t>CARGA E DESCARGA COM MANIPULADOR TELESCÓPICO, DE TELHAS TERMOACÚSTICAS, FIBROCIMENTO, AÇO ZINCADO, FIBROCIMENTO ESTRUTURAL, CANALETE 90 OU KALHETÃO, EM BALSA DE 1000 TONELADAS. AF_05/2024</t>
  </si>
  <si>
    <t>CARGA E DESCARGA COM MANIPULADOR TELESCÓPICO, DE TELHAS TERMOACÚSTICAS, FIBROCIMENTO, AÇO ZINCADO, FIBROCIMENTO ESTRUTURAL, CANALETE 90 OU KALHETÃO, EM BALSA DE 1500 TONELADAS. AF_05/2024</t>
  </si>
  <si>
    <t>CARGA E DESCARGA COM MANIPULADOR TELESCÓPICO, DE TELHAS TERMOACÚSTICAS, FIBROCIMENTO, AÇO ZINCADO, FIBROCIMENTO ESTRUTURAL, CANALETE 90 OU KALHETÃO, EM BALSA DE 2000 TONELADAS. AF_05/2024</t>
  </si>
  <si>
    <t>CARGA E DESCARGA COM MANIPULADOR TELESCÓPICO, DE TELHAS TERMOACÚSTICAS, FIBROCIMENTO, AÇO ZINCADO, FIBROCIMENTO ESTRUTURAL, CANALETE 90 OU KALHETÃO, EM BALSA DE 600 TONELADAS. AF_05/2024</t>
  </si>
  <si>
    <t>CARGA E DESCARGA DE BETONEIRA, COM CAMINHÃO CARROCERIA COM GUINDAUTO (MUNCK) 11,7 TM, EM BALSA DE 1000 TONELADAS. AF_05/2024</t>
  </si>
  <si>
    <t>CARGA E DESCARGA DE BETONEIRA, COM CAMINHÃO CARROCERIA COM GUINDAUTO (MUNCK) 11,7 TM, EM BALSA DE 1500 TONELADAS. AF_05/2024</t>
  </si>
  <si>
    <t>CARGA E DESCARGA DE BETONEIRA, COM CAMINHÃO CARROCERIA COM GUINDAUTO (MUNCK) 11,7 TM, EM BALSA DE 2000 TONELADAS. AF_05/2024</t>
  </si>
  <si>
    <t>CARGA E DESCARGA DE BETONEIRA, COM CAMINHÃO CARROCERIA COM GUINDAUTO (MUNCK) 11,7 TM, EM BALSA DE 600 TONELADAS. AF_05/2024</t>
  </si>
  <si>
    <t>CARGA E DESCARGA DE CAMINHÃO DE 10 M³, EM BALSA DE 1000 TONELADAS. AF_05/2024</t>
  </si>
  <si>
    <t>CARGA E DESCARGA DE CAMINHÃO DE 10 M³, EM BALSA DE 1500 TONELADAS. AF_05/2024</t>
  </si>
  <si>
    <t>CARGA E DESCARGA DE CAMINHÃO DE 10 M³, EM BALSA DE 2000 TONELADAS. AF_05/2024</t>
  </si>
  <si>
    <t>CARGA E DESCARGA DE CAMINHÃO DE 10 M³, EM BALSA DE 600 TONELADAS. AF_05/2024</t>
  </si>
  <si>
    <t>CARGA E DESCARGA DE CAMINHÃO DE 14 M³, EM BALSA DE 1000 TONELADAS. AF_05/2024</t>
  </si>
  <si>
    <t>CARGA E DESCARGA DE CAMINHÃO DE 14 M³, EM BALSA DE 1500 TONELADAS. AF_05/2024</t>
  </si>
  <si>
    <t>CARGA E DESCARGA DE CAMINHÃO DE 14 M³, EM BALSA DE 2000 TONELADAS. AF_05/2024</t>
  </si>
  <si>
    <t>CARGA E DESCARGA DE CAMINHÃO DE 14 M³, EM BALSA DE 600 TONELADAS. AF_05/2024</t>
  </si>
  <si>
    <t>CARGA E DESCARGA DE CAMINHÃO DE 6 M³, EM BALSA DE 1000 TONELADAS. AF_05/2024</t>
  </si>
  <si>
    <t>CARGA E DESCARGA DE CAMINHÃO DE 6 M³, EM BALSA DE 1500 TONELADAS. AF_05/2024</t>
  </si>
  <si>
    <t>CARGA E DESCARGA DE CAMINHÃO DE 6 M³, EM BALSA DE 2000 TONELADAS. AF_05/2024</t>
  </si>
  <si>
    <t>CARGA E DESCARGA DE CAMINHÃO DE 6 M³, EM BALSA DE 600 TONELADAS. AF_05/2024</t>
  </si>
  <si>
    <t>CARGA E DESCARGA DE PERFIL METÁLICO E VERGALHÕES DE AÇO E VERGALHÕES DE AÇO, COM CAMINHÃO CARROCERIA COM GUINDAUTO (MUNCK) 11,7 TM, EM BALSA DE 1500 TONELADAS. AF_05/2024</t>
  </si>
  <si>
    <t>CARGA E DESCARGA DE PERFIL METÁLICO E VERGALHÕES DE AÇO, COM CAMINHÃO CARROCERIA COM GUINDAUTO (MUNCK) 11,7 TM, EM BALSA DE 1000 TONELADAS. AF_05/2024</t>
  </si>
  <si>
    <t>CARGA E DESCARGA DE PERFIL METÁLICO E VERGALHÕES DE AÇO, COM CAMINHÃO CARROCERIA COM GUINDAUTO (MUNCK) 11,7 TM, EM BALSA DE 2000 TONELADAS. AF_05/2024</t>
  </si>
  <si>
    <t>CARGA E DESCARGA DE PERFIL METÁLICO E VERGALHÕES DE AÇO, COM CAMINHÃO CARROCERIA COM GUINDAUTO (MUNCK) 11,7 TM, EM BALSA DE 600 TONELADAS. AF_05/2024</t>
  </si>
  <si>
    <t>CARGA E DESCARGA DE POSTES DE CONCRETO, COM CAMINHÃO CARROCERIA COM GUINDAUTO (MUNCK) 11,7 TM, EM BALSA DE 1000 TONELADAS. AF_05/2024</t>
  </si>
  <si>
    <t>CARGA E DESCARGA DE POSTES DE CONCRETO, COM CAMINHÃO CARROCERIA COM GUINDAUTO (MUNCK) 11,7 TM, EM BALSA DE 1500 TONELADAS. AF_05/2024</t>
  </si>
  <si>
    <t>CARGA E DESCARGA DE POSTES DE CONCRETO, COM CAMINHÃO CARROCERIA COM GUINDAUTO (MUNCK) 11,7 TM, EM BALSA DE 2000 TONELADAS. AF_05/2024</t>
  </si>
  <si>
    <t>CARGA E DESCARGA DE POSTES DE CONCRETO, COM CAMINHÃO CARROCERIA COM GUINDAUTO (MUNCK) 11,7 TM, EM BALSA DE 600 TONELADAS. AF_05/2024</t>
  </si>
  <si>
    <t>CARGA E DESCARGA DE RETROESCAVADEIRA, EM BALSA DE 1000 TONELADAS. AF_05/2024</t>
  </si>
  <si>
    <t>CARGA E DESCARGA DE RETROESCAVADEIRA, EM BALSA DE 1500 TONELADAS. AF_05/2024</t>
  </si>
  <si>
    <t>CARGA E DESCARGA DE RETROESCAVADEIRA, EM BALSA DE 2000 TONELADAS. AF_05/2024</t>
  </si>
  <si>
    <t>CARGA E DESCARGA DE RETROESCAVADEIRA, EM BALSA DE 600 TONELADAS. AF_05/2024</t>
  </si>
  <si>
    <t>CARGA E DESCARGA DE SOLOS E MATERIAIS GRANULARES, COM CAMINHÃO DE 10 M³ E ESCAVADEIRA HIDRÁULICA, EM BALSA DE 1000 TONELADAS. AF_05/2024</t>
  </si>
  <si>
    <t>CARGA E DESCARGA DE SOLOS E MATERIAIS GRANULARES, COM CAMINHÃO DE 10 M³ E ESCAVADEIRA HIDRÁULICA, EM BALSA DE 1500 TONELADAS. AF_05/2024</t>
  </si>
  <si>
    <t>CARGA E DESCARGA DE SOLOS E MATERIAIS GRANULARES, COM CAMINHÃO DE 10 M³ E ESCAVADEIRA HIDRÁULICA, EM BALSA DE 2000 TONELADAS. AF_05/2024</t>
  </si>
  <si>
    <t>CARGA E DESCARGA DE SOLOS E MATERIAIS GRANULARES, COM CAMINHÃO DE 10 M³ E ESCAVADEIRA HIDRÁULICA, EM BALSA DE 600 TONELADAS. AF_05/2024</t>
  </si>
  <si>
    <t>CARGA E DESCARGA DE SOLOS E MATERIAIS GRANULARES, COM CAMINHÃO DE 14 M³ E ESCAVADEIRA HIDRÁULICA, EM BALSA DE 1000 TONELADAS. AF_05/2024</t>
  </si>
  <si>
    <t>CARGA E DESCARGA DE SOLOS E MATERIAIS GRANULARES, COM CAMINHÃO DE 14 M³ E ESCAVADEIRA HIDRÁULICA, EM BALSA DE 1500 TONELADAS. AF_05/2024</t>
  </si>
  <si>
    <t>CARGA E DESCARGA DE SOLOS E MATERIAIS GRANULARES, COM CAMINHÃO DE 14 M³ E ESCAVADEIRA HIDRÁULICA, EM BALSA DE 2000 TONELADAS. AF_05/2024</t>
  </si>
  <si>
    <t>CARGA E DESCARGA DE SOLOS E MATERIAIS GRANULARES, COM CAMINHÃO DE 14 M³ E ESCAVADEIRA HIDRÁULICA, EM BALSA DE 600 TONELADAS. AF_05/2024</t>
  </si>
  <si>
    <t>CARGA E DESCARGA DE SOLOS E MATERIAIS GRANULARES, COM CAMINHÃO DE 6 M³ E ESCAVADEIRA HIDRÁULICA, EM BALSA DE 1000 TONELADAS. AF_05/2024</t>
  </si>
  <si>
    <t>CARGA E DESCARGA DE SOLOS E MATERIAIS GRANULARES, COM CAMINHÃO DE 6 M³ E ESCAVADEIRA HIDRÁULICA, EM BALSA DE 1500 TONELADAS. AF_05/2024</t>
  </si>
  <si>
    <t>CARGA E DESCARGA DE SOLOS E MATERIAIS GRANULARES, COM CAMINHÃO DE 6 M³ E ESCAVADEIRA HIDRÁULICA, EM BALSA DE 2000 TONELADAS. AF_05/2024</t>
  </si>
  <si>
    <t>CARGA E DESCARGA DE SOLOS E MATERIAIS GRANULARES, COM CAMINHÃO DE 6 M³ E ESCAVADEIRA HIDRÁULICA, EM BALSA DE 600 TONELADAS. AF_05/2024</t>
  </si>
  <si>
    <t>CARGA E DESCARGA DE TELA DE AÇO, COM CAMINHÃO CARROCERIA COM GUINDAUTO (MUNCK) 11,7 TM, EM BALSA DE 1000 TONELADAS. AF_05/2024</t>
  </si>
  <si>
    <t>CARGA E DESCARGA DE TELA DE AÇO, COM CAMINHÃO CARROCERIA COM GUINDAUTO (MUNCK) 11,7 TM, EM BALSA DE 1500 TONELADAS. AF_05/2024</t>
  </si>
  <si>
    <t>CARGA E DESCARGA DE TELA DE AÇO, COM CAMINHÃO CARROCERIA COM GUINDAUTO (MUNCK) 11,7 TM, EM BALSA DE 2000 TONELADAS. AF_05/2024</t>
  </si>
  <si>
    <t>CARGA E DESCARGA DE TELA DE AÇO, COM CAMINHÃO CARROCERIA COM GUINDAUTO (MUNCK) 11,7 TM, EM BALSA DE 600 TONELADAS. AF_05/2024</t>
  </si>
  <si>
    <t>CARGA E DESCARGA DE TUBOS DE CONCRETO, COM CAMINHÃO CARROCERIA COM GUINDAUTO (MUNCK) 11,7 TM, EM BALSA DE 1000 TONELADAS. AF_05/2024</t>
  </si>
  <si>
    <t>CARGA E DESCARGA DE TUBOS DE CONCRETO, COM CAMINHÃO CARROCERIA COM GUINDAUTO (MUNCK) 11,7 TM, EM BALSA DE 1500 TONELADAS. AF_05/2024</t>
  </si>
  <si>
    <t>CARGA E DESCARGA DE TUBOS DE CONCRETO, COM CAMINHÃO CARROCERIA COM GUINDAUTO (MUNCK) 11,7 TM, EM BALSA DE 2000 TONELADAS. AF_05/2024</t>
  </si>
  <si>
    <t>CARGA E DESCARGA DE TUBOS DE CONCRETO, COM CAMINHÃO CARROCERIA COM GUINDAUTO (MUNCK) 11,7 TM, EM BALSA DE 600 TONELADAS. AF_05/2024</t>
  </si>
  <si>
    <t>CARGA E DESCARGA DE TUBOS METÁLICOS, COM CAMINHÃO CARROCERIA COM GUINDAUTO (MUNCK) 11,7 TM, EM BALSA DE 1000 TONELADAS. AF_05/2024</t>
  </si>
  <si>
    <t>CARGA E DESCARGA DE TUBOS METÁLICOS, COM CAMINHÃO CARROCERIA COM GUINDAUTO (MUNCK) 11,7 TM, EM BALSA DE 1500 TONELADAS. AF_05/2024</t>
  </si>
  <si>
    <t>CARGA E DESCARGA DE TUBOS METÁLICOS, COM CAMINHÃO CARROCERIA COM GUINDAUTO (MUNCK) 11,7 TM, EM BALSA DE 2000 TONELADAS. AF_05/2024</t>
  </si>
  <si>
    <t>CARGA E DESCARGA DE TUBOS METÁLICOS, COM CAMINHÃO CARROCERIA COM GUINDAUTO (MUNCK) 11,7 TM, EM BALSA DE 600 TONELADAS. AF_05/2024</t>
  </si>
  <si>
    <t>CARGA E DESCARGA DE TUBOS PLÁSTICOS, COM CAMINHÃO CARROCERIA COM GUINDAUTO (MUNCK) 11,7 TM, EM BALSA DE 1000 TONELADAS. AF_05/2024</t>
  </si>
  <si>
    <t>CARGA E DESCARGA DE TUBOS PLÁSTICOS, COM CAMINHÃO CARROCERIA COM GUINDAUTO (MUNCK) 11,7 TM, EM BALSA DE 1500 TONELADAS. AF_05/2024</t>
  </si>
  <si>
    <t>CARGA E DESCARGA DE TUBOS PLÁSTICOS, COM CAMINHÃO CARROCERIA COM GUINDAUTO (MUNCK) 11,7 TM, EM BALSA DE 2000 TONELADAS. AF_05/2024</t>
  </si>
  <si>
    <t>CARGA E DESCARGA DE TUBOS PLÁSTICOS, COM CAMINHÃO CARROCERIA COM GUINDAUTO (MUNCK) 11,7 TM, EM BALSA DE 600 TONELADAS. AF_05/2024</t>
  </si>
  <si>
    <t>CARGA E DESCARGA MANUAL, DE JANELA, KIT PORTA-PRONTA OU PORTA DE MADEIRA, PORTA DE AÇO E PORTA DE ALUMÍNIO, EM BALSA DE 1000 TONELADAS. AF_05/2024</t>
  </si>
  <si>
    <t>CARGA E DESCARGA MANUAL, DE JANELA, KIT PORTA-PRONTA OU PORTA DE MADEIRA, PORTA DE AÇO E PORTA DE ALUMÍNIO, EM BALSA DE 1500 TONELADAS. AF_05/2024</t>
  </si>
  <si>
    <t>CARGA E DESCARGA MANUAL, DE JANELA, KIT PORTA-PRONTA OU PORTA DE MADEIRA, PORTA DE AÇO E PORTA DE ALUMÍNIO, EM BALSA DE 2000 TONELADAS. AF_05/2024</t>
  </si>
  <si>
    <t>CARGA E DESCARGA MANUAL, DE JANELA, KIT PORTA-PRONTA OU PORTA DE MADEIRA, PORTA DE AÇO E PORTA DE ALUMÍNIO, EM BALSA DE 600 TONELADAS. AF_05/2024</t>
  </si>
  <si>
    <t>CARGA E DESCARGA MANUAL, DE PEÇAS DE MADEIRA (CAIBROS, TÁBUAS, RIPAS, VIGAS E COMPENSADOS), EM BALSA DE 1000 TONELADAS. AF_05/2024</t>
  </si>
  <si>
    <t>CARGA E DESCARGA MANUAL, DE PEÇAS DE MADEIRA (CAIBROS, TÁBUAS, RIPAS, VIGAS E COMPENSADOS), EM BALSA DE 1500 TONELADAS. AF_05/2024</t>
  </si>
  <si>
    <t>CARGA E DESCARGA MANUAL, DE PEÇAS DE MADEIRA (CAIBROS, TÁBUAS, RIPAS, VIGAS E COMPENSADOS), EM BALSA DE 2000 TONELADAS. AF_05/2024</t>
  </si>
  <si>
    <t>CARGA E DESCARGA MANUAL, DE PEÇAS DE MADEIRA (CAIBROS, TÁBUAS, RIPAS, VIGAS E COMPENSADOS), EM BALSA DE 600 TONELADAS. AF_05/2024</t>
  </si>
  <si>
    <t>CARGA E DESCARGA MANUAL, DE VIDRO, EM BALSA DE 1000 TONELADAS. AF_05/2024</t>
  </si>
  <si>
    <t>CARGA E DESCARGA MANUAL, DE VIDRO, EM BALSA DE 1500 TONELADAS. AF_05/2024</t>
  </si>
  <si>
    <t>CARGA E DESCARGA MANUAL, DE VIDRO, EM BALSA DE 2000 TONELADAS. AF_05/2024</t>
  </si>
  <si>
    <t>CARGA E DESCARGA MANUAL, DE VIDRO, EM BALSA DE 600 TONELADAS. AF_05/2024</t>
  </si>
  <si>
    <t>TRANSPORTE FLUVIAL COM CONJUNTO EMPURRADOR DE 250 HP E BALSA DE 200 A 600 TONELADAS, EM VIA NAVEGÁVEL NO SENTIDO A JUSANTE (DESCENDO O RIO). AF_05/2024</t>
  </si>
  <si>
    <t>TRANSPORTE FLUVIAL COM CONJUNTO EMPURRADOR DE 250 HP E BALSA DE 200 A 600 TONELADAS, EM VIA NAVEGÁVEL NO SENTIDO A MONTANTE (SUBINDO O RIO). AF_05/2024</t>
  </si>
  <si>
    <t>TRANSPORTE FLUVIAL COM CONJUNTO EMPURRADOR DE 315 HP E BALSA 600 A 1000 TONELADAS, EM VIA NAVEGÁVEL NO SENTIDO A JUSANTE (DESCENDO O RIO). AF_05/2024</t>
  </si>
  <si>
    <t>TRANSPORTE FLUVIAL COM CONJUNTO EMPURRADOR DE 315 HP E BALSA 600 A 1000 TONELADAS, EM VIA NAVEGÁVEL NO SENTIDO A MONTANTE (SUBINDO O RIO). AF_05/2024</t>
  </si>
  <si>
    <t>TRANSPORTE FLUVIAL COM CONJUNTO EMPURRADOR DE 475 HP E BALSA DE 1.000 A 1.500 TONELADAS, EM VIA NAVEGÁVEL NO SENTIDO A JUSANTE (DESCENDO O RIO). AF_05/2024</t>
  </si>
  <si>
    <t>TRANSPORTE FLUVIAL COM CONJUNTO EMPURRADOR DE 475 HP E BALSA DE 1.000 A 1.500 TONELADAS, EM VIA NAVEGÁVEL NO SENTIDO A MONTANTE (SUBINDO O RIO). AF_05/2024</t>
  </si>
  <si>
    <t>TRANSPORTE FLUVIAL COM CONJUNTO EMPURRADOR DE 600 HP E BALSA DE 1.500 A 2.000 TONELADAS, EM VIA NAVEGÁVEL NO SENTIDO A JUSANTE (DESCENDO O RIO). AF_05/2024</t>
  </si>
  <si>
    <t>TRANSPORTE FLUVIAL COM CONJUNTO EMPURRADOR DE 600 HP E BALSA DE 1.500 A 2.000 TONELADAS, EM VIA NAVEGÁVEL NO SENTIDO A MONTANTE (SUBINDO O RIO). AF_05/2024</t>
  </si>
  <si>
    <t>PAVIMENTO COM TRATAMENTO SUPERFICIAL DUPLO, COM CAP 150/200. AF_01/2020</t>
  </si>
  <si>
    <t>PAVIMENTO COM TRATAMENTO SUPERFICIAL DUPLO, COM EMULSÃO ASFÁLTICA RR-2C, COM BANHO DILUÍDO. AF_01/2020</t>
  </si>
  <si>
    <t>PAVIMENTO COM TRATAMENTO SUPERFICIAL DUPLO, COM EMULSÃO ASFÁLTICA RR-2C, COM CAPA SELANTE. AF_01/2020</t>
  </si>
  <si>
    <t>PAVIMENTO COM TRATAMENTO SUPERFICIAL DUPLO, COM EMULSÃO ASFÁLTICA RR-2C. AF_01/2020</t>
  </si>
  <si>
    <t>PAVIMENTO COM TRATAMENTO SUPERFICIAL SIMPLES, COM CAP 150/200. AF_01/2020</t>
  </si>
  <si>
    <t>PAVIMENTO COM TRATAMENTO SUPERFICIAL SIMPLES, COM EMULSÃO ASFÁLTICA RR-2C, COM BANHO DILUÍDO. AF_01/2020</t>
  </si>
  <si>
    <t>PAVIMENTO COM TRATAMENTO SUPERFICIAL SIMPLES, COM EMULSÃO ASFÁLTICA RR-2C. AF_01/2020</t>
  </si>
  <si>
    <t>PAVIMENTO COM TRATAMENTO SUPERFICIAL TRIPLO, COM CAP 150/200. AF_01/2020</t>
  </si>
  <si>
    <t>PAVIMENTO COM TRATAMENTO SUPERFICIAL TRIPLO, COM EMULSÃO ASFÁLTICA RR-2C, COM BANHO DILUÍDO. AF_01/2020</t>
  </si>
  <si>
    <t>PAVIMENTO COM TRATAMENTO SUPERFICIAL TRIPLO, COM EMULSÃO ASFÁLTICA RR-2C, COM CAPA SELANTE. AF_01/2020</t>
  </si>
  <si>
    <t>PAVIMENTO COM TRATAMENTO SUPERFICIAL TRIPLO, COM EMULSÃO ASFÁLTICA RR-2C. AF_01/2020</t>
  </si>
  <si>
    <t>TUBULÃO A CÉU ABERTO, DIÂMETRO DO FUSTE DE 100CM, ESCAVAÇÃO MANUAL, SEM ALARGAMENTO DE BASE, CONCRETO FEITO EM OBRA E LANÇADO COM JERICA. AF_05/2020</t>
  </si>
  <si>
    <t>TUBULÃO A CÉU ABERTO, DIÂMETRO DO FUSTE DE 100CM, ESCAVAÇÃO MANUAL, SEM ALARGAMENTO DE BASE, CONCRETO USINADO E LANÇADO COM BOMBA OU DIRETAMENTE DO CAMINHÃO (EXCLUSIVE BOMBEAMENTO). AF_05/2020</t>
  </si>
  <si>
    <t>TUBULÃO A CÉU ABERTO, DIÂMETRO DO FUSTE DE 100CM, ESCAVAÇÃO MECÂNICA, SEM ALARGAMENTO DE BASE, CONCRETO FEITO EM OBRA E LANÇADO COM JERICA (EXCLUSIVE MOBILIZAÇÃO E DESMOBILIZAÇÃO). AF_05/2020</t>
  </si>
  <si>
    <t>TUBULÃO A CÉU ABERTO, DIÂMETRO DO FUSTE DE 100CM, ESCAVAÇÃO MECÂNICA, SEM ALARGAMENTO DE BASE, CONCRETO USINADO E LANÇADO COM BOMBA OU DIRETAMENTE DO CAMINHÃO (EXCLUSIVE BOMBEAMENTO, MOBILIZAÇÃO E DESMOBILIZAÇÃO). AF_05/2020</t>
  </si>
  <si>
    <t>TUBULÃO A CÉU ABERTO, DIÂMETRO DO FUSTE DE 120CM, ESCAVAÇÃO MANUAL, SEM ALARGAMENTO DE BASE, CONCRETO FEITO EM OBRA E LANÇADO COM JERICA. AF_05/2020</t>
  </si>
  <si>
    <t>TUBULÃO A CÉU ABERTO, DIÂMETRO DO FUSTE DE 120CM, ESCAVAÇÃO MANUAL, SEM ALARGAMENTO DE BASE, CONCRETO USINADO E LANÇADO COM BOMBA OU DIRETAMENTE DO CAMINHÃO (EXCLUSIVE BOMBEAMENTO). AF_05/2020</t>
  </si>
  <si>
    <t>TUBULÃO A CÉU ABERTO, DIÂMETRO DO FUSTE DE 120CM, ESCAVAÇÃO MECÂNICA, SEM ALARGAMENTO DE BASE, CONCRETO FEITO EM OBRA E LANÇADO COM JERICA (EXCLUSIVE MOBILIZAÇÃO E DESMOBILIZAÇÃO). AF_05/2020</t>
  </si>
  <si>
    <t>TUBULÃO A CÉU ABERTO, DIÂMETRO DO FUSTE DE 120CM, ESCAVAÇÃO MECÂNICA, SEM ALARGAMENTO DE BASE, CONCRETO USINADO E LANÇADO COM BOMBA OU DIRETAMENTE DO CAMINHÃO (EXCLUSIVE BOMBEAMENTO, MOBILIZAÇÃO E DESMOBILIZAÇÃO). AF_05/2020</t>
  </si>
  <si>
    <t>TUBULÃO A CÉU ABERTO, DIÂMETRO DO FUSTE DE 70CM, ESCAVAÇÃO MANUAL, SEM ALARGAMENTO DE BASE, CONCRETO FEITO EM OBRA E LANÇADO COM JERICA. AF_05/2020</t>
  </si>
  <si>
    <t>TUBULÃO A CÉU ABERTO, DIÂMETRO DO FUSTE DE 70CM, ESCAVAÇÃO MANUAL, SEM ALARGAMENTO DE BASE, CONCRETO USINADO E LANÇADO COM BOMBA OU DIRETAMENTE DO CAMINHÃO (EXCLUSIVE BOMBEAMENTO). AF_05/2020</t>
  </si>
  <si>
    <t>TUBULÃO A CÉU ABERTO, DIÂMETRO DO FUSTE DE 70CM, ESCAVAÇÃO MECÂNICA, SEM ALARGAMENTO DE BASE, CONCRETO FEITO EM OBRA E LANÇADO COM JERICA. AF_05/2020</t>
  </si>
  <si>
    <t>TUBULÃO A CÉU ABERTO, DIÂMETRO DO FUSTE DE 70CM, ESCAVAÇÃO MECÂNICA, SEM ALARGAMENTO DE BASE, CONCRETO USINADO E LANÇADO COM BOMBA OU DIRETAMENTE DO CAMINHÃO (EXCLUSIVE BOMBEAMENTO, MOBILIZAÇÃO E DESMOBILIZAÇÃO). AF_05/2020</t>
  </si>
  <si>
    <t>TUBULÃO A CÉU ABERTO, DIÂMETRO DO FUSTE DE 80CM, ESCAVAÇÃO MANUAL, SEM ALARGAMENTO DE BASE, CONCRETO FEITO EM OBRA E LANÇADO COM JERICA. AF_05/2020</t>
  </si>
  <si>
    <t>TUBULÃO A CÉU ABERTO, DIÂMETRO DO FUSTE DE 80CM, ESCAVAÇÃO MANUAL, SEM ALARGAMENTO DE BASE, CONCRETO USINADO E LANÇADO COM BOMBA OU DIRETAMENTE DO CAMINHÃO (EXCLUSIVE BOMBEAMENTO). AF_05/2020</t>
  </si>
  <si>
    <t>TUBULÃO A CÉU ABERTO, DIÂMETRO DO FUSTE DE 80CM, ESCAVAÇÃO MECÂNICA, SEM ALARGAMENTO DE BASE, CONCRETO FEITO EM OBRA E LANÇADO COM JERICA (EXCLUSIVE MOBILIZAÇÃO E DESMOBILIZAÇÃO). AF_05/2020</t>
  </si>
  <si>
    <t>TUBULÃO A CÉU ABERTO, DIÂMETRO DO FUSTE DE 80CM, ESCAVAÇÃO MECÂNICA, SEM ALARGAMENTO DE BASE, CONCRETO USINADO E LANÇADO COM BOMBA OU DIRETAMENTE DO CAMINHÃO (EXCLUSIVE BOMBEAMENTO, MOBILIZAÇÃO E DESMOBILIZAÇÃO). AF_05/2020</t>
  </si>
  <si>
    <t>USINAGEM DE CONCRETO ASFÁLTICO COM CAP 50/70 PARA CAMADA DE ROLAMENTO, PADRÃO DNIT FAIXA C, EM USINA DE ASFALTO GRAVIMÉTRICA DE 150 TON/H. AF_03/2020</t>
  </si>
  <si>
    <t>USINAGEM DE CONCRETO ASFÁLTICO COM CAP 50/70, PARA CAMADA DE BINDER, PADRÃO DNIT FAIXA B, EM USINA DE ASFALTO CONTÍNUA DE 140 TON/H. AF_03/2020</t>
  </si>
  <si>
    <t>USINAGEM DE CONCRETO ASFÁLTICO COM CAP 50/70, PARA CAMADA DE BINDER, PADRÃO DNIT FAIXA B, EM USINA DE ASFALTO CONTÍNUA DE 80 TON/H. AF_03/2020</t>
  </si>
  <si>
    <t>USINAGEM DE CONCRETO ASFÁLTICO COM CAP 50/70, PARA CAMADA DE BINDER, PADRÃO DNIT FAIXA B, EM USINA DE ASFALTO GRAVIMÉTRICA DE 150 TON/H. AF_03/2020</t>
  </si>
  <si>
    <t>USINAGEM DE CONCRETO ASFÁLTICO COM CAP 50/70, PARA CAMADA DE ROLAMENTO, PADRÃO DNIT FAIXA C, EM USINA DE ASFALTO CONTÍNUA DE 140 TON/H. AF_03/2020</t>
  </si>
  <si>
    <t>USINAGEM DE CONCRETO ASFÁLTICO COM CAP 50/70, PARA CAMADA DE ROLAMENTO, PADRÃO DNIT FAIXA C, EM USINA DE ASFALTO CONTÍNUA DE 80 TON/H. AF_03/2020</t>
  </si>
  <si>
    <t>USINAGEM DE PRÉ MISTURADO A FRIO, PARA CAMADA DE BINDER, PADRÃO DNIT FAIXA B. AF_03/2020</t>
  </si>
  <si>
    <t>USINAGEM DE PRÉ MISTURADO A FRIO, PARA CAMADA DE ROLAMENTO, PADRÃO DNIT FAIXA C. AF_03/2020</t>
  </si>
  <si>
    <t>ESPELHO CRISTAL, ESPESSURA 4 MM, ADERIDO COM ADESIVO FIXA-ESPELHO E FITA DUPLA-FACE, COM MOLDURA DE MADEIRA APARAFUSADA NA PAREDE, COM ÁREA MAIOR QUE 1,0 M2. AF_01/2021</t>
  </si>
  <si>
    <t>ESPELHO CRISTAL, ESPESSURA 4 MM, ADERIDO COM ADESIVO FIXA-ESPELHO, COM MOLDURA DE MADEIRA APARAFUSADA NA PAREDE, COM ÁREA MAIOR QUE 1,0 M2. AF_01/2021</t>
  </si>
  <si>
    <t>ESPELHO CRISTAL, ESPESSURA 4 MM, ADERIDO COM ADESIVO FIXA-ESPELHO, COM MOLDURA DE MADEIRA APARAFUSADA NA PAREDE, COM ÁREA MENOR OU IGUAL A 1,0 M2. AF_01/2021</t>
  </si>
  <si>
    <t>ESPELHO CRISTAL, ESPESSURA 4 MM, SEM MOLDURA, ADERIDO COM ADESIVO FIXA-ESPELHO E FITA DUPLA-FACE. AF_01/2021</t>
  </si>
  <si>
    <t>ESPELHO CRISTAL, ESPESSURA 4 MM, SEM MOLDURA, ADERIDO COM ADESIVO FIXA-ESPELHO. AF_01/2021</t>
  </si>
  <si>
    <t>ESPELHO CRISTAL, ESPESSURA 4 MM, SEM MOLDURA, APARAFUSADO COM BOTÃO DE ROSCA INTERNA, COM ÁREA MAIOR QUE 1,0 M2. AF_01/2021</t>
  </si>
  <si>
    <t>ESPELHO CRISTAL, ESPESSURA 4 MM, SEM MOLDURA, APARAFUSADO COM BOTÃO DE ROSCA INTERNA, COM ÁREA MENOR OU IGUAL A 1,0 M2. AF_01/2021</t>
  </si>
  <si>
    <t>ESPELHO CRISTAL, ESPESSURA 4MM, ADERIDO COM ADESIVO FIXA ESPELHO FITA DUPLA-FACE, COM MOLDURA DE MADEIRA APARAFUSADA NA PAREDE, COM ÁREA MENOR OU IGUAL A 1,0 M2. AF_01/2021</t>
  </si>
  <si>
    <t>INSTALAÇÃO DE VIDRO LAMINADO, E = 12 MM (4+4+4), FIXADO COM SILICONE ESTRUTURAL. AF_01/2021</t>
  </si>
  <si>
    <t>INSTALAÇÃO DE VIDRO LAMINADO, E = 15 MM (5+5+5), FIXADO COM SILICONE ESTRUTURAL. AF_01/2021</t>
  </si>
  <si>
    <t>INSTALAÇÃO DE VIDRO LAMINADO, E = 8 MM (4+4), FIXADO COM SILICONE ESTRUTURAL. AF_01/2021</t>
  </si>
  <si>
    <t>PORTA DE CORRER EM VIDRO TEMPERADO, 2 FOLHAS DE 90X210 CM, ESPESSURA 10 MM, INCLUSIVE ACESSÓRIOS. AF_01/2021</t>
  </si>
  <si>
    <t>PORTA DE CORRER EM VIDRO TEMPERADO, 90X210 CM, ESPESSURA 10MM, INCLUSIVE ACESSÓRIOS. AF_01/2021</t>
  </si>
  <si>
    <t>VÁLVULA DE SEGURANÇA À TEMPERATURA, 1/2" - FORNECIMENTO E INSTALAÇÃO. AF_08/2021</t>
  </si>
  <si>
    <t>VÁLVULA ESFERA PARA GÁS, 1" - FORNECIMENTO E INSTALAÇÃO. AF_08/2021</t>
  </si>
  <si>
    <t>VÁLVULA ESFERA PARA GÁS, 1/2" - FORNECIMENTO E INSTALAÇÃO. AF_08/2021</t>
  </si>
  <si>
    <t>VÁLVULA ESFERA PARA GÁS, 3/4" - FORNECIMENTO E INSTALAÇÃO. AF_08/2021</t>
  </si>
  <si>
    <t>VÁLVULA ESTABILIZADORA DE VAZÃO/ AUTOFLOW, 1" - FORNECIMENTO E INSTALAÇÃO. AF_08/2021</t>
  </si>
  <si>
    <t>VÁLVULA ESTABILIZADORA DE VAZÃO/ AUTOFLOW, 3/4" - FORNECIMENTO E INSTALAÇÃO. AF_08/2021</t>
  </si>
  <si>
    <t>VÁLVULA REDUTORA DE PRESSÃO PARA SISTEMAS PREDIAIS, 1 1/2" - FORNECIMENTO E INSTALAÇÃO. AF_08/2021</t>
  </si>
  <si>
    <t>VÁLVULA REDUTORA DE PRESSÃO PARA SISTEMAS PREDIAIS, 1 1/4" - FORNECIMENTO E INSTALAÇÃO. AF_08/2021</t>
  </si>
  <si>
    <t>VÁLVULA REDUTORA DE PRESSÃO PARA SISTEMAS PREDIAIS, 1" - FORNECIMENTO E INSTALAÇÃO. AF_08/2021</t>
  </si>
  <si>
    <t>VÁLVULA REDUTORA DE PRESSÃO PARA SISTEMAS PREDIAIS, 1/2" - FORNECIMENTO E INSTALAÇÃO. AF_08/2021</t>
  </si>
  <si>
    <t>VÁLVULA REDUTORA DE PRESSÃO PARA SISTEMAS PREDIAIS, 2 1/2" - FORNECIMENTO E INSTALAÇÃO. AF_08/2021</t>
  </si>
  <si>
    <t>VÁLVULA REDUTORA DE PRESSÃO PARA SISTEMAS PREDIAIS, 2" - FORNECIMENTO E INSTALAÇÃO. AF_08/2021</t>
  </si>
  <si>
    <t>VÁLVULA REDUTORA DE PRESSÃO PARA SISTEMAS PREDIAIS, 3/4" - FORNECIMENTO E INSTALAÇÃO. AF_08/2021</t>
  </si>
  <si>
    <t>VÁLVULA VENTOSA ELIMINADORA DE AR, PARA SISTEMAS PREDIAIS, 1/2" - FORNECIMENTO E INSTALAÇÃO. AF_08/2021</t>
  </si>
  <si>
    <t>VÁLVULA VENTOSA ELIMINADORA DE AR, PARA SISTEMAS PREDIAIS, 3/4" - FORNECIMENTO E INSTALAÇÃO. AF_08/2021</t>
  </si>
  <si>
    <t>JUNTA DE DESMONTAGEM TRAVADA AXIALMENTE DE FERRO FUNDIDO PARA REDE DE ÁGUA OU ESGOTO, DN 100 MM. AF_12/2021</t>
  </si>
  <si>
    <t>JUNTA DE DESMONTAGEM TRAVADA AXIALMENTE DE FERRO FUNDIDO PARA REDE DE ÁGUA OU ESGOTO, DN 150 MM. AF_12/2021</t>
  </si>
  <si>
    <t>JUNTA DE DESMONTAGEM TRAVADA AXIALMENTE DE FERRO FUNDIDO PARA REDE DE ÁGUA OU ESGOTO, DN 200 MM. AF_12/2021</t>
  </si>
  <si>
    <t>JUNTA DE DESMONTAGEM TRAVADA AXIALMENTE DE FERRO FUNDIDO PARA REDE DE ÁGUA OU ESGOTO, DN 250 MM. AF_12/2021</t>
  </si>
  <si>
    <t>JUNTA DE DESMONTAGEM TRAVADA AXIALMENTE DE FERRO FUNDIDO PARA REDE DE ÁGUA OU ESGOTO, DN 300 MM. AF_12/2021</t>
  </si>
  <si>
    <t>JUNTA DE DESMONTAGEM TRAVADA AXIALMENTE DE FERRO FUNDIDO PARA REDE DE ÁGUA OU ESGOTO, DN 350 MM. AF_12/2021</t>
  </si>
  <si>
    <t>JUNTA DE DESMONTAGEM TRAVADA AXIALMENTE DE FERRO FUNDIDO PARA REDE DE ÁGUA OU ESGOTO, DN 400 MM. AF_12/2021</t>
  </si>
  <si>
    <t>JUNTA DE DESMONTAGEM TRAVADA AXIALMENTE DE FERRO FUNDIDO PARA REDE DE ÁGUA OU ESGOTO, DN 500 MM. AF_12/2021</t>
  </si>
  <si>
    <t>JUNTA DE DESMONTAGEM TRAVADA AXIALMENTE DE FERRO FUNDIDO PARA REDE DE ÁGUA OU ESGOTO, DN 600 MM. AF_12/2021</t>
  </si>
  <si>
    <t>JUNTA DE DESMONTAGEM TRAVADA AXIALMENTE DE FERRO FUNDIDO PARA REDE DE ÁGUA OU ESGOTO, DN 80 MM. AF_12/2021</t>
  </si>
  <si>
    <t>JUNTA MECÂNICA (LUVA DE CORRER COM BOLSA JUNTA MECÂNICA) DE FERRO FUNDIDO PARA REDE DE ÁGUA OU ESGOTO, DN 100 MM. AF_12/2021</t>
  </si>
  <si>
    <t>JUNTA MECÂNICA (LUVA DE CORRER COM BOLSA JUNTA MECÂNICA) DE FERRO FUNDIDO PARA REDE DE ÁGUA OU ESGOTO, DN 1000 MM. AF_12/2021</t>
  </si>
  <si>
    <t>JUNTA MECÂNICA (LUVA DE CORRER COM BOLSA JUNTA MECÂNICA) DE FERRO FUNDIDO PARA REDE DE ÁGUA OU ESGOTO, DN 1200 MM. AF_12/2021</t>
  </si>
  <si>
    <t>JUNTA MECÂNICA (LUVA DE CORRER COM BOLSA JUNTA MECÂNICA) DE FERRO FUNDIDO PARA REDE DE ÁGUA OU ESGOTO, DN 150 MM. AF_12/2021</t>
  </si>
  <si>
    <t>JUNTA MECÂNICA (LUVA DE CORRER COM BOLSA JUNTA MECÂNICA) DE FERRO FUNDIDO PARA REDE DE ÁGUA OU ESGOTO, DN 200 MM. AF_12/2021</t>
  </si>
  <si>
    <t>JUNTA MECÂNICA (LUVA DE CORRER COM BOLSA JUNTA MECÂNICA) DE FERRO FUNDIDO PARA REDE DE ÁGUA OU ESGOTO, DN 250 MM. AF_12/2021</t>
  </si>
  <si>
    <t>JUNTA MECÂNICA (LUVA DE CORRER COM BOLSA JUNTA MECÂNICA) DE FERRO FUNDIDO PARA REDE DE ÁGUA OU ESGOTO, DN 300 MM. AF_12/2021</t>
  </si>
  <si>
    <t>JUNTA MECÂNICA (LUVA DE CORRER COM BOLSA JUNTA MECÂNICA) DE FERRO FUNDIDO PARA REDE DE ÁGUA OU ESGOTO, DN 350 MM. AF_12/2021</t>
  </si>
  <si>
    <t>JUNTA MECÂNICA (LUVA DE CORRER COM BOLSA JUNTA MECÂNICA) DE FERRO FUNDIDO PARA REDE DE ÁGUA OU ESGOTO, DN 400 MM. AF_12/2021</t>
  </si>
  <si>
    <t>JUNTA MECÂNICA (LUVA DE CORRER COM BOLSA JUNTA MECÂNICA) DE FERRO FUNDIDO PARA REDE DE ÁGUA OU ESGOTO, DN 500 MM. AF_12/2021</t>
  </si>
  <si>
    <t>JUNTA MECÂNICA (LUVA DE CORRER COM BOLSA JUNTA MECÂNICA) DE FERRO FUNDIDO PARA REDE DE ÁGUA OU ESGOTO, DN 600 MM. AF_12/2021</t>
  </si>
  <si>
    <t>JUNTA MECÂNICA (LUVA DE CORRER COM BOLSA JUNTA MECÂNICA) DE FERRO FUNDIDO PARA REDE DE ÁGUA OU ESGOTO, DN 700 MM. AF_12/2021</t>
  </si>
  <si>
    <t>JUNTA MECÂNICA (LUVA DE CORRER COM BOLSA JUNTA MECÂNICA) DE FERRO FUNDIDO PARA REDE DE ÁGUA OU ESGOTO, DN 80 MM. AF_12/2021</t>
  </si>
  <si>
    <t>JUNTA MECÂNICA (LUVA DE CORRER COM BOLSA JUNTA MECÂNICA) DE FERRO FUNDIDO PARA REDE DE ÁGUA OU ESGOTO, DN 800 MM. AF_12/2021</t>
  </si>
  <si>
    <t>JUNTA MECÂNICA (LUVA DE CORRER COM BOLSA JUNTA MECÂNICA) DE FERRO FUNDIDO PARA REDE DE ÁGUA OU ESGOTO, DN 900 MM. AF_12/2021</t>
  </si>
  <si>
    <t>MEDIDOR DE VAZÃO ELETROMAGNÉTICO DE AÇO CARBONO PARA REDE DE ÁGUA OU ESGOTO, DN 100 MM, JUNTA FLANGEADA. AF_12/2021</t>
  </si>
  <si>
    <t>MEDIDOR DE VAZÃO ELETROMAGNÉTICO DE AÇO CARBONO PARA REDE DE ÁGUA OU ESGOTO, DN 200 MM, JUNTA FLANGEADA. AF_12/2021</t>
  </si>
  <si>
    <t>MEDIDOR DE VAZÃO ELETROMAGNÉTICO DE AÇO CARBONO PARA REDE DE ÁGUA OU ESGOTO, DN 300 MM, JUNTA FLANGEADA. AF_12/2021</t>
  </si>
  <si>
    <t>MEDIDOR DE VAZÃO ELETROMAGNÉTICO DE AÇO CARBONO PARA REDE DE ÁGUA OU ESGOTO, DN 400 MM, JUNTA FLANGEADA. AF_12/2021</t>
  </si>
  <si>
    <t>MEDIDOR DE VAZÃO ELETROMAGNÉTICO DE AÇO CARBONO PARA REDE DE ÁGUA OU ESGOTO, DN 500 MM, JUNTA FLANGEADA. AF_12/2021</t>
  </si>
  <si>
    <t>REGISTRO DE GAVETA DE FERRO FUNDIDO PARA REDE DE ÁGUA OU ESGOTO, DN 100 MM, JUNTA FLANGEADA. AF_12/2021</t>
  </si>
  <si>
    <t>REGISTRO DE GAVETA DE FERRO FUNDIDO PARA REDE DE ÁGUA OU ESGOTO, DN 150 MM, JUNTA FLANGEADA. AF_01/2021</t>
  </si>
  <si>
    <t>REGISTRO DE GAVETA DE FERRO FUNDIDO PARA REDE DE ÁGUA OU ESGOTO, DN 200 MM, JUNTA FLANGEADA. AF_12/2021</t>
  </si>
  <si>
    <t>REGISTRO DE GAVETA DE FERRO FUNDIDO PARA REDE DE ÁGUA OU ESGOTO, DN 250 MM, JUNTA FLANGEADA. AF_12/2021</t>
  </si>
  <si>
    <t>REGISTRO DE GAVETA DE FERRO FUNDIDO PARA REDE DE ÁGUA OU ESGOTO, DN 300 MM, JUNTA FLANGEADA. AF_12/2021</t>
  </si>
  <si>
    <t>REGISTRO DE GAVETA DE FERRO FUNDIDO PARA REDE DE ÁGUA OU ESGOTO, DN 350 MM, JUNTA FLANGEADA. AF_12/2021</t>
  </si>
  <si>
    <t>REGISTRO DE GAVETA DE FERRO FUNDIDO PARA REDE DE ÁGUA OU ESGOTO, DN 400 MM, JUNTA FLANGEADA. AF_12/2021</t>
  </si>
  <si>
    <t>REGISTRO DE GAVETA DE FERRO FUNDIDO PARA REDE DE ÁGUA OU ESGOTO, DN 50 MM, JUNTA FLANGEADA. AF_12/2021</t>
  </si>
  <si>
    <t>REGISTRO DE GAVETA DE FERRO FUNDIDO PARA REDE DE ÁGUA OU ESGOTO, DN 500 MM, JUNTA FLANGEADA. AF_12/2021</t>
  </si>
  <si>
    <t>REGISTRO DE GAVETA DE FERRO FUNDIDO PARA REDE DE ÁGUA OU ESGOTO, DN 80 MM, JUNTA FLANGEADA. AF_12/2021</t>
  </si>
  <si>
    <t>VÁLVULA DE RETENÇÃO DE FERRO FUNDIDO PARA REDE DE ÁGUA OU ESGOTO, COM FLANGES, DN 200 MM, JUNTA FLANGEADA. AF_12/2021</t>
  </si>
  <si>
    <t>VÁLVULA DE RETENÇÃO DE FERRO FUNDIDO PARA REDE DE ÁGUA OU ESGOTO, DN 100 MM, JUNTA FLANGEADA. AF_12/2021</t>
  </si>
  <si>
    <t>VÁLVULA DE RETENÇÃO DE FERRO FUNDIDO PARA REDE DE ÁGUA OU ESGOTO, DN 150 MM, JUNTA FLANGEADA. AF_12/2021</t>
  </si>
  <si>
    <t>VÁLVULA DE RETENÇÃO DE FERRO FUNDIDO PARA REDE DE ÁGUA OU ESGOTO, DN 250 MM, JUNTA FLANGEADA. AF_12/2021</t>
  </si>
  <si>
    <t>VÁLVULA DE RETENÇÃO DE FERRO FUNDIDO PARA REDE DE ÁGUA OU ESGOTO, DN 300 MM, JUNTA FLANGEADA. AF_12/2021</t>
  </si>
  <si>
    <t>VÁLVULA DE RETENÇÃO DE FERRO FUNDIDO PARA REDE DE ÁGUA OU ESGOTO, DN 350 MM, JUNTA FLANGEADA. AF_12/2021</t>
  </si>
  <si>
    <t>VÁLVULA DE RETENÇÃO DE FERRO FUNDIDO PARA REDE DE ÁGUA OU ESGOTO, DN 400 MM, JUNTA FLANGEADA. AF_12/2021</t>
  </si>
  <si>
    <t>VÁLVULA DE RETENÇÃO DE FERRO FUNDIDO PARA REDE DE ÁGUA OU ESGOTO, DN 50 MM, JUNTA FLANGEADA. AF_12/2021</t>
  </si>
  <si>
    <t>VÁLVULA DE RETENÇÃO DE FERRO FUNDIDO PARA REDE DE ÁGUA OU ESGOTO, DN 500 MM, JUNTA FLANGEADA. AF_12/2021</t>
  </si>
  <si>
    <t>VÁLVULA DE RETENÇÃO DE FERRO FUNDIDO PARA REDE DE ÁGUA OU ESGOTO, DN 80 MM, JUNTA FLANGEADA. AF_12/2021</t>
  </si>
  <si>
    <t>VÁLVULA REDUTORA DE PRESSÃO DE FERRO FUNDIDO PARA REDE DE ÁGUA, DN 100 MM, JUNTA FLANGEADA. AF_12/2021</t>
  </si>
  <si>
    <t>VÁLVULA REDUTORA DE PRESSÃO DE FERRO FUNDIDO PARA REDE DE ÁGUA, DN 150 MM, JUNTA FLANGEADA. AF_12/2021</t>
  </si>
  <si>
    <t>VÁLVULA REDUTORA DE PRESSÃO DE FERRO FUNDIDO PARA REDE DE ÁGUA, DN 200 MM, JUNTA FLANGEADA. AF_12/2021</t>
  </si>
  <si>
    <t>VÁLVULA REDUTORA DE PRESSÃO DE FERRO FUNDIDO PARA REDE DE ÁGUA, DN 250 MM, JUNTA FLANGEADA. AF_12/2021</t>
  </si>
  <si>
    <t>VÁLVULA REDUTORA DE PRESSÃO DE FERRO FUNDIDO PARA REDE DE ÁGUA, DN 300 MM, JUNTA FLANGEADA. AF_12/2021</t>
  </si>
  <si>
    <t>VÁLVULA REDUTORA DE PRESSÃO DE FERRO FUNDIDO PARA REDE DE ÁGUA, DN 350 MM, JUNTA FLANGEADA. AF_12/2021</t>
  </si>
  <si>
    <t>VÁLVULA REDUTORA DE PRESSÃO DE FERRO FUNDIDO PARA REDE DE ÁGUA, DN 400 MM, JUNTA FLANGEADA. AF_12/2021</t>
  </si>
  <si>
    <t>VÁLVULA REDUTORA DE PRESSÃO DE FERRO FUNDIDO PARA REDE DE ÁGUA, DN 50 MM, JUNTA FLANGEADA. AF_12/2021</t>
  </si>
  <si>
    <t>VÁLVULA REDUTORA DE PRESSÃO DE FERRO FUNDIDO PARA REDE DE ÁGUA, DN 500 MM, JUNTA FLANGEADA. AF_12/2021</t>
  </si>
  <si>
    <t>VÁLVULA REDUTORA DE PRESSÃO DE FERRO FUNDIDO PARA REDE DE ÁGUA, DN 80 MM, JUNTA FLANGEADA. AF_12/2021</t>
  </si>
  <si>
    <t>SERVIÇOS SINAPI NÃO DESONERADO - DATA BASE 03/2025</t>
  </si>
  <si>
    <t>CUSTOS DE SERVIÇOS - ORSE -JANEIRO/2025</t>
  </si>
  <si>
    <t>TABELA MENSAL DE PREÇO DE INSUMOS - 01/25 - SUDECAP</t>
  </si>
  <si>
    <t>*PIS E COFINS REDUÇÃO DE 20% DA ALÍQUOTA, CONFORME ORIENTAÇÃO DO TCU (Acórdão 2622/2013)</t>
  </si>
  <si>
    <t>Alíquotas adotadas:</t>
  </si>
  <si>
    <t>AC: taxa de administração central;
R: taxa de riscos;
S: taxa de seguros;
G: taxa de garantias;
DF: taxa de despesas financeiras; 
L: taxa de lucro/remuneração;
I: taxa de incidência de impostos (PIS, COFINS, ISS, CPRB).</t>
  </si>
  <si>
    <t>RESPONSÁVEL PELO ORÇAMENTO: MARIA PAULA GUILLEN CAVARSAN | CREA: PR-179.457/D | ART:1720252191670</t>
  </si>
  <si>
    <t>SG, R e DF:
Tabela de Preços de Consultoria do DNIT
Resolução nº 11, de 21 de agosto de 2020
Ofício-Circular nº 1894/2025 (SEI DNIT nº 20669412)
AC e L:
Estimadas de modo que o valor total de BDI seja conforme Resolução SECID Nº 028/2024 (28,07%, Art. 6º)</t>
  </si>
  <si>
    <t>Cálculo Art. 6º Resolução SECID Nº 028/2024 - [30-(CD-150.000)/270.000]/100</t>
  </si>
  <si>
    <t>6.1.A</t>
  </si>
  <si>
    <t>Plano de Controle Ambiental Simplificado (PCAS)</t>
  </si>
  <si>
    <t>Ensaio de granulometria por sedimentação+peneiramento</t>
  </si>
  <si>
    <t>Plano de Gerenciamento de Resíduos da Construção Civil - PGRCC</t>
  </si>
  <si>
    <t>Projeto de Recuperação de Área Degradada (PRAD)</t>
  </si>
  <si>
    <t>Orçamento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</si>
</sst>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_-&quot;R$&quot;* #,##0.00_-;\-&quot;R$&quot;* #,##0.00_-;_-&quot;R$&quot;* &quot;-&quot;??_-;_-@_-"/>
    <numFmt numFmtId="165" formatCode="_-[$R$-416]\ * #,##0.00_-;\-[$R$-416]\ * #,##0.00_-;_-[$R$-416]\ * &quot;-&quot;??_-;_-@_-"/>
    <numFmt numFmtId="166" formatCode="[$-416]General"/>
    <numFmt numFmtId="167" formatCode="#,##0.00&quot; &quot;;&quot; (&quot;#,##0.00&quot;)&quot;;&quot; -&quot;#&quot; &quot;;@&quot; &quot;"/>
    <numFmt numFmtId="168" formatCode="_(* #,##0.00_);_(* \(#,##0.00\);_(* &quot;-&quot;??_);_(@_)"/>
    <numFmt numFmtId="169" formatCode="#,##0.00\ ;&quot; (&quot;#,##0.00\);&quot; -&quot;#\ ;@\ "/>
    <numFmt numFmtId="170" formatCode="0.0"/>
    <numFmt numFmtId="171" formatCode="_-* #,##0.0000000_-;\-* #,##0.0000000_-;_-* &quot;-&quot;??_-;_-@_-"/>
    <numFmt numFmtId="172" formatCode="_-* #,##0.000_-;\-* #,##0.000_-;_-* &quot;-&quot;??_-;_-@_-"/>
  </numFmts>
  <fonts count="45"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b/>
      <sz val="10"/>
      <color theme="0"/>
      <name val="Arial"/>
      <family val="2"/>
    </font>
    <font>
      <sz val="12"/>
      <color rgb="FF000000"/>
      <name val="Times New Roman"/>
      <family val="1"/>
    </font>
    <font>
      <sz val="11"/>
      <color rgb="FF000000"/>
      <name val="Calibri"/>
      <family val="2"/>
      <charset val="204"/>
    </font>
    <font>
      <sz val="8"/>
      <name val="Calibri"/>
      <family val="2"/>
      <scheme val="minor"/>
    </font>
    <font>
      <sz val="11"/>
      <color indexed="8"/>
      <name val="Calibri"/>
      <family val="2"/>
    </font>
    <font>
      <sz val="10"/>
      <color rgb="FF000000"/>
      <name val="Times New Roman"/>
      <family val="1"/>
    </font>
    <font>
      <sz val="10"/>
      <color rgb="FF000000"/>
      <name val="Calibri"/>
      <family val="2"/>
      <scheme val="minor"/>
    </font>
    <font>
      <sz val="10"/>
      <color rgb="FF000000"/>
      <name val="Calibri"/>
      <family val="2"/>
      <scheme val="minor"/>
    </font>
    <font>
      <sz val="10"/>
      <color indexed="8"/>
      <name val="Arial"/>
      <family val="2"/>
    </font>
    <font>
      <u/>
      <sz val="11"/>
      <color theme="10"/>
      <name val="Calibri"/>
      <family val="2"/>
      <scheme val="minor"/>
    </font>
    <font>
      <u/>
      <sz val="11"/>
      <color theme="10"/>
      <name val="Calibri"/>
      <family val="2"/>
      <charset val="204"/>
    </font>
    <font>
      <u/>
      <sz val="10"/>
      <color theme="10"/>
      <name val="Arial"/>
      <family val="2"/>
    </font>
    <font>
      <sz val="9"/>
      <color theme="1"/>
      <name val="Calibri"/>
      <family val="2"/>
      <scheme val="minor"/>
    </font>
    <font>
      <b/>
      <sz val="12"/>
      <name val="Calibri"/>
      <family val="2"/>
      <scheme val="minor"/>
    </font>
    <font>
      <sz val="12"/>
      <name val="Calibri"/>
      <family val="2"/>
      <scheme val="minor"/>
    </font>
    <font>
      <sz val="12"/>
      <color theme="1"/>
      <name val="Calibri"/>
      <family val="2"/>
      <scheme val="minor"/>
    </font>
    <font>
      <sz val="12"/>
      <color rgb="FFFF0000"/>
      <name val="Calibri"/>
      <family val="2"/>
      <scheme val="minor"/>
    </font>
    <font>
      <sz val="12"/>
      <color rgb="FFCC0000"/>
      <name val="Calibri"/>
      <family val="2"/>
      <scheme val="minor"/>
    </font>
    <font>
      <sz val="12"/>
      <color theme="1" tint="0.499984740745262"/>
      <name val="Calibri"/>
      <family val="2"/>
      <scheme val="minor"/>
    </font>
    <font>
      <b/>
      <sz val="12"/>
      <color rgb="FFFFFFFF"/>
      <name val="Calibri"/>
      <family val="2"/>
      <scheme val="minor"/>
    </font>
    <font>
      <sz val="12"/>
      <color rgb="FF000000"/>
      <name val="Calibri"/>
      <family val="2"/>
      <scheme val="minor"/>
    </font>
    <font>
      <b/>
      <sz val="12"/>
      <color rgb="FF000000"/>
      <name val="Calibri"/>
      <family val="2"/>
      <scheme val="minor"/>
    </font>
    <font>
      <sz val="10"/>
      <name val="Calibri"/>
      <family val="2"/>
      <scheme val="minor"/>
    </font>
    <font>
      <sz val="10"/>
      <color theme="1"/>
      <name val="Calibri"/>
      <family val="2"/>
      <scheme val="minor"/>
    </font>
    <font>
      <b/>
      <sz val="16"/>
      <color theme="1"/>
      <name val="Calibri"/>
      <family val="2"/>
      <scheme val="minor"/>
    </font>
    <font>
      <b/>
      <sz val="10"/>
      <color rgb="FF000000"/>
      <name val="Calibri"/>
      <family val="2"/>
      <scheme val="minor"/>
    </font>
    <font>
      <b/>
      <sz val="10"/>
      <color theme="1"/>
      <name val="Calibri"/>
      <family val="2"/>
      <scheme val="minor"/>
    </font>
    <font>
      <b/>
      <sz val="12"/>
      <color theme="0"/>
      <name val="Calibri"/>
      <family val="2"/>
      <scheme val="minor"/>
    </font>
    <font>
      <b/>
      <sz val="12"/>
      <color theme="1"/>
      <name val="Calibri"/>
      <family val="2"/>
      <scheme val="minor"/>
    </font>
    <font>
      <b/>
      <sz val="12"/>
      <color theme="1" tint="0.499984740745262"/>
      <name val="Calibri"/>
      <family val="2"/>
      <scheme val="minor"/>
    </font>
    <font>
      <sz val="10"/>
      <color theme="1" tint="0.499984740745262"/>
      <name val="Calibri"/>
      <family val="2"/>
      <scheme val="minor"/>
    </font>
    <font>
      <b/>
      <sz val="10"/>
      <color theme="1" tint="0.499984740745262"/>
      <name val="Calibri"/>
      <family val="2"/>
      <scheme val="minor"/>
    </font>
    <font>
      <sz val="10"/>
      <color indexed="8"/>
      <name val="Calibri"/>
      <family val="2"/>
      <scheme val="minor"/>
    </font>
    <font>
      <b/>
      <sz val="10"/>
      <color theme="0"/>
      <name val="Calibri"/>
      <family val="2"/>
      <scheme val="minor"/>
    </font>
    <font>
      <b/>
      <sz val="10"/>
      <name val="Calibri"/>
      <family val="2"/>
      <scheme val="minor"/>
    </font>
    <font>
      <b/>
      <sz val="9"/>
      <color theme="0"/>
      <name val="Calibri"/>
      <family val="2"/>
      <scheme val="minor"/>
    </font>
    <font>
      <sz val="9"/>
      <color theme="0"/>
      <name val="Calibri"/>
      <family val="2"/>
      <scheme val="minor"/>
    </font>
    <font>
      <sz val="9"/>
      <name val="Calibri"/>
      <family val="2"/>
      <scheme val="minor"/>
    </font>
    <font>
      <sz val="12"/>
      <color theme="0"/>
      <name val="Calibri"/>
      <family val="2"/>
      <scheme val="minor"/>
    </font>
    <font>
      <b/>
      <sz val="12"/>
      <color theme="0"/>
      <name val="Arial"/>
      <family val="2"/>
    </font>
  </fonts>
  <fills count="25">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2EFDA"/>
        <bgColor indexed="64"/>
      </patternFill>
    </fill>
    <fill>
      <patternFill patternType="solid">
        <fgColor indexed="9"/>
        <bgColor indexed="64"/>
      </patternFill>
    </fill>
    <fill>
      <patternFill patternType="solid">
        <fgColor rgb="FFCCCCCC"/>
        <bgColor rgb="FFCCCCCC"/>
      </patternFill>
    </fill>
    <fill>
      <patternFill patternType="solid">
        <fgColor rgb="FFFFFFFF"/>
        <bgColor rgb="FFFFFFFF"/>
      </patternFill>
    </fill>
    <fill>
      <patternFill patternType="solid">
        <fgColor rgb="FFFCE5CD"/>
        <bgColor rgb="FFFCE5CD"/>
      </patternFill>
    </fill>
    <fill>
      <patternFill patternType="solid">
        <fgColor rgb="FFF4CCCC"/>
        <bgColor rgb="FFF4CCCC"/>
      </patternFill>
    </fill>
    <fill>
      <patternFill patternType="solid">
        <fgColor rgb="FFD9EAD3"/>
        <bgColor rgb="FFD9EAD3"/>
      </patternFill>
    </fill>
    <fill>
      <patternFill patternType="solid">
        <fgColor rgb="FFC9DAF8"/>
        <bgColor rgb="FFC9DAF8"/>
      </patternFill>
    </fill>
    <fill>
      <patternFill patternType="solid">
        <fgColor rgb="FFFFF2CC"/>
        <bgColor rgb="FFFFF2CC"/>
      </patternFill>
    </fill>
    <fill>
      <patternFill patternType="solid">
        <fgColor rgb="FF002060"/>
        <bgColor rgb="FF000000"/>
      </patternFill>
    </fill>
    <fill>
      <patternFill patternType="solid">
        <fgColor rgb="FFEFEFEF"/>
        <bgColor rgb="FFEFEFEF"/>
      </patternFill>
    </fill>
    <fill>
      <patternFill patternType="solid">
        <fgColor theme="0" tint="-0.249977111117893"/>
        <bgColor indexed="64"/>
      </patternFill>
    </fill>
    <fill>
      <patternFill patternType="solid">
        <fgColor indexed="9"/>
        <bgColor indexed="42"/>
      </patternFill>
    </fill>
    <fill>
      <patternFill patternType="solid">
        <fgColor rgb="FF002060"/>
        <bgColor indexed="42"/>
      </patternFill>
    </fill>
    <fill>
      <patternFill patternType="solid">
        <fgColor theme="0" tint="-0.14999847407452621"/>
        <bgColor indexed="42"/>
      </patternFill>
    </fill>
    <fill>
      <patternFill patternType="solid">
        <fgColor theme="4" tint="0.39997558519241921"/>
        <bgColor indexed="42"/>
      </patternFill>
    </fill>
    <fill>
      <patternFill patternType="solid">
        <fgColor rgb="FFB4C6E7"/>
        <bgColor indexed="64"/>
      </patternFill>
    </fill>
    <fill>
      <patternFill patternType="solid">
        <fgColor theme="4" tint="0.79998168889431442"/>
        <bgColor indexed="64"/>
      </patternFill>
    </fill>
  </fills>
  <borders count="3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bottom style="thin">
        <color theme="0" tint="-0.499984740745262"/>
      </bottom>
      <diagonal/>
    </border>
    <border>
      <left/>
      <right/>
      <top/>
      <bottom style="thin">
        <color rgb="FF000000"/>
      </bottom>
      <diagonal/>
    </border>
  </borders>
  <cellStyleXfs count="38">
    <xf numFmtId="0" fontId="0" fillId="0" borderId="0"/>
    <xf numFmtId="9"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167" fontId="6" fillId="0" borderId="0" applyBorder="0" applyProtection="0"/>
    <xf numFmtId="0" fontId="7" fillId="0" borderId="0"/>
    <xf numFmtId="0" fontId="9" fillId="0" borderId="0"/>
    <xf numFmtId="43" fontId="4" fillId="0" borderId="0" applyFill="0" applyBorder="0" applyAlignment="0" applyProtection="0"/>
    <xf numFmtId="0" fontId="3" fillId="0" borderId="0"/>
    <xf numFmtId="0" fontId="3" fillId="0" borderId="0"/>
    <xf numFmtId="0" fontId="2" fillId="0" borderId="0"/>
    <xf numFmtId="0" fontId="10" fillId="0" borderId="0"/>
    <xf numFmtId="0" fontId="3" fillId="0" borderId="0"/>
    <xf numFmtId="0" fontId="3" fillId="0" borderId="0"/>
    <xf numFmtId="0" fontId="3" fillId="0" borderId="0"/>
    <xf numFmtId="44" fontId="3"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xf numFmtId="0" fontId="10" fillId="0" borderId="0"/>
    <xf numFmtId="0" fontId="1" fillId="0" borderId="0"/>
    <xf numFmtId="0" fontId="12" fillId="0" borderId="0"/>
    <xf numFmtId="169" fontId="3" fillId="0" borderId="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2" fillId="0" borderId="0"/>
    <xf numFmtId="0" fontId="15" fillId="0" borderId="0" applyNumberForma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52">
    <xf numFmtId="0" fontId="0" fillId="0" borderId="0" xfId="0"/>
    <xf numFmtId="0" fontId="3" fillId="0" borderId="0" xfId="6" applyFont="1" applyAlignment="1" applyProtection="1">
      <alignment horizontal="center" vertical="center"/>
      <protection locked="0"/>
    </xf>
    <xf numFmtId="43" fontId="3" fillId="0" borderId="0" xfId="7" applyFont="1" applyFill="1" applyBorder="1" applyAlignment="1" applyProtection="1">
      <alignment horizontal="center" vertical="center"/>
      <protection locked="0"/>
    </xf>
    <xf numFmtId="43" fontId="3" fillId="0" borderId="0" xfId="7" applyFont="1" applyFill="1" applyBorder="1" applyAlignment="1" applyProtection="1">
      <alignment horizontal="right" vertical="center"/>
      <protection locked="0"/>
    </xf>
    <xf numFmtId="0" fontId="3" fillId="19" borderId="0" xfId="6" applyFont="1" applyFill="1" applyAlignment="1" applyProtection="1">
      <alignment vertical="center"/>
      <protection locked="0"/>
    </xf>
    <xf numFmtId="0" fontId="13" fillId="19" borderId="0" xfId="6" applyFont="1" applyFill="1" applyAlignment="1" applyProtection="1">
      <alignment vertical="center"/>
      <protection locked="0"/>
    </xf>
    <xf numFmtId="0" fontId="2" fillId="0" borderId="0" xfId="0" applyFont="1" applyAlignment="1">
      <alignment vertical="center"/>
    </xf>
    <xf numFmtId="0" fontId="3" fillId="0" borderId="0" xfId="6" applyFont="1" applyAlignment="1" applyProtection="1">
      <alignment vertical="center"/>
      <protection locked="0"/>
    </xf>
    <xf numFmtId="1" fontId="3" fillId="0" borderId="0" xfId="6" applyNumberFormat="1" applyFont="1" applyAlignment="1" applyProtection="1">
      <alignment vertical="center"/>
      <protection locked="0"/>
    </xf>
    <xf numFmtId="49" fontId="3" fillId="0" borderId="0" xfId="6" applyNumberFormat="1" applyFont="1" applyAlignment="1" applyProtection="1">
      <alignment horizontal="center" vertical="center"/>
      <protection locked="0"/>
    </xf>
    <xf numFmtId="0" fontId="3" fillId="0" borderId="0" xfId="6" applyFont="1" applyAlignment="1" applyProtection="1">
      <alignment horizontal="left" vertical="center" wrapText="1"/>
      <protection locked="0"/>
    </xf>
    <xf numFmtId="17" fontId="4" fillId="21" borderId="8" xfId="6" applyNumberFormat="1" applyFont="1" applyFill="1" applyBorder="1" applyAlignment="1" applyProtection="1">
      <alignment vertical="center"/>
      <protection locked="0"/>
    </xf>
    <xf numFmtId="17" fontId="4" fillId="21" borderId="8" xfId="6" applyNumberFormat="1" applyFont="1" applyFill="1" applyBorder="1" applyAlignment="1" applyProtection="1">
      <alignment horizontal="center" vertical="center" wrapText="1"/>
      <protection locked="0"/>
    </xf>
    <xf numFmtId="0" fontId="4" fillId="21" borderId="8" xfId="6" applyFont="1" applyFill="1" applyBorder="1" applyAlignment="1" applyProtection="1">
      <alignment horizontal="left" vertical="center" wrapText="1"/>
      <protection locked="0"/>
    </xf>
    <xf numFmtId="0" fontId="4" fillId="21" borderId="8" xfId="6" applyFont="1" applyFill="1" applyBorder="1" applyAlignment="1" applyProtection="1">
      <alignment horizontal="center" vertical="center" wrapText="1"/>
      <protection locked="0"/>
    </xf>
    <xf numFmtId="43" fontId="4" fillId="21" borderId="8" xfId="7" applyFill="1" applyBorder="1" applyAlignment="1" applyProtection="1">
      <alignment horizontal="center" vertical="center" wrapText="1"/>
      <protection locked="0"/>
    </xf>
    <xf numFmtId="43" fontId="4" fillId="21" borderId="8" xfId="7" applyFill="1" applyBorder="1" applyAlignment="1" applyProtection="1">
      <alignment horizontal="center" vertical="center" wrapText="1"/>
    </xf>
    <xf numFmtId="1" fontId="4" fillId="22" borderId="8" xfId="6" applyNumberFormat="1" applyFont="1" applyFill="1" applyBorder="1" applyAlignment="1" applyProtection="1">
      <alignment horizontal="center" vertical="center" wrapText="1"/>
      <protection locked="0"/>
    </xf>
    <xf numFmtId="49" fontId="4" fillId="22" borderId="8" xfId="6" applyNumberFormat="1" applyFont="1" applyFill="1" applyBorder="1" applyAlignment="1" applyProtection="1">
      <alignment horizontal="center" vertical="center" wrapText="1"/>
      <protection locked="0"/>
    </xf>
    <xf numFmtId="0" fontId="4" fillId="22" borderId="8" xfId="6" applyFont="1" applyFill="1" applyBorder="1" applyAlignment="1" applyProtection="1">
      <alignment horizontal="center" vertical="center" wrapText="1"/>
      <protection locked="0"/>
    </xf>
    <xf numFmtId="43" fontId="4" fillId="22" borderId="8" xfId="7" applyFill="1" applyBorder="1" applyAlignment="1" applyProtection="1">
      <alignment horizontal="center" vertical="center" wrapText="1"/>
      <protection locked="0"/>
    </xf>
    <xf numFmtId="0" fontId="3" fillId="19" borderId="0" xfId="6" applyFont="1" applyFill="1" applyAlignment="1" applyProtection="1">
      <alignment vertical="center" wrapText="1"/>
      <protection locked="0"/>
    </xf>
    <xf numFmtId="1" fontId="3" fillId="0" borderId="8" xfId="6" applyNumberFormat="1" applyFont="1" applyBorder="1" applyAlignment="1" applyProtection="1">
      <alignment vertical="center" wrapText="1"/>
      <protection locked="0"/>
    </xf>
    <xf numFmtId="0" fontId="2" fillId="0" borderId="8" xfId="29" applyNumberFormat="1" applyFont="1" applyFill="1" applyBorder="1" applyAlignment="1" applyProtection="1">
      <alignment horizontal="center" vertical="center" wrapText="1"/>
    </xf>
    <xf numFmtId="17" fontId="2" fillId="0" borderId="8" xfId="29" applyNumberFormat="1" applyFont="1" applyFill="1" applyBorder="1" applyAlignment="1" applyProtection="1">
      <alignment horizontal="center" vertical="center" wrapText="1"/>
    </xf>
    <xf numFmtId="2" fontId="3" fillId="0" borderId="8" xfId="6" applyNumberFormat="1" applyFont="1" applyBorder="1" applyAlignment="1">
      <alignment horizontal="left" vertical="center" wrapText="1"/>
    </xf>
    <xf numFmtId="2" fontId="3" fillId="0" borderId="8" xfId="6" applyNumberFormat="1" applyFont="1" applyBorder="1" applyAlignment="1">
      <alignment horizontal="center" vertical="center" wrapText="1"/>
    </xf>
    <xf numFmtId="43" fontId="3" fillId="0" borderId="8" xfId="7" applyFont="1" applyFill="1" applyBorder="1" applyAlignment="1" applyProtection="1">
      <alignment horizontal="center" vertical="center" wrapText="1"/>
    </xf>
    <xf numFmtId="43" fontId="3" fillId="0" borderId="8" xfId="7" applyFont="1" applyFill="1" applyBorder="1" applyAlignment="1" applyProtection="1">
      <alignment horizontal="left" vertical="center" wrapText="1" indent="1"/>
    </xf>
    <xf numFmtId="0" fontId="2" fillId="0" borderId="0" xfId="0" applyFont="1" applyAlignment="1">
      <alignment horizontal="center" vertical="center"/>
    </xf>
    <xf numFmtId="1" fontId="3" fillId="19" borderId="0" xfId="6" applyNumberFormat="1" applyFont="1" applyFill="1" applyAlignment="1" applyProtection="1">
      <alignment vertical="center"/>
      <protection locked="0"/>
    </xf>
    <xf numFmtId="49" fontId="3" fillId="19" borderId="0" xfId="6" applyNumberFormat="1" applyFont="1" applyFill="1" applyAlignment="1" applyProtection="1">
      <alignment horizontal="center" vertical="center"/>
      <protection locked="0"/>
    </xf>
    <xf numFmtId="0" fontId="3" fillId="19" borderId="0" xfId="6" applyFont="1" applyFill="1" applyAlignment="1" applyProtection="1">
      <alignment horizontal="left" vertical="center" wrapText="1"/>
      <protection locked="0"/>
    </xf>
    <xf numFmtId="0" fontId="3" fillId="19" borderId="0" xfId="6" applyFont="1" applyFill="1" applyAlignment="1" applyProtection="1">
      <alignment horizontal="center" vertical="center"/>
      <protection locked="0"/>
    </xf>
    <xf numFmtId="43" fontId="3" fillId="19" borderId="0" xfId="7" applyFont="1" applyFill="1" applyBorder="1" applyAlignment="1" applyProtection="1">
      <alignment horizontal="center" vertical="center"/>
      <protection locked="0"/>
    </xf>
    <xf numFmtId="43" fontId="3" fillId="19" borderId="0" xfId="7" applyFont="1" applyFill="1" applyBorder="1" applyAlignment="1" applyProtection="1">
      <alignment horizontal="right" vertical="center"/>
      <protection locked="0"/>
    </xf>
    <xf numFmtId="0" fontId="11" fillId="0" borderId="0" xfId="28" applyFont="1"/>
    <xf numFmtId="0" fontId="17" fillId="0" borderId="0" xfId="0" applyFont="1"/>
    <xf numFmtId="0" fontId="18" fillId="6" borderId="0" xfId="9" applyFont="1" applyFill="1" applyAlignment="1">
      <alignment horizontal="left" vertical="center" wrapText="1"/>
    </xf>
    <xf numFmtId="0" fontId="19" fillId="6" borderId="0" xfId="9" applyFont="1" applyFill="1" applyAlignment="1">
      <alignment horizontal="left" vertical="center"/>
    </xf>
    <xf numFmtId="0" fontId="19" fillId="6" borderId="0" xfId="9" applyFont="1" applyFill="1" applyAlignment="1">
      <alignment horizontal="center" vertical="center" wrapText="1"/>
    </xf>
    <xf numFmtId="43" fontId="19" fillId="6" borderId="0" xfId="37" applyFont="1" applyFill="1" applyBorder="1" applyAlignment="1">
      <alignment horizontal="right" vertical="center"/>
    </xf>
    <xf numFmtId="0" fontId="20" fillId="0" borderId="0" xfId="0" applyFont="1" applyAlignment="1">
      <alignment vertical="center" wrapText="1"/>
    </xf>
    <xf numFmtId="0" fontId="19" fillId="0" borderId="0" xfId="9" applyFont="1" applyAlignment="1">
      <alignment horizontal="left" vertical="center"/>
    </xf>
    <xf numFmtId="0" fontId="21" fillId="6" borderId="0" xfId="9" applyFont="1" applyFill="1" applyAlignment="1">
      <alignment horizontal="center" vertical="center" wrapText="1"/>
    </xf>
    <xf numFmtId="43" fontId="22" fillId="0" borderId="0" xfId="37" applyFont="1" applyBorder="1" applyAlignment="1">
      <alignment horizontal="right" vertical="center"/>
    </xf>
    <xf numFmtId="0" fontId="20" fillId="0" borderId="0" xfId="0" applyFont="1" applyAlignment="1">
      <alignment horizontal="center" vertical="center" wrapText="1"/>
    </xf>
    <xf numFmtId="0" fontId="18" fillId="6" borderId="0" xfId="9" applyFont="1" applyFill="1" applyAlignment="1">
      <alignment vertical="center" wrapText="1"/>
    </xf>
    <xf numFmtId="0" fontId="19" fillId="6" borderId="0" xfId="9" applyFont="1" applyFill="1" applyAlignment="1">
      <alignment vertical="center" wrapText="1"/>
    </xf>
    <xf numFmtId="0" fontId="19" fillId="6" borderId="0" xfId="9" applyFont="1" applyFill="1" applyAlignment="1">
      <alignment vertical="center"/>
    </xf>
    <xf numFmtId="0" fontId="21" fillId="6" borderId="0" xfId="9" applyFont="1" applyFill="1" applyAlignment="1">
      <alignment vertical="center" wrapText="1"/>
    </xf>
    <xf numFmtId="0" fontId="19" fillId="0" borderId="0" xfId="9" applyFont="1" applyAlignment="1">
      <alignment vertical="center"/>
    </xf>
    <xf numFmtId="0" fontId="20" fillId="0" borderId="0" xfId="0" applyFont="1" applyAlignment="1">
      <alignment horizontal="left" vertical="center" wrapText="1"/>
    </xf>
    <xf numFmtId="9" fontId="23" fillId="0" borderId="0" xfId="1" applyFont="1" applyFill="1" applyBorder="1" applyAlignment="1">
      <alignment horizontal="center" vertical="center" wrapText="1"/>
    </xf>
    <xf numFmtId="0" fontId="24" fillId="16" borderId="8" xfId="27" applyFont="1" applyFill="1" applyBorder="1" applyAlignment="1">
      <alignment horizontal="center" vertical="center"/>
    </xf>
    <xf numFmtId="0" fontId="24" fillId="16" borderId="8" xfId="27" applyFont="1" applyFill="1" applyBorder="1" applyAlignment="1">
      <alignment horizontal="center" vertical="center" wrapText="1"/>
    </xf>
    <xf numFmtId="43" fontId="24" fillId="16" borderId="8" xfId="27" applyNumberFormat="1" applyFont="1" applyFill="1" applyBorder="1" applyAlignment="1">
      <alignment horizontal="center" vertical="center" wrapText="1"/>
    </xf>
    <xf numFmtId="0" fontId="25" fillId="0" borderId="8" xfId="27" applyFont="1" applyBorder="1" applyAlignment="1">
      <alignment horizontal="center" vertical="center"/>
    </xf>
    <xf numFmtId="0" fontId="25" fillId="0" borderId="8" xfId="27" applyFont="1" applyBorder="1" applyAlignment="1">
      <alignment horizontal="left" vertical="center" wrapText="1"/>
    </xf>
    <xf numFmtId="0" fontId="28" fillId="10" borderId="0" xfId="28" applyFont="1" applyFill="1"/>
    <xf numFmtId="0" fontId="29" fillId="10" borderId="0" xfId="28" applyFont="1" applyFill="1" applyAlignment="1">
      <alignment horizontal="center" vertical="center" wrapText="1"/>
    </xf>
    <xf numFmtId="0" fontId="28" fillId="10" borderId="0" xfId="28" applyFont="1" applyFill="1" applyAlignment="1">
      <alignment horizontal="center" wrapText="1"/>
    </xf>
    <xf numFmtId="0" fontId="30" fillId="9" borderId="24" xfId="28" applyFont="1" applyFill="1" applyBorder="1" applyAlignment="1">
      <alignment horizontal="center" vertical="center" wrapText="1"/>
    </xf>
    <xf numFmtId="0" fontId="11" fillId="0" borderId="24" xfId="28" applyFont="1" applyBorder="1" applyAlignment="1">
      <alignment horizontal="center" vertical="center" wrapText="1"/>
    </xf>
    <xf numFmtId="0" fontId="11" fillId="0" borderId="23" xfId="28" applyFont="1" applyBorder="1" applyAlignment="1">
      <alignment horizontal="center" vertical="center" wrapText="1"/>
    </xf>
    <xf numFmtId="0" fontId="11" fillId="10" borderId="24" xfId="28" applyFont="1" applyFill="1" applyBorder="1" applyAlignment="1">
      <alignment horizontal="center" vertical="center"/>
    </xf>
    <xf numFmtId="0" fontId="28" fillId="0" borderId="24" xfId="28" applyFont="1" applyBorder="1" applyAlignment="1">
      <alignment horizontal="center" vertical="center" wrapText="1"/>
    </xf>
    <xf numFmtId="0" fontId="11" fillId="10" borderId="0" xfId="28" applyFont="1" applyFill="1" applyAlignment="1">
      <alignment horizontal="center" vertical="center" wrapText="1"/>
    </xf>
    <xf numFmtId="0" fontId="11" fillId="10" borderId="24" xfId="0" applyFont="1" applyFill="1" applyBorder="1" applyAlignment="1">
      <alignment horizontal="center" vertical="center" wrapText="1"/>
    </xf>
    <xf numFmtId="0" fontId="11" fillId="10" borderId="24" xfId="28" applyFont="1" applyFill="1" applyBorder="1" applyAlignment="1">
      <alignment horizontal="center" vertical="center" wrapText="1"/>
    </xf>
    <xf numFmtId="0" fontId="11" fillId="10" borderId="0" xfId="28" applyFont="1" applyFill="1"/>
    <xf numFmtId="0" fontId="28" fillId="0" borderId="24" xfId="0" applyFont="1" applyBorder="1" applyAlignment="1">
      <alignment horizontal="center" vertical="center" wrapText="1"/>
    </xf>
    <xf numFmtId="0" fontId="28" fillId="0" borderId="23" xfId="28"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28" applyFont="1" applyBorder="1" applyAlignment="1">
      <alignment horizontal="center" vertical="center" wrapText="1"/>
    </xf>
    <xf numFmtId="0" fontId="11" fillId="0" borderId="24" xfId="0" applyFont="1" applyBorder="1" applyAlignment="1">
      <alignment horizontal="center" vertical="center" wrapText="1"/>
    </xf>
    <xf numFmtId="0" fontId="11" fillId="18" borderId="24" xfId="28" applyFont="1" applyFill="1" applyBorder="1" applyAlignment="1">
      <alignment horizontal="center" vertical="center" wrapText="1"/>
    </xf>
    <xf numFmtId="0" fontId="28" fillId="10" borderId="24" xfId="28" applyFont="1" applyFill="1" applyBorder="1" applyAlignment="1">
      <alignment horizontal="center"/>
    </xf>
    <xf numFmtId="3" fontId="11" fillId="10" borderId="24" xfId="28" applyNumberFormat="1" applyFont="1" applyFill="1" applyBorder="1" applyAlignment="1">
      <alignment horizontal="center" vertical="center" wrapText="1"/>
    </xf>
    <xf numFmtId="0" fontId="28" fillId="0" borderId="24" xfId="28" applyFont="1" applyBorder="1" applyAlignment="1">
      <alignment horizontal="center" vertical="center"/>
    </xf>
    <xf numFmtId="3" fontId="28" fillId="0" borderId="24" xfId="28" applyNumberFormat="1" applyFont="1" applyBorder="1" applyAlignment="1">
      <alignment horizontal="center" vertical="center"/>
    </xf>
    <xf numFmtId="0" fontId="28" fillId="0" borderId="0" xfId="28" applyFont="1" applyAlignment="1">
      <alignment horizontal="center" vertical="center"/>
    </xf>
    <xf numFmtId="3" fontId="27" fillId="10" borderId="24" xfId="28" applyNumberFormat="1" applyFont="1" applyFill="1" applyBorder="1" applyAlignment="1">
      <alignment horizontal="center" vertical="center" wrapText="1"/>
    </xf>
    <xf numFmtId="0" fontId="27" fillId="0" borderId="24" xfId="28" applyFont="1" applyBorder="1" applyAlignment="1">
      <alignment horizontal="center" vertical="center" wrapText="1"/>
    </xf>
    <xf numFmtId="0" fontId="28" fillId="0" borderId="0" xfId="28" applyFont="1"/>
    <xf numFmtId="0" fontId="31" fillId="0" borderId="0" xfId="28" applyFont="1" applyAlignment="1">
      <alignment horizontal="center" vertical="center" textRotation="90" wrapText="1"/>
    </xf>
    <xf numFmtId="0" fontId="28" fillId="0" borderId="0" xfId="28" applyFont="1" applyAlignment="1">
      <alignment horizontal="center" wrapText="1"/>
    </xf>
    <xf numFmtId="0" fontId="28" fillId="0" borderId="0" xfId="28" applyFont="1" applyAlignment="1">
      <alignment wrapText="1"/>
    </xf>
    <xf numFmtId="43" fontId="28" fillId="0" borderId="0" xfId="25" applyFont="1" applyAlignment="1">
      <alignment wrapText="1"/>
    </xf>
    <xf numFmtId="3" fontId="28" fillId="0" borderId="0" xfId="28" applyNumberFormat="1" applyFont="1" applyAlignment="1">
      <alignment wrapText="1"/>
    </xf>
    <xf numFmtId="0" fontId="32" fillId="3" borderId="1" xfId="6" applyFont="1" applyFill="1" applyBorder="1" applyAlignment="1" applyProtection="1">
      <alignment horizontal="center" vertical="center" wrapText="1"/>
      <protection locked="0"/>
    </xf>
    <xf numFmtId="0" fontId="32" fillId="3" borderId="1" xfId="7" applyNumberFormat="1" applyFont="1" applyFill="1" applyBorder="1" applyAlignment="1" applyProtection="1">
      <alignment horizontal="center" vertical="center"/>
      <protection locked="0"/>
    </xf>
    <xf numFmtId="0" fontId="32" fillId="3" borderId="1" xfId="6" applyFont="1" applyFill="1" applyBorder="1" applyAlignment="1" applyProtection="1">
      <alignment horizontal="left" vertical="center" wrapText="1"/>
      <protection locked="0"/>
    </xf>
    <xf numFmtId="0" fontId="33" fillId="0" borderId="0" xfId="0" applyFont="1" applyAlignment="1">
      <alignment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4" fontId="20" fillId="0" borderId="1" xfId="0" applyNumberFormat="1" applyFont="1" applyBorder="1" applyAlignment="1">
      <alignment vertical="center"/>
    </xf>
    <xf numFmtId="4" fontId="20" fillId="0" borderId="0" xfId="0" applyNumberFormat="1" applyFont="1" applyAlignment="1">
      <alignmen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xf>
    <xf numFmtId="4" fontId="20" fillId="2" borderId="1" xfId="0" applyNumberFormat="1" applyFont="1" applyFill="1" applyBorder="1" applyAlignment="1">
      <alignment vertical="center"/>
    </xf>
    <xf numFmtId="44" fontId="20" fillId="0" borderId="0" xfId="0" applyNumberFormat="1" applyFont="1" applyAlignment="1">
      <alignment vertical="center" wrapText="1"/>
    </xf>
    <xf numFmtId="0" fontId="33" fillId="0" borderId="0" xfId="0" applyFont="1" applyAlignment="1">
      <alignment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43" fontId="20" fillId="0" borderId="0" xfId="25" applyFont="1" applyAlignment="1">
      <alignment vertical="center" wrapText="1"/>
    </xf>
    <xf numFmtId="0" fontId="32" fillId="3" borderId="1" xfId="1" applyNumberFormat="1" applyFont="1" applyFill="1" applyBorder="1" applyAlignment="1" applyProtection="1">
      <alignment horizontal="center" vertical="center" wrapText="1"/>
      <protection locked="0"/>
    </xf>
    <xf numFmtId="9" fontId="34" fillId="0" borderId="0" xfId="1" applyFont="1" applyFill="1" applyBorder="1" applyAlignment="1">
      <alignment horizontal="center" vertical="center" wrapText="1"/>
    </xf>
    <xf numFmtId="164" fontId="18" fillId="4" borderId="1" xfId="2"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1" fontId="32" fillId="3" borderId="1" xfId="6" applyNumberFormat="1" applyFont="1" applyFill="1" applyBorder="1" applyAlignment="1" applyProtection="1">
      <alignment horizontal="center" vertical="center" wrapText="1"/>
      <protection locked="0"/>
    </xf>
    <xf numFmtId="44" fontId="32" fillId="3" borderId="1" xfId="1" applyNumberFormat="1" applyFont="1" applyFill="1" applyBorder="1" applyAlignment="1" applyProtection="1">
      <alignment horizontal="center" vertical="center" wrapText="1"/>
      <protection locked="0"/>
    </xf>
    <xf numFmtId="10" fontId="32" fillId="3" borderId="1" xfId="1" applyNumberFormat="1" applyFont="1" applyFill="1" applyBorder="1" applyAlignment="1" applyProtection="1">
      <alignment horizontal="center" vertical="center" wrapText="1"/>
      <protection locked="0"/>
    </xf>
    <xf numFmtId="165" fontId="20" fillId="0" borderId="0" xfId="0" applyNumberFormat="1" applyFont="1" applyAlignment="1">
      <alignment vertical="center" wrapText="1"/>
    </xf>
    <xf numFmtId="44" fontId="18" fillId="4" borderId="1" xfId="0" applyNumberFormat="1" applyFont="1" applyFill="1" applyBorder="1" applyAlignment="1">
      <alignment horizontal="center" vertical="center" wrapText="1"/>
    </xf>
    <xf numFmtId="43" fontId="33" fillId="0" borderId="0" xfId="25" applyFont="1" applyAlignment="1">
      <alignment vertical="center" wrapText="1"/>
    </xf>
    <xf numFmtId="44" fontId="20" fillId="2" borderId="1" xfId="0" applyNumberFormat="1" applyFont="1" applyFill="1" applyBorder="1" applyAlignment="1">
      <alignment horizontal="left" vertical="center" wrapText="1"/>
    </xf>
    <xf numFmtId="10" fontId="20" fillId="2" borderId="1" xfId="0" applyNumberFormat="1" applyFont="1" applyFill="1" applyBorder="1" applyAlignment="1">
      <alignment vertical="center"/>
    </xf>
    <xf numFmtId="165" fontId="20" fillId="2" borderId="1" xfId="0" applyNumberFormat="1" applyFont="1" applyFill="1" applyBorder="1" applyAlignment="1">
      <alignment horizontal="center" vertical="center" wrapText="1"/>
    </xf>
    <xf numFmtId="10" fontId="20" fillId="2" borderId="1" xfId="0" applyNumberFormat="1" applyFont="1" applyFill="1" applyBorder="1" applyAlignment="1">
      <alignment horizontal="center" vertical="center"/>
    </xf>
    <xf numFmtId="165" fontId="33" fillId="0" borderId="0" xfId="0" applyNumberFormat="1" applyFont="1" applyAlignment="1">
      <alignment vertical="center" wrapText="1"/>
    </xf>
    <xf numFmtId="43" fontId="20" fillId="0" borderId="0" xfId="0" applyNumberFormat="1" applyFont="1" applyAlignment="1">
      <alignment vertical="center" wrapText="1"/>
    </xf>
    <xf numFmtId="43" fontId="32" fillId="3" borderId="1" xfId="7" applyFont="1" applyFill="1" applyBorder="1" applyAlignment="1" applyProtection="1">
      <alignment horizontal="center" vertical="center"/>
      <protection locked="0"/>
    </xf>
    <xf numFmtId="0" fontId="20" fillId="0" borderId="3" xfId="0" applyFont="1" applyBorder="1" applyAlignment="1">
      <alignment vertical="center" wrapText="1"/>
    </xf>
    <xf numFmtId="0" fontId="32" fillId="3" borderId="5"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1" xfId="0" applyFont="1" applyFill="1" applyBorder="1" applyAlignment="1">
      <alignment horizontal="left" vertical="center" wrapText="1"/>
    </xf>
    <xf numFmtId="164" fontId="33" fillId="4" borderId="1" xfId="2" applyFont="1" applyFill="1" applyBorder="1" applyAlignment="1">
      <alignment horizontal="center" vertical="center" wrapText="1"/>
    </xf>
    <xf numFmtId="10" fontId="33" fillId="4" borderId="1" xfId="1" applyNumberFormat="1" applyFont="1" applyFill="1" applyBorder="1" applyAlignment="1">
      <alignment horizontal="center" vertical="center" wrapText="1"/>
    </xf>
    <xf numFmtId="0" fontId="32" fillId="4" borderId="4" xfId="0" applyFont="1" applyFill="1" applyBorder="1" applyAlignment="1">
      <alignment horizontal="center" vertical="center" wrapText="1"/>
    </xf>
    <xf numFmtId="10" fontId="32" fillId="4" borderId="6" xfId="0" applyNumberFormat="1" applyFont="1" applyFill="1" applyBorder="1" applyAlignment="1">
      <alignment horizontal="center" vertical="center" wrapText="1"/>
    </xf>
    <xf numFmtId="0" fontId="32" fillId="4" borderId="6" xfId="0" applyFont="1" applyFill="1" applyBorder="1" applyAlignment="1">
      <alignment horizontal="center" vertical="center" wrapText="1"/>
    </xf>
    <xf numFmtId="10" fontId="32" fillId="4" borderId="5" xfId="0" applyNumberFormat="1" applyFont="1" applyFill="1" applyBorder="1" applyAlignment="1">
      <alignment horizontal="center" vertical="center" wrapText="1"/>
    </xf>
    <xf numFmtId="0" fontId="33" fillId="0" borderId="7" xfId="0" applyFont="1" applyBorder="1" applyAlignment="1">
      <alignment vertical="center" wrapText="1"/>
    </xf>
    <xf numFmtId="0" fontId="20" fillId="0" borderId="19" xfId="0" applyFont="1" applyBorder="1" applyAlignment="1">
      <alignment horizontal="left" vertical="center" wrapText="1"/>
    </xf>
    <xf numFmtId="165" fontId="20" fillId="0" borderId="20" xfId="0" applyNumberFormat="1" applyFont="1" applyBorder="1" applyAlignment="1">
      <alignment horizontal="center" vertical="center" wrapText="1"/>
    </xf>
    <xf numFmtId="10" fontId="20" fillId="0" borderId="20" xfId="1" applyNumberFormat="1" applyFont="1" applyFill="1" applyBorder="1" applyAlignment="1">
      <alignment horizontal="center" vertical="center" wrapText="1"/>
    </xf>
    <xf numFmtId="165" fontId="20" fillId="0" borderId="2" xfId="0" applyNumberFormat="1" applyFont="1" applyBorder="1" applyAlignment="1">
      <alignment vertical="center" wrapText="1"/>
    </xf>
    <xf numFmtId="10" fontId="20" fillId="0" borderId="2" xfId="1"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19" xfId="0" applyFont="1" applyFill="1" applyBorder="1" applyAlignment="1">
      <alignment horizontal="left" vertical="center" wrapText="1"/>
    </xf>
    <xf numFmtId="165" fontId="20" fillId="2" borderId="20" xfId="0" applyNumberFormat="1" applyFont="1" applyFill="1" applyBorder="1" applyAlignment="1">
      <alignment horizontal="center" vertical="center" wrapText="1"/>
    </xf>
    <xf numFmtId="10" fontId="20" fillId="2" borderId="2" xfId="1" applyNumberFormat="1" applyFont="1" applyFill="1" applyBorder="1" applyAlignment="1">
      <alignment horizontal="center" vertical="center" wrapText="1"/>
    </xf>
    <xf numFmtId="165" fontId="20" fillId="2" borderId="4" xfId="0" applyNumberFormat="1" applyFont="1" applyFill="1" applyBorder="1" applyAlignment="1">
      <alignment vertical="center" wrapText="1"/>
    </xf>
    <xf numFmtId="10" fontId="20" fillId="2" borderId="6" xfId="1" applyNumberFormat="1" applyFont="1" applyFill="1" applyBorder="1" applyAlignment="1">
      <alignment horizontal="center" vertical="center" wrapText="1"/>
    </xf>
    <xf numFmtId="165" fontId="20" fillId="2" borderId="6" xfId="0" applyNumberFormat="1" applyFont="1" applyFill="1" applyBorder="1" applyAlignment="1">
      <alignment vertical="center" wrapText="1"/>
    </xf>
    <xf numFmtId="10" fontId="20" fillId="2" borderId="5" xfId="1"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20" fillId="0" borderId="19" xfId="0" applyFont="1" applyBorder="1" applyAlignment="1">
      <alignment horizontal="center" vertical="center"/>
    </xf>
    <xf numFmtId="0" fontId="32" fillId="3" borderId="1" xfId="6" applyFont="1" applyFill="1" applyBorder="1" applyAlignment="1" applyProtection="1">
      <alignment horizontal="right" vertical="center" wrapText="1"/>
      <protection locked="0"/>
    </xf>
    <xf numFmtId="165" fontId="32" fillId="3" borderId="6" xfId="0" applyNumberFormat="1" applyFont="1" applyFill="1" applyBorder="1" applyAlignment="1">
      <alignment horizontal="center" vertical="center" wrapText="1"/>
    </xf>
    <xf numFmtId="9" fontId="32" fillId="3" borderId="1" xfId="1" applyFont="1" applyFill="1" applyBorder="1" applyAlignment="1">
      <alignment horizontal="center" vertical="center" wrapText="1"/>
    </xf>
    <xf numFmtId="10" fontId="32" fillId="3" borderId="6" xfId="0" applyNumberFormat="1" applyFont="1" applyFill="1" applyBorder="1" applyAlignment="1">
      <alignment horizontal="center" vertical="center" wrapText="1"/>
    </xf>
    <xf numFmtId="10" fontId="32" fillId="3" borderId="5" xfId="0" applyNumberFormat="1" applyFont="1" applyFill="1" applyBorder="1" applyAlignment="1">
      <alignment horizontal="center" vertical="center" wrapText="1"/>
    </xf>
    <xf numFmtId="9" fontId="32" fillId="3" borderId="6" xfId="1" applyFont="1" applyFill="1" applyBorder="1" applyAlignment="1">
      <alignment horizontal="center" vertical="center" wrapText="1"/>
    </xf>
    <xf numFmtId="10" fontId="32" fillId="3" borderId="2" xfId="1" applyNumberFormat="1" applyFont="1" applyFill="1" applyBorder="1" applyAlignment="1">
      <alignment horizontal="center" vertical="center" wrapText="1"/>
    </xf>
    <xf numFmtId="10" fontId="20" fillId="0" borderId="0" xfId="0" applyNumberFormat="1" applyFont="1" applyAlignment="1">
      <alignment vertical="center" wrapText="1"/>
    </xf>
    <xf numFmtId="9" fontId="35" fillId="0" borderId="0" xfId="1" applyFont="1" applyFill="1" applyBorder="1" applyAlignment="1">
      <alignment horizontal="center" vertical="center" wrapText="1"/>
    </xf>
    <xf numFmtId="44" fontId="32" fillId="3" borderId="1" xfId="36" applyFont="1" applyFill="1" applyBorder="1" applyAlignment="1" applyProtection="1">
      <alignment horizontal="center" vertical="center" wrapText="1"/>
      <protection locked="0"/>
    </xf>
    <xf numFmtId="0" fontId="28" fillId="0" borderId="0" xfId="0" applyFont="1" applyAlignment="1">
      <alignment vertical="center" wrapText="1"/>
    </xf>
    <xf numFmtId="9" fontId="28" fillId="0" borderId="0" xfId="1" applyFont="1" applyAlignment="1">
      <alignment vertical="center" wrapText="1"/>
    </xf>
    <xf numFmtId="0" fontId="19" fillId="7" borderId="8" xfId="9" applyFont="1" applyFill="1" applyBorder="1" applyAlignment="1">
      <alignment horizontal="center" vertical="center"/>
    </xf>
    <xf numFmtId="0" fontId="19" fillId="7" borderId="8" xfId="9" applyFont="1" applyFill="1" applyBorder="1" applyAlignment="1">
      <alignment horizontal="justify" vertical="center" wrapText="1"/>
    </xf>
    <xf numFmtId="44" fontId="19" fillId="7" borderId="8" xfId="36" applyFont="1" applyFill="1" applyBorder="1" applyAlignment="1">
      <alignment horizontal="justify" vertical="center" wrapText="1"/>
    </xf>
    <xf numFmtId="10" fontId="19" fillId="7" borderId="8" xfId="19" applyNumberFormat="1" applyFont="1" applyFill="1" applyBorder="1" applyAlignment="1">
      <alignment vertical="center"/>
    </xf>
    <xf numFmtId="10" fontId="20" fillId="7" borderId="8" xfId="20" applyNumberFormat="1" applyFont="1" applyFill="1" applyBorder="1" applyAlignment="1">
      <alignment horizontal="center" vertical="center"/>
    </xf>
    <xf numFmtId="9" fontId="20" fillId="7" borderId="8" xfId="21" applyNumberFormat="1" applyFont="1" applyFill="1" applyBorder="1" applyAlignment="1">
      <alignment horizontal="center" vertical="center"/>
    </xf>
    <xf numFmtId="44" fontId="28" fillId="0" borderId="0" xfId="0" applyNumberFormat="1" applyFont="1" applyAlignment="1">
      <alignment vertical="center" wrapText="1"/>
    </xf>
    <xf numFmtId="9" fontId="36" fillId="0" borderId="0" xfId="1" applyFont="1" applyFill="1" applyBorder="1" applyAlignment="1">
      <alignment horizontal="center" vertical="center" wrapText="1"/>
    </xf>
    <xf numFmtId="0" fontId="31" fillId="0" borderId="0" xfId="0" applyFont="1" applyAlignment="1">
      <alignment vertical="center" wrapText="1"/>
    </xf>
    <xf numFmtId="9" fontId="31" fillId="0" borderId="0" xfId="1" applyFont="1" applyAlignment="1">
      <alignment vertical="center" wrapText="1"/>
    </xf>
    <xf numFmtId="0" fontId="28" fillId="0" borderId="0" xfId="0" applyFont="1" applyAlignment="1">
      <alignment horizontal="center" vertical="center" wrapText="1"/>
    </xf>
    <xf numFmtId="44" fontId="28" fillId="0" borderId="0" xfId="36" applyFont="1" applyAlignment="1">
      <alignment vertical="center" wrapText="1"/>
    </xf>
    <xf numFmtId="0" fontId="37" fillId="0" borderId="0" xfId="6" applyFont="1" applyAlignment="1" applyProtection="1">
      <alignment vertical="center"/>
      <protection locked="0"/>
    </xf>
    <xf numFmtId="17" fontId="39" fillId="21" borderId="8" xfId="6" applyNumberFormat="1" applyFont="1" applyFill="1" applyBorder="1" applyAlignment="1" applyProtection="1">
      <alignment vertical="center"/>
      <protection locked="0"/>
    </xf>
    <xf numFmtId="17" fontId="39" fillId="21" borderId="8" xfId="6" applyNumberFormat="1" applyFont="1" applyFill="1" applyBorder="1" applyAlignment="1" applyProtection="1">
      <alignment horizontal="center" vertical="center" wrapText="1"/>
      <protection locked="0"/>
    </xf>
    <xf numFmtId="0" fontId="39" fillId="21" borderId="8" xfId="6" applyFont="1" applyFill="1" applyBorder="1" applyAlignment="1" applyProtection="1">
      <alignment horizontal="left" vertical="center" wrapText="1"/>
      <protection locked="0"/>
    </xf>
    <xf numFmtId="0" fontId="39" fillId="21" borderId="8" xfId="6" applyFont="1" applyFill="1" applyBorder="1" applyAlignment="1" applyProtection="1">
      <alignment horizontal="center" vertical="center" wrapText="1"/>
      <protection locked="0"/>
    </xf>
    <xf numFmtId="43" fontId="39" fillId="21" borderId="8" xfId="7" applyFont="1" applyFill="1" applyBorder="1" applyAlignment="1" applyProtection="1">
      <alignment horizontal="center" vertical="center" wrapText="1"/>
      <protection locked="0"/>
    </xf>
    <xf numFmtId="43" fontId="39" fillId="21" borderId="8" xfId="7" applyFont="1" applyFill="1" applyBorder="1" applyAlignment="1" applyProtection="1">
      <alignment horizontal="center" vertical="center" wrapText="1"/>
    </xf>
    <xf numFmtId="1" fontId="39" fillId="22" borderId="8" xfId="6" applyNumberFormat="1" applyFont="1" applyFill="1" applyBorder="1" applyAlignment="1" applyProtection="1">
      <alignment horizontal="center" vertical="center" wrapText="1"/>
      <protection locked="0"/>
    </xf>
    <xf numFmtId="49" fontId="39" fillId="22" borderId="8" xfId="6" applyNumberFormat="1" applyFont="1" applyFill="1" applyBorder="1" applyAlignment="1" applyProtection="1">
      <alignment horizontal="center" vertical="center" wrapText="1"/>
      <protection locked="0"/>
    </xf>
    <xf numFmtId="0" fontId="39" fillId="22" borderId="8" xfId="6" applyFont="1" applyFill="1" applyBorder="1" applyAlignment="1" applyProtection="1">
      <alignment horizontal="center" vertical="center" wrapText="1"/>
      <protection locked="0"/>
    </xf>
    <xf numFmtId="43" fontId="39" fillId="22" borderId="8" xfId="7" applyFont="1" applyFill="1" applyBorder="1" applyAlignment="1" applyProtection="1">
      <alignment horizontal="center" vertical="center" wrapText="1"/>
      <protection locked="0"/>
    </xf>
    <xf numFmtId="0" fontId="27" fillId="0" borderId="0" xfId="6" applyFont="1" applyAlignment="1" applyProtection="1">
      <alignment vertical="center" wrapText="1"/>
      <protection locked="0"/>
    </xf>
    <xf numFmtId="1" fontId="27" fillId="0" borderId="8" xfId="6" applyNumberFormat="1" applyFont="1" applyBorder="1" applyAlignment="1" applyProtection="1">
      <alignment vertical="center" wrapText="1"/>
      <protection locked="0"/>
    </xf>
    <xf numFmtId="0" fontId="28" fillId="0" borderId="8" xfId="29" applyNumberFormat="1" applyFont="1" applyFill="1" applyBorder="1" applyAlignment="1" applyProtection="1">
      <alignment horizontal="center" vertical="center" wrapText="1"/>
    </xf>
    <xf numFmtId="17" fontId="28" fillId="0" borderId="8" xfId="29" applyNumberFormat="1" applyFont="1" applyFill="1" applyBorder="1" applyAlignment="1" applyProtection="1">
      <alignment horizontal="center" vertical="center" wrapText="1"/>
    </xf>
    <xf numFmtId="2" fontId="27" fillId="0" borderId="8" xfId="6" applyNumberFormat="1" applyFont="1" applyBorder="1" applyAlignment="1">
      <alignment horizontal="left" vertical="center" wrapText="1"/>
    </xf>
    <xf numFmtId="2" fontId="27" fillId="0" borderId="8" xfId="6" applyNumberFormat="1" applyFont="1" applyBorder="1" applyAlignment="1">
      <alignment horizontal="center" vertical="center" wrapText="1"/>
    </xf>
    <xf numFmtId="43" fontId="27" fillId="0" borderId="8" xfId="7" applyFont="1" applyFill="1" applyBorder="1" applyAlignment="1" applyProtection="1">
      <alignment horizontal="center" vertical="center" wrapText="1"/>
    </xf>
    <xf numFmtId="43" fontId="27" fillId="0" borderId="8" xfId="7" applyFont="1" applyFill="1" applyBorder="1" applyAlignment="1" applyProtection="1">
      <alignment horizontal="left" vertical="center" wrapText="1"/>
    </xf>
    <xf numFmtId="170" fontId="37" fillId="0" borderId="0" xfId="6" applyNumberFormat="1" applyFont="1" applyAlignment="1" applyProtection="1">
      <alignment vertical="center"/>
      <protection locked="0"/>
    </xf>
    <xf numFmtId="43" fontId="37" fillId="0" borderId="0" xfId="6" applyNumberFormat="1" applyFont="1" applyAlignment="1" applyProtection="1">
      <alignment vertical="center"/>
      <protection locked="0"/>
    </xf>
    <xf numFmtId="171" fontId="27" fillId="0" borderId="8" xfId="7" applyNumberFormat="1" applyFont="1" applyFill="1" applyBorder="1" applyAlignment="1" applyProtection="1">
      <alignment horizontal="center" vertical="center" wrapText="1"/>
    </xf>
    <xf numFmtId="1" fontId="27" fillId="0" borderId="0" xfId="6" applyNumberFormat="1" applyFont="1" applyAlignment="1" applyProtection="1">
      <alignment vertical="center"/>
      <protection locked="0"/>
    </xf>
    <xf numFmtId="49" fontId="27" fillId="0" borderId="0" xfId="6" applyNumberFormat="1" applyFont="1" applyAlignment="1" applyProtection="1">
      <alignment horizontal="center" vertical="center"/>
      <protection locked="0"/>
    </xf>
    <xf numFmtId="0" fontId="27" fillId="0" borderId="0" xfId="6" applyFont="1" applyAlignment="1" applyProtection="1">
      <alignment horizontal="left" vertical="center" wrapText="1"/>
      <protection locked="0"/>
    </xf>
    <xf numFmtId="0" fontId="27" fillId="0" borderId="0" xfId="6" applyFont="1" applyAlignment="1" applyProtection="1">
      <alignment horizontal="center" vertical="center"/>
      <protection locked="0"/>
    </xf>
    <xf numFmtId="43" fontId="27" fillId="0" borderId="0" xfId="7" applyFont="1" applyFill="1" applyBorder="1" applyAlignment="1" applyProtection="1">
      <alignment horizontal="center" vertical="center"/>
      <protection locked="0"/>
    </xf>
    <xf numFmtId="43" fontId="27" fillId="0" borderId="0" xfId="7" applyFont="1" applyFill="1" applyBorder="1" applyAlignment="1" applyProtection="1">
      <alignment horizontal="right" vertical="center"/>
      <protection locked="0"/>
    </xf>
    <xf numFmtId="0" fontId="27" fillId="0" borderId="0" xfId="6" applyFont="1" applyAlignment="1" applyProtection="1">
      <alignment vertical="center"/>
      <protection locked="0"/>
    </xf>
    <xf numFmtId="0" fontId="41" fillId="3" borderId="8" xfId="14" applyFont="1" applyFill="1" applyBorder="1" applyAlignment="1">
      <alignment horizontal="center" vertical="center"/>
    </xf>
    <xf numFmtId="49" fontId="41" fillId="3" borderId="8" xfId="14" applyNumberFormat="1" applyFont="1" applyFill="1" applyBorder="1" applyAlignment="1">
      <alignment vertical="center" wrapText="1"/>
    </xf>
    <xf numFmtId="44" fontId="41" fillId="3" borderId="8" xfId="15" applyFont="1" applyFill="1" applyBorder="1" applyAlignment="1">
      <alignment horizontal="left" vertical="center"/>
    </xf>
    <xf numFmtId="0" fontId="41" fillId="3" borderId="8" xfId="33" applyFont="1" applyFill="1" applyBorder="1" applyAlignment="1">
      <alignment vertical="center"/>
    </xf>
    <xf numFmtId="168" fontId="41" fillId="3" borderId="8" xfId="33" applyNumberFormat="1" applyFont="1" applyFill="1" applyBorder="1" applyAlignment="1">
      <alignment vertical="center"/>
    </xf>
    <xf numFmtId="0" fontId="42" fillId="23" borderId="8" xfId="14" applyFont="1" applyFill="1" applyBorder="1" applyAlignment="1">
      <alignment horizontal="center" vertical="center"/>
    </xf>
    <xf numFmtId="0" fontId="42" fillId="23" borderId="8" xfId="14" applyFont="1" applyFill="1" applyBorder="1" applyAlignment="1">
      <alignment horizontal="center" vertical="center" wrapText="1"/>
    </xf>
    <xf numFmtId="44" fontId="42" fillId="23" borderId="8" xfId="15" applyFont="1" applyFill="1" applyBorder="1" applyAlignment="1">
      <alignment horizontal="center" vertical="center" wrapText="1"/>
    </xf>
    <xf numFmtId="44" fontId="42" fillId="23" borderId="8" xfId="15" applyFont="1" applyFill="1" applyBorder="1" applyAlignment="1">
      <alignment horizontal="left" vertical="center"/>
    </xf>
    <xf numFmtId="44" fontId="42" fillId="23" borderId="8" xfId="15" applyFont="1" applyFill="1" applyBorder="1" applyAlignment="1">
      <alignment horizontal="center" vertical="center"/>
    </xf>
    <xf numFmtId="44" fontId="14" fillId="0" borderId="8" xfId="30" applyNumberFormat="1" applyFill="1" applyBorder="1" applyAlignment="1">
      <alignment horizontal="left" vertical="center"/>
    </xf>
    <xf numFmtId="44" fontId="42" fillId="0" borderId="8" xfId="15" applyFont="1" applyFill="1" applyBorder="1" applyAlignment="1">
      <alignment horizontal="center" vertical="center"/>
    </xf>
    <xf numFmtId="168" fontId="42" fillId="0" borderId="8" xfId="16" applyFont="1" applyFill="1" applyBorder="1" applyAlignment="1">
      <alignment horizontal="center" vertical="center"/>
    </xf>
    <xf numFmtId="0" fontId="20" fillId="0" borderId="0" xfId="0" applyFont="1"/>
    <xf numFmtId="49" fontId="25" fillId="0" borderId="27" xfId="0" applyNumberFormat="1" applyFont="1" applyBorder="1" applyAlignment="1">
      <alignment horizontal="left" vertical="center" wrapText="1" shrinkToFit="1" readingOrder="1"/>
    </xf>
    <xf numFmtId="49" fontId="25" fillId="0" borderId="28" xfId="0" applyNumberFormat="1" applyFont="1" applyBorder="1" applyAlignment="1">
      <alignment horizontal="left" vertical="center" wrapText="1" shrinkToFit="1" readingOrder="1"/>
    </xf>
    <xf numFmtId="4" fontId="25" fillId="0" borderId="28" xfId="0" applyNumberFormat="1" applyFont="1" applyBorder="1" applyAlignment="1">
      <alignment horizontal="right" vertical="center" wrapText="1" shrinkToFit="1" readingOrder="1"/>
    </xf>
    <xf numFmtId="0" fontId="19" fillId="0" borderId="8" xfId="17" applyFont="1" applyBorder="1" applyAlignment="1">
      <alignment horizontal="center"/>
    </xf>
    <xf numFmtId="0" fontId="19" fillId="0" borderId="8" xfId="17" applyFont="1" applyBorder="1" applyAlignment="1">
      <alignment horizontal="left"/>
    </xf>
    <xf numFmtId="10" fontId="19" fillId="0" borderId="8" xfId="18" applyNumberFormat="1" applyFont="1" applyFill="1" applyBorder="1" applyAlignment="1">
      <alignment horizontal="center"/>
    </xf>
    <xf numFmtId="0" fontId="19" fillId="0" borderId="0" xfId="17" applyFont="1" applyAlignment="1">
      <alignment vertical="center"/>
    </xf>
    <xf numFmtId="0" fontId="20" fillId="0" borderId="0" xfId="10" applyFont="1" applyAlignment="1">
      <alignment vertical="center"/>
    </xf>
    <xf numFmtId="0" fontId="25" fillId="0" borderId="0" xfId="11" applyFont="1" applyAlignment="1">
      <alignment horizontal="left" vertical="center"/>
    </xf>
    <xf numFmtId="0" fontId="19" fillId="8" borderId="0" xfId="17" applyFont="1" applyFill="1" applyAlignment="1">
      <alignment vertical="center"/>
    </xf>
    <xf numFmtId="0" fontId="18" fillId="8" borderId="0" xfId="17" applyFont="1" applyFill="1" applyAlignment="1">
      <alignment vertical="center"/>
    </xf>
    <xf numFmtId="0" fontId="19" fillId="8" borderId="0" xfId="17" applyFont="1" applyFill="1" applyAlignment="1">
      <alignment vertical="center" wrapText="1"/>
    </xf>
    <xf numFmtId="43" fontId="20" fillId="0" borderId="0" xfId="25" applyFont="1" applyAlignment="1">
      <alignment vertical="center"/>
    </xf>
    <xf numFmtId="0" fontId="20" fillId="0" borderId="0" xfId="0" applyFont="1" applyAlignment="1">
      <alignment vertical="center"/>
    </xf>
    <xf numFmtId="0" fontId="19" fillId="0" borderId="0" xfId="12" applyFont="1" applyAlignment="1">
      <alignment vertical="center"/>
    </xf>
    <xf numFmtId="43" fontId="43" fillId="3" borderId="8" xfId="25" applyFont="1" applyFill="1" applyBorder="1" applyAlignment="1">
      <alignment horizontal="center" vertical="center" wrapText="1"/>
    </xf>
    <xf numFmtId="0" fontId="43" fillId="3" borderId="8" xfId="12" applyFont="1" applyFill="1" applyBorder="1" applyAlignment="1">
      <alignment horizontal="center" vertical="center" wrapText="1"/>
    </xf>
    <xf numFmtId="43" fontId="19" fillId="0" borderId="8" xfId="25" applyFont="1" applyBorder="1" applyAlignment="1">
      <alignment horizontal="center" vertical="center"/>
    </xf>
    <xf numFmtId="0" fontId="19" fillId="0" borderId="8" xfId="0" applyFont="1" applyBorder="1" applyAlignment="1">
      <alignment horizontal="left" vertical="center" wrapText="1"/>
    </xf>
    <xf numFmtId="43" fontId="19" fillId="0" borderId="8" xfId="25" applyFont="1" applyBorder="1" applyAlignment="1">
      <alignment horizontal="right" vertical="center"/>
    </xf>
    <xf numFmtId="0" fontId="19" fillId="0" borderId="8" xfId="12" applyFont="1" applyBorder="1" applyAlignment="1">
      <alignment horizontal="left" vertical="center" wrapText="1"/>
    </xf>
    <xf numFmtId="0" fontId="19" fillId="0" borderId="8" xfId="12" applyFont="1" applyBorder="1" applyAlignment="1">
      <alignment vertical="center" wrapText="1"/>
    </xf>
    <xf numFmtId="43" fontId="19" fillId="0" borderId="8" xfId="25" applyFont="1" applyBorder="1" applyAlignment="1">
      <alignment vertical="center"/>
    </xf>
    <xf numFmtId="43" fontId="19" fillId="0" borderId="0" xfId="25" applyFont="1" applyAlignment="1">
      <alignment horizontal="center" vertical="center"/>
    </xf>
    <xf numFmtId="0" fontId="19" fillId="0" borderId="0" xfId="12" applyFont="1" applyAlignment="1">
      <alignment vertical="center" wrapText="1"/>
    </xf>
    <xf numFmtId="43" fontId="19" fillId="0" borderId="0" xfId="25" applyFont="1" applyBorder="1" applyAlignment="1">
      <alignment vertical="center"/>
    </xf>
    <xf numFmtId="43" fontId="19" fillId="0" borderId="0" xfId="25" applyFont="1" applyFill="1" applyAlignment="1">
      <alignment horizontal="center" vertical="center"/>
    </xf>
    <xf numFmtId="43" fontId="19" fillId="0" borderId="0" xfId="25" applyFont="1" applyFill="1" applyBorder="1" applyAlignment="1">
      <alignment vertical="center"/>
    </xf>
    <xf numFmtId="10" fontId="33" fillId="0" borderId="0" xfId="0" applyNumberFormat="1" applyFont="1" applyAlignment="1">
      <alignment vertical="center" wrapText="1"/>
    </xf>
    <xf numFmtId="44" fontId="20" fillId="0" borderId="1" xfId="0" applyNumberFormat="1" applyFont="1" applyBorder="1" applyAlignment="1">
      <alignment horizontal="left" vertical="center" wrapText="1"/>
    </xf>
    <xf numFmtId="10" fontId="20" fillId="0" borderId="1" xfId="0" applyNumberFormat="1" applyFont="1" applyBorder="1" applyAlignment="1">
      <alignment vertical="center"/>
    </xf>
    <xf numFmtId="165"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xf>
    <xf numFmtId="172" fontId="27" fillId="0" borderId="8" xfId="7" applyNumberFormat="1" applyFont="1" applyFill="1" applyBorder="1" applyAlignment="1" applyProtection="1">
      <alignment horizontal="center" vertical="center" wrapText="1"/>
    </xf>
    <xf numFmtId="43" fontId="27" fillId="0" borderId="0" xfId="6" applyNumberFormat="1" applyFont="1" applyAlignment="1" applyProtection="1">
      <alignment vertical="center"/>
      <protection locked="0"/>
    </xf>
    <xf numFmtId="0" fontId="19" fillId="24" borderId="8" xfId="9" applyFont="1" applyFill="1" applyBorder="1" applyAlignment="1">
      <alignment horizontal="center" vertical="center"/>
    </xf>
    <xf numFmtId="0" fontId="19" fillId="24" borderId="8" xfId="9" applyFont="1" applyFill="1" applyBorder="1" applyAlignment="1">
      <alignment horizontal="justify" vertical="center" wrapText="1"/>
    </xf>
    <xf numFmtId="10" fontId="19" fillId="24" borderId="8" xfId="19" applyNumberFormat="1" applyFont="1" applyFill="1" applyBorder="1" applyAlignment="1">
      <alignment vertical="center"/>
    </xf>
    <xf numFmtId="9" fontId="20" fillId="24" borderId="8" xfId="21" applyNumberFormat="1" applyFont="1" applyFill="1" applyBorder="1" applyAlignment="1">
      <alignment horizontal="center" vertical="center"/>
    </xf>
    <xf numFmtId="0" fontId="19" fillId="8" borderId="0" xfId="17" applyFont="1" applyFill="1" applyAlignment="1">
      <alignment horizontal="center" vertical="center"/>
    </xf>
    <xf numFmtId="0" fontId="18" fillId="8" borderId="0" xfId="17" applyFont="1" applyFill="1" applyAlignment="1">
      <alignment horizontal="left" vertical="center"/>
    </xf>
    <xf numFmtId="49" fontId="43" fillId="3" borderId="8" xfId="25" applyNumberFormat="1" applyFont="1" applyFill="1" applyBorder="1" applyAlignment="1">
      <alignment horizontal="center" vertical="center" wrapText="1"/>
    </xf>
    <xf numFmtId="49" fontId="19" fillId="0" borderId="8" xfId="25" applyNumberFormat="1" applyFont="1" applyBorder="1" applyAlignment="1">
      <alignment horizontal="center" vertical="center"/>
    </xf>
    <xf numFmtId="49" fontId="19" fillId="0" borderId="0" xfId="25" applyNumberFormat="1" applyFont="1" applyAlignment="1">
      <alignment horizontal="center" vertical="center"/>
    </xf>
    <xf numFmtId="49" fontId="19" fillId="0" borderId="0" xfId="25" applyNumberFormat="1" applyFont="1" applyFill="1" applyAlignment="1">
      <alignment horizontal="center" vertical="center"/>
    </xf>
    <xf numFmtId="17" fontId="0" fillId="0" borderId="0" xfId="0" applyNumberFormat="1"/>
    <xf numFmtId="43" fontId="25" fillId="0" borderId="8" xfId="27" applyNumberFormat="1" applyFont="1" applyBorder="1" applyAlignment="1">
      <alignment horizontal="right" vertical="center"/>
    </xf>
    <xf numFmtId="0" fontId="19" fillId="0" borderId="0" xfId="17" applyFont="1" applyAlignment="1">
      <alignment horizontal="center"/>
    </xf>
    <xf numFmtId="0" fontId="19" fillId="8" borderId="0" xfId="17" applyFont="1" applyFill="1" applyAlignment="1">
      <alignment horizontal="center"/>
    </xf>
    <xf numFmtId="0" fontId="19" fillId="0" borderId="0" xfId="17" applyFont="1" applyAlignment="1">
      <alignment vertical="top"/>
    </xf>
    <xf numFmtId="0" fontId="19" fillId="0" borderId="0" xfId="17" applyFont="1" applyAlignment="1">
      <alignment vertical="top" wrapText="1"/>
    </xf>
    <xf numFmtId="0" fontId="42" fillId="0" borderId="8" xfId="14" applyFont="1" applyBorder="1" applyAlignment="1">
      <alignment horizontal="center" vertical="center"/>
    </xf>
    <xf numFmtId="0" fontId="42" fillId="0" borderId="8" xfId="14" quotePrefix="1" applyFont="1" applyBorder="1" applyAlignment="1">
      <alignment horizontal="center" vertical="center" wrapText="1"/>
    </xf>
    <xf numFmtId="14" fontId="42" fillId="0" borderId="8" xfId="14" applyNumberFormat="1" applyFont="1" applyBorder="1" applyAlignment="1">
      <alignment horizontal="center" vertical="center" wrapText="1"/>
    </xf>
    <xf numFmtId="10" fontId="17" fillId="0" borderId="0" xfId="0" applyNumberFormat="1" applyFont="1"/>
    <xf numFmtId="10" fontId="17" fillId="0" borderId="0" xfId="0" applyNumberFormat="1" applyFont="1" applyAlignment="1">
      <alignment horizontal="left"/>
    </xf>
    <xf numFmtId="44" fontId="19" fillId="8" borderId="0" xfId="17" applyNumberFormat="1" applyFont="1" applyFill="1" applyAlignment="1">
      <alignment vertical="center"/>
    </xf>
    <xf numFmtId="44" fontId="17" fillId="0" borderId="0" xfId="0" applyNumberFormat="1" applyFont="1"/>
    <xf numFmtId="0" fontId="19" fillId="8" borderId="0" xfId="17" applyFont="1" applyFill="1" applyAlignment="1">
      <alignment horizontal="left" vertical="center" indent="2"/>
    </xf>
    <xf numFmtId="10" fontId="21" fillId="8" borderId="0" xfId="17" applyNumberFormat="1" applyFont="1" applyFill="1" applyAlignment="1">
      <alignment horizontal="center" vertical="center"/>
    </xf>
    <xf numFmtId="0" fontId="21" fillId="8" borderId="11" xfId="17" applyFont="1" applyFill="1" applyBorder="1" applyAlignment="1">
      <alignment vertical="center"/>
    </xf>
    <xf numFmtId="0" fontId="19" fillId="2" borderId="8" xfId="17" applyFont="1" applyFill="1" applyBorder="1" applyAlignment="1">
      <alignment horizontal="center"/>
    </xf>
    <xf numFmtId="0" fontId="19" fillId="2" borderId="8" xfId="17" applyFont="1" applyFill="1" applyBorder="1"/>
    <xf numFmtId="10" fontId="19" fillId="2" borderId="8" xfId="18" applyNumberFormat="1" applyFont="1" applyFill="1" applyBorder="1" applyAlignment="1">
      <alignment horizontal="center"/>
    </xf>
    <xf numFmtId="0" fontId="19" fillId="2" borderId="9" xfId="17" applyFont="1" applyFill="1" applyBorder="1" applyAlignment="1">
      <alignment horizontal="center"/>
    </xf>
    <xf numFmtId="0" fontId="19" fillId="2" borderId="9" xfId="17" applyFont="1" applyFill="1" applyBorder="1" applyAlignment="1">
      <alignment horizontal="left"/>
    </xf>
    <xf numFmtId="44" fontId="20" fillId="0" borderId="0" xfId="0" applyNumberFormat="1" applyFont="1" applyAlignment="1">
      <alignment horizontal="center" vertical="center" wrapText="1"/>
    </xf>
    <xf numFmtId="0" fontId="28" fillId="14" borderId="25" xfId="28" applyFont="1" applyFill="1" applyBorder="1" applyAlignment="1">
      <alignment horizontal="center" vertical="center" textRotation="90" wrapText="1"/>
    </xf>
    <xf numFmtId="0" fontId="27" fillId="0" borderId="26" xfId="28" applyFont="1" applyBorder="1"/>
    <xf numFmtId="0" fontId="27" fillId="0" borderId="27" xfId="28" applyFont="1" applyBorder="1"/>
    <xf numFmtId="0" fontId="28" fillId="15" borderId="25" xfId="28" applyFont="1" applyFill="1" applyBorder="1" applyAlignment="1">
      <alignment horizontal="center" vertical="center" textRotation="90" wrapText="1"/>
    </xf>
    <xf numFmtId="0" fontId="28" fillId="0" borderId="0" xfId="28" applyFont="1"/>
    <xf numFmtId="0" fontId="11" fillId="0" borderId="0" xfId="28" applyFont="1"/>
    <xf numFmtId="0" fontId="26" fillId="9" borderId="21" xfId="28" applyFont="1" applyFill="1" applyBorder="1" applyAlignment="1">
      <alignment horizontal="center" vertical="center" wrapText="1"/>
    </xf>
    <xf numFmtId="0" fontId="27" fillId="0" borderId="22" xfId="28" applyFont="1" applyBorder="1"/>
    <xf numFmtId="0" fontId="27" fillId="0" borderId="23" xfId="28" applyFont="1" applyBorder="1"/>
    <xf numFmtId="0" fontId="11" fillId="9" borderId="25" xfId="28" applyFont="1" applyFill="1" applyBorder="1" applyAlignment="1">
      <alignment horizontal="center" vertical="center" textRotation="90" wrapText="1"/>
    </xf>
    <xf numFmtId="0" fontId="11" fillId="9" borderId="26" xfId="28" applyFont="1" applyFill="1" applyBorder="1" applyAlignment="1">
      <alignment horizontal="center" vertical="center" textRotation="90" wrapText="1"/>
    </xf>
    <xf numFmtId="0" fontId="11" fillId="9" borderId="27" xfId="28" applyFont="1" applyFill="1" applyBorder="1" applyAlignment="1">
      <alignment horizontal="center" vertical="center" textRotation="90" wrapText="1"/>
    </xf>
    <xf numFmtId="0" fontId="11" fillId="17" borderId="25" xfId="28" applyFont="1" applyFill="1" applyBorder="1" applyAlignment="1">
      <alignment horizontal="center" vertical="center" textRotation="90" wrapText="1"/>
    </xf>
    <xf numFmtId="0" fontId="11" fillId="11" borderId="25" xfId="28" applyFont="1" applyFill="1" applyBorder="1" applyAlignment="1">
      <alignment horizontal="center" vertical="center" textRotation="90" wrapText="1"/>
    </xf>
    <xf numFmtId="0" fontId="11" fillId="11" borderId="26" xfId="28" applyFont="1" applyFill="1" applyBorder="1" applyAlignment="1">
      <alignment horizontal="center" vertical="center" textRotation="90" wrapText="1"/>
    </xf>
    <xf numFmtId="0" fontId="11" fillId="11" borderId="27" xfId="28" applyFont="1" applyFill="1" applyBorder="1" applyAlignment="1">
      <alignment horizontal="center" vertical="center" textRotation="90" wrapText="1"/>
    </xf>
    <xf numFmtId="0" fontId="11" fillId="12" borderId="25" xfId="28" applyFont="1" applyFill="1" applyBorder="1" applyAlignment="1">
      <alignment horizontal="center" vertical="center" textRotation="90" wrapText="1"/>
    </xf>
    <xf numFmtId="0" fontId="11" fillId="12" borderId="26" xfId="28" applyFont="1" applyFill="1" applyBorder="1" applyAlignment="1">
      <alignment horizontal="center" vertical="center" textRotation="90" wrapText="1"/>
    </xf>
    <xf numFmtId="0" fontId="11" fillId="12" borderId="27" xfId="28" applyFont="1" applyFill="1" applyBorder="1" applyAlignment="1">
      <alignment horizontal="center" vertical="center" textRotation="90" wrapText="1"/>
    </xf>
    <xf numFmtId="0" fontId="28" fillId="13" borderId="25" xfId="28" applyFont="1" applyFill="1" applyBorder="1" applyAlignment="1">
      <alignment horizontal="center" vertical="center" textRotation="90" wrapText="1"/>
    </xf>
    <xf numFmtId="0" fontId="20" fillId="0" borderId="0" xfId="0" applyFont="1" applyAlignment="1">
      <alignment horizontal="left" vertical="center" wrapText="1"/>
    </xf>
    <xf numFmtId="0" fontId="18" fillId="6" borderId="0" xfId="9" applyFont="1" applyFill="1" applyAlignment="1">
      <alignment horizontal="left" vertical="center" wrapText="1"/>
    </xf>
    <xf numFmtId="0" fontId="19" fillId="6" borderId="0" xfId="9" applyFont="1" applyFill="1" applyAlignment="1">
      <alignment horizontal="left" vertical="center" wrapText="1"/>
    </xf>
    <xf numFmtId="0" fontId="19" fillId="0" borderId="34" xfId="9" applyFont="1" applyBorder="1" applyAlignment="1">
      <alignment horizontal="center" vertical="center"/>
    </xf>
    <xf numFmtId="0" fontId="19" fillId="0" borderId="0" xfId="9" applyFont="1" applyAlignment="1">
      <alignment horizontal="left" vertical="center"/>
    </xf>
    <xf numFmtId="0" fontId="19" fillId="6" borderId="0" xfId="9" applyFont="1" applyFill="1" applyAlignment="1">
      <alignment horizontal="left" vertical="center"/>
    </xf>
    <xf numFmtId="0" fontId="32" fillId="3" borderId="33" xfId="9" applyFont="1" applyFill="1" applyBorder="1" applyAlignment="1">
      <alignment horizontal="center" vertical="center" wrapText="1"/>
    </xf>
    <xf numFmtId="0" fontId="32" fillId="3" borderId="0" xfId="0" applyFont="1" applyFill="1" applyAlignment="1">
      <alignment horizontal="center" vertical="center" wrapText="1"/>
    </xf>
    <xf numFmtId="0" fontId="21" fillId="6" borderId="0" xfId="9" applyFont="1" applyFill="1" applyAlignment="1">
      <alignment horizontal="left"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49" fontId="38" fillId="20" borderId="29" xfId="6" applyNumberFormat="1" applyFont="1" applyFill="1" applyBorder="1" applyAlignment="1" applyProtection="1">
      <alignment horizontal="center" vertical="center" wrapText="1"/>
      <protection locked="0"/>
    </xf>
    <xf numFmtId="49" fontId="38" fillId="20" borderId="30" xfId="6" applyNumberFormat="1" applyFont="1" applyFill="1" applyBorder="1" applyAlignment="1" applyProtection="1">
      <alignment horizontal="center" vertical="center" wrapText="1"/>
      <protection locked="0"/>
    </xf>
    <xf numFmtId="49" fontId="38" fillId="20" borderId="31" xfId="6" applyNumberFormat="1" applyFont="1" applyFill="1" applyBorder="1" applyAlignment="1" applyProtection="1">
      <alignment horizontal="center" vertical="center" wrapText="1"/>
      <protection locked="0"/>
    </xf>
    <xf numFmtId="0" fontId="40" fillId="3" borderId="8" xfId="14" applyFont="1" applyFill="1" applyBorder="1" applyAlignment="1">
      <alignment horizontal="center" vertical="center"/>
    </xf>
    <xf numFmtId="0" fontId="20" fillId="0" borderId="0" xfId="0" applyFont="1" applyAlignment="1">
      <alignment horizontal="center" vertical="center" wrapText="1"/>
    </xf>
    <xf numFmtId="0" fontId="21" fillId="6" borderId="32" xfId="9" applyFont="1" applyFill="1" applyBorder="1" applyAlignment="1">
      <alignment horizontal="left" vertical="center" wrapText="1"/>
    </xf>
    <xf numFmtId="0" fontId="24" fillId="16" borderId="8" xfId="27" applyFont="1" applyFill="1" applyBorder="1" applyAlignment="1">
      <alignment horizontal="center" vertical="center"/>
    </xf>
    <xf numFmtId="0" fontId="24" fillId="16" borderId="15" xfId="27" applyFont="1" applyFill="1" applyBorder="1" applyAlignment="1">
      <alignment horizontal="center" vertical="center"/>
    </xf>
    <xf numFmtId="0" fontId="24" fillId="16" borderId="0" xfId="27" applyFont="1" applyFill="1" applyAlignment="1">
      <alignment horizontal="center" vertical="center"/>
    </xf>
    <xf numFmtId="0" fontId="32" fillId="3" borderId="10" xfId="17" applyFont="1" applyFill="1" applyBorder="1" applyAlignment="1">
      <alignment horizontal="center" vertical="center"/>
    </xf>
    <xf numFmtId="0" fontId="32" fillId="3" borderId="12" xfId="17" applyFont="1" applyFill="1" applyBorder="1" applyAlignment="1">
      <alignment horizontal="center" vertical="center"/>
    </xf>
    <xf numFmtId="0" fontId="32" fillId="3" borderId="15" xfId="17" applyFont="1" applyFill="1" applyBorder="1" applyAlignment="1">
      <alignment horizontal="center" vertical="center"/>
    </xf>
    <xf numFmtId="0" fontId="32" fillId="3" borderId="13" xfId="17" applyFont="1" applyFill="1" applyBorder="1" applyAlignment="1">
      <alignment horizontal="center" vertical="center"/>
    </xf>
    <xf numFmtId="0" fontId="32" fillId="3" borderId="17" xfId="17" applyFont="1" applyFill="1" applyBorder="1" applyAlignment="1">
      <alignment horizontal="center" vertical="center"/>
    </xf>
    <xf numFmtId="0" fontId="32" fillId="3" borderId="18" xfId="17" applyFont="1" applyFill="1" applyBorder="1" applyAlignment="1">
      <alignment horizontal="center" vertical="center"/>
    </xf>
    <xf numFmtId="10" fontId="43" fillId="3" borderId="14" xfId="18" applyNumberFormat="1" applyFont="1" applyFill="1" applyBorder="1" applyAlignment="1">
      <alignment horizontal="center" vertical="center"/>
    </xf>
    <xf numFmtId="10" fontId="43" fillId="3" borderId="16" xfId="18" applyNumberFormat="1" applyFont="1" applyFill="1" applyBorder="1" applyAlignment="1">
      <alignment horizontal="center" vertical="center"/>
    </xf>
    <xf numFmtId="10" fontId="43" fillId="3" borderId="9" xfId="18" applyNumberFormat="1" applyFont="1" applyFill="1" applyBorder="1" applyAlignment="1">
      <alignment horizontal="center" vertical="center"/>
    </xf>
    <xf numFmtId="0" fontId="43" fillId="3" borderId="10" xfId="17" applyFont="1" applyFill="1" applyBorder="1" applyAlignment="1">
      <alignment horizontal="center"/>
    </xf>
    <xf numFmtId="0" fontId="43" fillId="3" borderId="15" xfId="17" applyFont="1" applyFill="1" applyBorder="1" applyAlignment="1">
      <alignment horizontal="center"/>
    </xf>
    <xf numFmtId="0" fontId="43" fillId="3" borderId="17" xfId="17" applyFont="1" applyFill="1" applyBorder="1" applyAlignment="1">
      <alignment horizontal="center"/>
    </xf>
    <xf numFmtId="0" fontId="19" fillId="8" borderId="15" xfId="17" applyFont="1" applyFill="1" applyBorder="1" applyAlignment="1">
      <alignment horizontal="left" vertical="center" wrapText="1"/>
    </xf>
    <xf numFmtId="0" fontId="19" fillId="8" borderId="0" xfId="17" applyFont="1" applyFill="1" applyAlignment="1">
      <alignment horizontal="left" vertical="top" wrapText="1"/>
    </xf>
    <xf numFmtId="0" fontId="19" fillId="5" borderId="14" xfId="17" applyFont="1" applyFill="1" applyBorder="1" applyAlignment="1">
      <alignment horizontal="center" vertical="center"/>
    </xf>
    <xf numFmtId="0" fontId="19" fillId="5" borderId="9" xfId="17" applyFont="1" applyFill="1" applyBorder="1" applyAlignment="1">
      <alignment horizontal="center" vertical="center"/>
    </xf>
    <xf numFmtId="9" fontId="23" fillId="0" borderId="32" xfId="1" applyFont="1" applyFill="1" applyBorder="1" applyAlignment="1">
      <alignment horizontal="left" vertical="center" wrapText="1"/>
    </xf>
    <xf numFmtId="0" fontId="32" fillId="3" borderId="8" xfId="11" applyFont="1" applyFill="1" applyBorder="1" applyAlignment="1">
      <alignment horizontal="center" vertical="center"/>
    </xf>
    <xf numFmtId="0" fontId="19" fillId="5" borderId="8" xfId="17" applyFont="1" applyFill="1" applyBorder="1" applyAlignment="1">
      <alignment horizontal="center" vertical="center"/>
    </xf>
    <xf numFmtId="49" fontId="5" fillId="20" borderId="17" xfId="6" applyNumberFormat="1" applyFont="1" applyFill="1" applyBorder="1" applyAlignment="1" applyProtection="1">
      <alignment horizontal="center" vertical="center" wrapText="1"/>
      <protection locked="0"/>
    </xf>
    <xf numFmtId="49" fontId="5" fillId="20" borderId="32" xfId="6" applyNumberFormat="1" applyFont="1" applyFill="1" applyBorder="1" applyAlignment="1" applyProtection="1">
      <alignment horizontal="center" vertical="center" wrapText="1"/>
      <protection locked="0"/>
    </xf>
    <xf numFmtId="49" fontId="44" fillId="20" borderId="29" xfId="6" applyNumberFormat="1" applyFont="1" applyFill="1" applyBorder="1" applyAlignment="1" applyProtection="1">
      <alignment horizontal="center" vertical="center" wrapText="1"/>
      <protection locked="0"/>
    </xf>
    <xf numFmtId="49" fontId="44" fillId="20" borderId="30" xfId="6" applyNumberFormat="1" applyFont="1" applyFill="1" applyBorder="1" applyAlignment="1" applyProtection="1">
      <alignment horizontal="center" vertical="center" wrapText="1"/>
      <protection locked="0"/>
    </xf>
  </cellXfs>
  <cellStyles count="38">
    <cellStyle name="Excel Built-in Comma" xfId="4" xr:uid="{00000000-0005-0000-0000-000000000000}"/>
    <cellStyle name="Excel Built-in Normal" xfId="3" xr:uid="{00000000-0005-0000-0000-000001000000}"/>
    <cellStyle name="Hiperligação 2" xfId="32" xr:uid="{9BE1BB20-100D-4FDD-9BE7-1D7C46A55775}"/>
    <cellStyle name="Hiperlink" xfId="30" builtinId="8"/>
    <cellStyle name="Hiperlink 2" xfId="34" xr:uid="{146F8891-E691-4A51-BBB1-EABA2A096D61}"/>
    <cellStyle name="Moeda" xfId="36" builtinId="4"/>
    <cellStyle name="Moeda 2" xfId="2" xr:uid="{00000000-0005-0000-0000-000002000000}"/>
    <cellStyle name="Moeda 2 2" xfId="35" xr:uid="{7CAA5008-CFD7-4261-9250-EEFB6E135E9B}"/>
    <cellStyle name="Moeda 2 3" xfId="15" xr:uid="{00000000-0005-0000-0000-000003000000}"/>
    <cellStyle name="Normal" xfId="0" builtinId="0"/>
    <cellStyle name="Normal 10 3 4" xfId="12" xr:uid="{00000000-0005-0000-0000-000005000000}"/>
    <cellStyle name="Normal 118" xfId="8" xr:uid="{00000000-0005-0000-0000-000006000000}"/>
    <cellStyle name="Normal 19" xfId="11" xr:uid="{00000000-0005-0000-0000-000007000000}"/>
    <cellStyle name="Normal 2" xfId="5" xr:uid="{00000000-0005-0000-0000-000008000000}"/>
    <cellStyle name="Normal 2 2" xfId="33" xr:uid="{497562FA-11E3-448D-AA42-9CB2EF8C9DC2}"/>
    <cellStyle name="Normal 20" xfId="26" xr:uid="{AE18A3D4-4521-44B6-A36F-989CEE8DA5AC}"/>
    <cellStyle name="Normal 23" xfId="27" xr:uid="{A8057056-AA0D-47AD-960B-4BDAEE070A3B}"/>
    <cellStyle name="Normal 3" xfId="23" xr:uid="{143D18CC-AF08-41C4-81B2-7A7B05B24C82}"/>
    <cellStyle name="Normal 3 2" xfId="14" xr:uid="{00000000-0005-0000-0000-000009000000}"/>
    <cellStyle name="Normal 4" xfId="6" xr:uid="{00000000-0005-0000-0000-00000A000000}"/>
    <cellStyle name="Normal 4 2" xfId="9" xr:uid="{00000000-0005-0000-0000-00000B000000}"/>
    <cellStyle name="Normal 43 2" xfId="21" xr:uid="{5CABE4A3-9AF9-4182-B26E-6F16424FECCD}"/>
    <cellStyle name="Normal 5" xfId="13" xr:uid="{00000000-0005-0000-0000-00000C000000}"/>
    <cellStyle name="Normal 6" xfId="10" xr:uid="{00000000-0005-0000-0000-00000D000000}"/>
    <cellStyle name="Normal 7" xfId="28" xr:uid="{DDD8A4A3-E252-4A7E-8242-34289CA1D53A}"/>
    <cellStyle name="Normal_pLANILHA DE BDI_MODELO v2_EXCEL" xfId="17" xr:uid="{00000000-0005-0000-0000-00000E000000}"/>
    <cellStyle name="Porcentagem" xfId="1" builtinId="5"/>
    <cellStyle name="Porcentagem 2" xfId="20" xr:uid="{514E68ED-A6AA-48C8-8988-E4F634261653}"/>
    <cellStyle name="Porcentagem_pLANILHA DE BDI_MODELO v2_EXCEL" xfId="18" xr:uid="{00000000-0005-0000-0000-000010000000}"/>
    <cellStyle name="Separador de milhares_ELETRICA_2 2 2" xfId="29" xr:uid="{EF9CDCC4-97D6-45EE-9966-9EA049A33F9E}"/>
    <cellStyle name="Vírgula" xfId="25" builtinId="3"/>
    <cellStyle name="Vírgula 10" xfId="16" xr:uid="{00000000-0005-0000-0000-000012000000}"/>
    <cellStyle name="Vírgula 2" xfId="7" xr:uid="{00000000-0005-0000-0000-000013000000}"/>
    <cellStyle name="Vírgula 23" xfId="37" xr:uid="{4B2BD719-9469-4837-9845-0CA9A9A3DB9D}"/>
    <cellStyle name="Vírgula 25 2" xfId="19" xr:uid="{D246165E-05F2-4D8E-BE3C-ABE728CFA41D}"/>
    <cellStyle name="Vírgula 3" xfId="22" xr:uid="{B1BD6945-77ED-4C97-A51E-940335A8A882}"/>
    <cellStyle name="Vírgula 4" xfId="24" xr:uid="{996BF34D-933A-4597-9C14-8EDE5D0989F1}"/>
    <cellStyle name="Vírgula 9" xfId="31" xr:uid="{CE3B28B8-3F47-4AA1-AF7E-73757ECFD023}"/>
  </cellStyles>
  <dxfs count="4">
    <dxf>
      <fill>
        <patternFill>
          <bgColor theme="6" tint="0.79998168889431442"/>
        </patternFill>
      </fill>
    </dxf>
    <dxf>
      <fill>
        <patternFill>
          <bgColor theme="9" tint="0.59996337778862885"/>
        </patternFill>
      </fill>
    </dxf>
    <dxf>
      <fill>
        <patternFill>
          <bgColor theme="4" tint="0.59996337778862885"/>
        </patternFill>
      </fill>
    </dxf>
    <dxf>
      <fill>
        <patternFill>
          <bgColor rgb="FFFFC000"/>
        </patternFill>
      </fill>
    </dxf>
  </dxfs>
  <tableStyles count="0" defaultTableStyle="TableStyleMedium2" defaultPivotStyle="PivotStyleLight16"/>
  <colors>
    <mruColors>
      <color rgb="FFFFFFCC"/>
      <color rgb="FFFFCCCC"/>
      <color rgb="FFFFC000"/>
      <color rgb="FFFED1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1802823</xdr:colOff>
      <xdr:row>1</xdr:row>
      <xdr:rowOff>200891</xdr:rowOff>
    </xdr:from>
    <xdr:ext cx="1514475" cy="466222"/>
    <xdr:pic>
      <xdr:nvPicPr>
        <xdr:cNvPr id="2" name="Imagem 1">
          <a:extLst>
            <a:ext uri="{FF2B5EF4-FFF2-40B4-BE49-F238E27FC236}">
              <a16:creationId xmlns:a16="http://schemas.microsoft.com/office/drawing/2014/main" id="{132AEEF1-566F-41D1-B129-F5360D6A36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18914" y="408709"/>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3</xdr:col>
      <xdr:colOff>4489450</xdr:colOff>
      <xdr:row>1</xdr:row>
      <xdr:rowOff>79375</xdr:rowOff>
    </xdr:from>
    <xdr:ext cx="1514475" cy="466222"/>
    <xdr:pic>
      <xdr:nvPicPr>
        <xdr:cNvPr id="4" name="Imagem 3">
          <a:extLst>
            <a:ext uri="{FF2B5EF4-FFF2-40B4-BE49-F238E27FC236}">
              <a16:creationId xmlns:a16="http://schemas.microsoft.com/office/drawing/2014/main" id="{197ABD4A-61E8-40D2-A7F5-D11C5B9EC9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65850" y="282575"/>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4</xdr:col>
      <xdr:colOff>723899</xdr:colOff>
      <xdr:row>10</xdr:row>
      <xdr:rowOff>380999</xdr:rowOff>
    </xdr:from>
    <xdr:ext cx="4098507" cy="790575"/>
    <xdr:pic>
      <xdr:nvPicPr>
        <xdr:cNvPr id="3" name="Picture 4">
          <a:extLst>
            <a:ext uri="{FF2B5EF4-FFF2-40B4-BE49-F238E27FC236}">
              <a16:creationId xmlns:a16="http://schemas.microsoft.com/office/drawing/2014/main" id="{C0E05121-3BBD-44A1-9F92-0E4601446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0574" y="2514599"/>
          <a:ext cx="409850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641350</xdr:colOff>
      <xdr:row>3</xdr:row>
      <xdr:rowOff>28575</xdr:rowOff>
    </xdr:from>
    <xdr:ext cx="1514475" cy="466222"/>
    <xdr:pic>
      <xdr:nvPicPr>
        <xdr:cNvPr id="4" name="Imagem 3">
          <a:extLst>
            <a:ext uri="{FF2B5EF4-FFF2-40B4-BE49-F238E27FC236}">
              <a16:creationId xmlns:a16="http://schemas.microsoft.com/office/drawing/2014/main" id="{96052584-B116-43C9-ABDF-7EC23F564F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328025" y="628650"/>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12</xdr:col>
      <xdr:colOff>571959</xdr:colOff>
      <xdr:row>1</xdr:row>
      <xdr:rowOff>197292</xdr:rowOff>
    </xdr:from>
    <xdr:ext cx="1514475" cy="466222"/>
    <xdr:pic>
      <xdr:nvPicPr>
        <xdr:cNvPr id="4" name="Imagem 3">
          <a:extLst>
            <a:ext uri="{FF2B5EF4-FFF2-40B4-BE49-F238E27FC236}">
              <a16:creationId xmlns:a16="http://schemas.microsoft.com/office/drawing/2014/main" id="{6122B76A-1F22-4C61-AA98-5E53FAC9D7F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93050" y="405110"/>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12</xdr:col>
      <xdr:colOff>571959</xdr:colOff>
      <xdr:row>1</xdr:row>
      <xdr:rowOff>197292</xdr:rowOff>
    </xdr:from>
    <xdr:ext cx="1514475" cy="466222"/>
    <xdr:pic>
      <xdr:nvPicPr>
        <xdr:cNvPr id="5" name="Imagem 4">
          <a:extLst>
            <a:ext uri="{FF2B5EF4-FFF2-40B4-BE49-F238E27FC236}">
              <a16:creationId xmlns:a16="http://schemas.microsoft.com/office/drawing/2014/main" id="{06EEBA4F-B675-4421-9340-18AC2CCF30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82659" y="397317"/>
          <a:ext cx="1514475" cy="466222"/>
        </a:xfrm>
        <a:prstGeom prst="rect">
          <a:avLst/>
        </a:prstGeom>
        <a:noFill/>
        <a:ln>
          <a:noFill/>
        </a:ln>
        <a:extLst>
          <a:ext uri="{53640926-AAD7-44D8-BBD7-CCE9431645EC}">
            <a14:shadowObscured xmlns:a14="http://schemas.microsoft.com/office/drawing/2010/main"/>
          </a:ext>
        </a:extLst>
      </xdr:spPr>
    </xdr:pic>
    <xdr:clientData/>
  </xdr:oneCellAnchor>
  <xdr:oneCellAnchor>
    <xdr:from>
      <xdr:col>3</xdr:col>
      <xdr:colOff>414618</xdr:colOff>
      <xdr:row>2</xdr:row>
      <xdr:rowOff>11206</xdr:rowOff>
    </xdr:from>
    <xdr:ext cx="1514475" cy="466222"/>
    <xdr:pic>
      <xdr:nvPicPr>
        <xdr:cNvPr id="6" name="Imagem 5">
          <a:extLst>
            <a:ext uri="{FF2B5EF4-FFF2-40B4-BE49-F238E27FC236}">
              <a16:creationId xmlns:a16="http://schemas.microsoft.com/office/drawing/2014/main" id="{A8B4CFB8-3F63-4D4A-B81E-BF78DB539D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625853" y="414618"/>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1352550</xdr:colOff>
      <xdr:row>1</xdr:row>
      <xdr:rowOff>114300</xdr:rowOff>
    </xdr:from>
    <xdr:ext cx="1514475" cy="466222"/>
    <xdr:pic>
      <xdr:nvPicPr>
        <xdr:cNvPr id="2" name="Imagem 1">
          <a:extLst>
            <a:ext uri="{FF2B5EF4-FFF2-40B4-BE49-F238E27FC236}">
              <a16:creationId xmlns:a16="http://schemas.microsoft.com/office/drawing/2014/main" id="{5500102D-22A9-47DA-B3AD-9441315E9E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600950" y="314325"/>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828675</xdr:colOff>
      <xdr:row>1</xdr:row>
      <xdr:rowOff>95250</xdr:rowOff>
    </xdr:from>
    <xdr:ext cx="1514475" cy="466222"/>
    <xdr:pic>
      <xdr:nvPicPr>
        <xdr:cNvPr id="3" name="Imagem 2">
          <a:extLst>
            <a:ext uri="{FF2B5EF4-FFF2-40B4-BE49-F238E27FC236}">
              <a16:creationId xmlns:a16="http://schemas.microsoft.com/office/drawing/2014/main" id="{A4096F9A-0636-4E44-B6DD-34C5FF4FC0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515100" y="295275"/>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649381</xdr:colOff>
      <xdr:row>1</xdr:row>
      <xdr:rowOff>173691</xdr:rowOff>
    </xdr:from>
    <xdr:ext cx="1514475" cy="466222"/>
    <xdr:pic>
      <xdr:nvPicPr>
        <xdr:cNvPr id="3" name="Imagem 2">
          <a:extLst>
            <a:ext uri="{FF2B5EF4-FFF2-40B4-BE49-F238E27FC236}">
              <a16:creationId xmlns:a16="http://schemas.microsoft.com/office/drawing/2014/main" id="{97905A34-4E30-4D12-972E-70A786E973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877675" y="375397"/>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18</xdr:col>
      <xdr:colOff>632062</xdr:colOff>
      <xdr:row>2</xdr:row>
      <xdr:rowOff>17826</xdr:rowOff>
    </xdr:from>
    <xdr:ext cx="1514475" cy="466222"/>
    <xdr:pic>
      <xdr:nvPicPr>
        <xdr:cNvPr id="3" name="Imagem 2">
          <a:extLst>
            <a:ext uri="{FF2B5EF4-FFF2-40B4-BE49-F238E27FC236}">
              <a16:creationId xmlns:a16="http://schemas.microsoft.com/office/drawing/2014/main" id="{BBF6BFCE-9894-4E23-8AF5-52B408BC84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1258017" y="433462"/>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390525</xdr:colOff>
      <xdr:row>1</xdr:row>
      <xdr:rowOff>133350</xdr:rowOff>
    </xdr:from>
    <xdr:ext cx="1514475" cy="466222"/>
    <xdr:pic>
      <xdr:nvPicPr>
        <xdr:cNvPr id="3" name="Imagem 2">
          <a:extLst>
            <a:ext uri="{FF2B5EF4-FFF2-40B4-BE49-F238E27FC236}">
              <a16:creationId xmlns:a16="http://schemas.microsoft.com/office/drawing/2014/main" id="{04186BCA-7B93-461F-A58C-4D1BEE53BD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91375" y="333375"/>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320335</xdr:colOff>
      <xdr:row>1</xdr:row>
      <xdr:rowOff>121736</xdr:rowOff>
    </xdr:from>
    <xdr:ext cx="1514475" cy="466222"/>
    <xdr:pic>
      <xdr:nvPicPr>
        <xdr:cNvPr id="4" name="Imagem 3">
          <a:extLst>
            <a:ext uri="{FF2B5EF4-FFF2-40B4-BE49-F238E27FC236}">
              <a16:creationId xmlns:a16="http://schemas.microsoft.com/office/drawing/2014/main" id="{C2B47D0D-7A42-45A0-941F-552F6E6A28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66562" y="329554"/>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1082335</xdr:colOff>
      <xdr:row>1</xdr:row>
      <xdr:rowOff>153486</xdr:rowOff>
    </xdr:from>
    <xdr:ext cx="1514475" cy="466222"/>
    <xdr:pic>
      <xdr:nvPicPr>
        <xdr:cNvPr id="3" name="Imagem 2">
          <a:extLst>
            <a:ext uri="{FF2B5EF4-FFF2-40B4-BE49-F238E27FC236}">
              <a16:creationId xmlns:a16="http://schemas.microsoft.com/office/drawing/2014/main" id="{B70D55AA-54F6-4981-A649-4781CB7A9C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13585" y="359861"/>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723900</xdr:colOff>
      <xdr:row>1</xdr:row>
      <xdr:rowOff>123825</xdr:rowOff>
    </xdr:from>
    <xdr:ext cx="1514475" cy="466222"/>
    <xdr:pic>
      <xdr:nvPicPr>
        <xdr:cNvPr id="3" name="Imagem 2">
          <a:extLst>
            <a:ext uri="{FF2B5EF4-FFF2-40B4-BE49-F238E27FC236}">
              <a16:creationId xmlns:a16="http://schemas.microsoft.com/office/drawing/2014/main" id="{971E4E1F-F129-41FB-AC38-0658E76089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363200" y="323850"/>
          <a:ext cx="1514475" cy="466222"/>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oagc-fls001\Grupos\_Estreito%20291102\CIndireto\estreito%20-%20cronogr%20mod%20mo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dcomec2\g_est_proj\PROJETOS\PROJ-2019\9422\ORCAMENTO\ORC-9422-03-PL-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dcomec2\g_est_proj\PROJETOS\PROJ-2021\10801\ORCAMENTO\ORC-10801-01-PL-06-A%20(Mob%20e%20Des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OCUMENTOS\2023\08.%20CORREDOR%20METROPOLITANO%20-%20LOTE%203%20C2B\01%20-%20Contrato%20GTECH\06.%20DOCUMENTOS%20OFICIAIS%20PARA%20LICITA&#199;&#195;O%20DA%20OBRA\02.%20OR&#199;AMENTO\obsoleto\PLANILHA%20OR&#199;AMENT&#193;RIA_vers&#227;o%20am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mod"/>
      <sheetName val="PLANILHA"/>
      <sheetName val="HHORA"/>
      <sheetName val="CRONCROS"/>
      <sheetName val="CROINSIN"/>
      <sheetName val="ORDPLAN"/>
      <sheetName val="ORDTITU"/>
      <sheetName val="resumo"/>
      <sheetName val="PLANILHA (2)"/>
    </sheetNames>
    <sheetDataSet>
      <sheetData sheetId="0"/>
      <sheetData sheetId="1"/>
      <sheetData sheetId="2"/>
      <sheetData sheetId="3"/>
      <sheetData sheetId="4"/>
      <sheetData sheetId="5">
        <row r="1">
          <cell r="A1" t="str">
            <v>CDSEQPLA</v>
          </cell>
          <cell r="B1" t="str">
            <v>IDTIPPLA</v>
          </cell>
          <cell r="C1" t="str">
            <v>CDITEPLA</v>
          </cell>
          <cell r="D1" t="str">
            <v>CDCMDPLA</v>
          </cell>
          <cell r="E1" t="str">
            <v>CDCMPPLA</v>
          </cell>
          <cell r="F1" t="str">
            <v>DSSERPLA</v>
          </cell>
          <cell r="G1" t="str">
            <v>UNSERPLA</v>
          </cell>
          <cell r="H1" t="str">
            <v>QTSERPLA</v>
          </cell>
          <cell r="I1" t="str">
            <v>CDBDIPLA</v>
          </cell>
          <cell r="J1" t="str">
            <v>CDRESPLA</v>
          </cell>
          <cell r="K1" t="str">
            <v>CDSANPLA</v>
          </cell>
          <cell r="L1" t="str">
            <v>CDPRAPLA</v>
          </cell>
          <cell r="M1" t="str">
            <v>VLCSUPLA</v>
          </cell>
          <cell r="N1" t="str">
            <v>VLCSTPLA</v>
          </cell>
          <cell r="O1" t="str">
            <v>VLVEUPLA</v>
          </cell>
          <cell r="P1" t="str">
            <v>VLVETPLA</v>
          </cell>
        </row>
        <row r="2">
          <cell r="A2">
            <v>1</v>
          </cell>
          <cell r="B2">
            <v>2</v>
          </cell>
          <cell r="E2">
            <v>0</v>
          </cell>
          <cell r="F2" t="str">
            <v>AHE - ESTREITO (7 UNIDADES)</v>
          </cell>
          <cell r="H2">
            <v>0</v>
          </cell>
          <cell r="I2">
            <v>0</v>
          </cell>
          <cell r="J2">
            <v>0</v>
          </cell>
          <cell r="K2">
            <v>0</v>
          </cell>
          <cell r="L2">
            <v>0</v>
          </cell>
          <cell r="M2">
            <v>0</v>
          </cell>
          <cell r="N2">
            <v>0</v>
          </cell>
          <cell r="O2">
            <v>0</v>
          </cell>
          <cell r="P2">
            <v>0</v>
          </cell>
        </row>
        <row r="3">
          <cell r="A3">
            <v>2</v>
          </cell>
          <cell r="B3">
            <v>8</v>
          </cell>
          <cell r="E3">
            <v>0</v>
          </cell>
          <cell r="H3">
            <v>0</v>
          </cell>
          <cell r="I3">
            <v>0</v>
          </cell>
          <cell r="J3">
            <v>0</v>
          </cell>
          <cell r="K3">
            <v>0</v>
          </cell>
          <cell r="L3">
            <v>0</v>
          </cell>
          <cell r="M3">
            <v>0</v>
          </cell>
          <cell r="N3">
            <v>0</v>
          </cell>
          <cell r="O3">
            <v>0</v>
          </cell>
          <cell r="P3">
            <v>0</v>
          </cell>
        </row>
        <row r="4">
          <cell r="A4">
            <v>3</v>
          </cell>
          <cell r="B4">
            <v>3</v>
          </cell>
          <cell r="C4" t="str">
            <v>01</v>
          </cell>
          <cell r="E4">
            <v>0</v>
          </cell>
          <cell r="F4" t="str">
            <v>** INSTALACAO CANTEIRO E ACAMPAMENTO</v>
          </cell>
          <cell r="H4">
            <v>0</v>
          </cell>
          <cell r="I4">
            <v>0</v>
          </cell>
          <cell r="J4">
            <v>0</v>
          </cell>
          <cell r="K4">
            <v>0</v>
          </cell>
          <cell r="L4">
            <v>0</v>
          </cell>
          <cell r="M4">
            <v>0</v>
          </cell>
          <cell r="N4">
            <v>0</v>
          </cell>
          <cell r="O4">
            <v>0</v>
          </cell>
          <cell r="P4">
            <v>0</v>
          </cell>
        </row>
        <row r="5">
          <cell r="A5">
            <v>4</v>
          </cell>
          <cell r="B5">
            <v>4</v>
          </cell>
          <cell r="C5" t="str">
            <v>01.01</v>
          </cell>
          <cell r="E5">
            <v>0</v>
          </cell>
          <cell r="F5" t="str">
            <v>* TERRAPLENAGEM DO CANTEIRO E ACAMPAMENTO</v>
          </cell>
          <cell r="H5">
            <v>0</v>
          </cell>
          <cell r="I5">
            <v>0</v>
          </cell>
          <cell r="J5">
            <v>0</v>
          </cell>
          <cell r="K5">
            <v>0</v>
          </cell>
          <cell r="L5">
            <v>0</v>
          </cell>
          <cell r="M5">
            <v>0</v>
          </cell>
          <cell r="N5">
            <v>0</v>
          </cell>
          <cell r="O5">
            <v>0</v>
          </cell>
          <cell r="P5">
            <v>0</v>
          </cell>
        </row>
        <row r="6">
          <cell r="A6">
            <v>5</v>
          </cell>
          <cell r="B6">
            <v>0</v>
          </cell>
          <cell r="C6" t="str">
            <v>01.01.01</v>
          </cell>
          <cell r="E6">
            <v>4000002</v>
          </cell>
          <cell r="F6" t="str">
            <v>DESMATAMENTO DO CANTEIRO - MD</v>
          </cell>
          <cell r="G6" t="str">
            <v>M2</v>
          </cell>
          <cell r="H6">
            <v>1021800</v>
          </cell>
          <cell r="I6">
            <v>1</v>
          </cell>
          <cell r="J6">
            <v>1</v>
          </cell>
          <cell r="K6">
            <v>1</v>
          </cell>
          <cell r="L6">
            <v>1</v>
          </cell>
          <cell r="M6">
            <v>0.73</v>
          </cell>
          <cell r="N6">
            <v>745914</v>
          </cell>
          <cell r="O6">
            <v>0.73</v>
          </cell>
          <cell r="P6">
            <v>745914</v>
          </cell>
        </row>
        <row r="7">
          <cell r="A7">
            <v>6</v>
          </cell>
          <cell r="B7">
            <v>0</v>
          </cell>
          <cell r="C7" t="str">
            <v>01.01.02</v>
          </cell>
          <cell r="E7">
            <v>4000109</v>
          </cell>
          <cell r="F7" t="str">
            <v>DESMATAMENTO DO CANTEIRO - ME</v>
          </cell>
          <cell r="G7" t="str">
            <v>M2</v>
          </cell>
          <cell r="H7">
            <v>490600</v>
          </cell>
          <cell r="I7">
            <v>1</v>
          </cell>
          <cell r="J7">
            <v>1</v>
          </cell>
          <cell r="K7">
            <v>1</v>
          </cell>
          <cell r="L7">
            <v>1</v>
          </cell>
          <cell r="M7">
            <v>0.73</v>
          </cell>
          <cell r="N7">
            <v>358138</v>
          </cell>
          <cell r="O7">
            <v>0.73</v>
          </cell>
          <cell r="P7">
            <v>358138</v>
          </cell>
        </row>
        <row r="8">
          <cell r="A8">
            <v>7</v>
          </cell>
          <cell r="B8">
            <v>0</v>
          </cell>
          <cell r="C8" t="str">
            <v>01.01.03</v>
          </cell>
          <cell r="E8">
            <v>4000206</v>
          </cell>
          <cell r="F8" t="str">
            <v>ESCAVACAO COMUM - CANTEIRO</v>
          </cell>
          <cell r="G8" t="str">
            <v>M3</v>
          </cell>
          <cell r="H8">
            <v>94000</v>
          </cell>
          <cell r="I8">
            <v>1</v>
          </cell>
          <cell r="J8">
            <v>1</v>
          </cell>
          <cell r="K8">
            <v>1</v>
          </cell>
          <cell r="L8">
            <v>1</v>
          </cell>
          <cell r="M8">
            <v>3.22</v>
          </cell>
          <cell r="N8">
            <v>302680</v>
          </cell>
          <cell r="O8">
            <v>3.22</v>
          </cell>
          <cell r="P8">
            <v>302680</v>
          </cell>
        </row>
        <row r="9">
          <cell r="A9">
            <v>8</v>
          </cell>
          <cell r="B9">
            <v>0</v>
          </cell>
          <cell r="C9" t="str">
            <v>01.01.04</v>
          </cell>
          <cell r="E9">
            <v>4000303</v>
          </cell>
          <cell r="F9" t="str">
            <v>ATERRO COMPACTADO PARA CANTEIRO</v>
          </cell>
          <cell r="G9" t="str">
            <v>M3</v>
          </cell>
          <cell r="H9">
            <v>118000</v>
          </cell>
          <cell r="I9">
            <v>1</v>
          </cell>
          <cell r="J9">
            <v>1</v>
          </cell>
          <cell r="K9">
            <v>1</v>
          </cell>
          <cell r="L9">
            <v>1</v>
          </cell>
          <cell r="M9">
            <v>1</v>
          </cell>
          <cell r="N9">
            <v>118000</v>
          </cell>
          <cell r="O9">
            <v>1</v>
          </cell>
          <cell r="P9">
            <v>118000</v>
          </cell>
        </row>
        <row r="10">
          <cell r="A10">
            <v>9</v>
          </cell>
          <cell r="B10">
            <v>8</v>
          </cell>
          <cell r="E10">
            <v>0</v>
          </cell>
          <cell r="H10">
            <v>0</v>
          </cell>
          <cell r="I10">
            <v>0</v>
          </cell>
          <cell r="J10">
            <v>0</v>
          </cell>
          <cell r="K10">
            <v>0</v>
          </cell>
          <cell r="L10">
            <v>0</v>
          </cell>
          <cell r="M10">
            <v>0</v>
          </cell>
          <cell r="N10">
            <v>0</v>
          </cell>
          <cell r="O10">
            <v>0</v>
          </cell>
          <cell r="P10">
            <v>0</v>
          </cell>
        </row>
        <row r="11">
          <cell r="A11">
            <v>10</v>
          </cell>
          <cell r="B11">
            <v>4</v>
          </cell>
          <cell r="C11" t="str">
            <v>01.02</v>
          </cell>
          <cell r="E11">
            <v>0</v>
          </cell>
          <cell r="F11" t="str">
            <v>* INSTALACAO DO CANTEIRO</v>
          </cell>
          <cell r="H11">
            <v>0</v>
          </cell>
          <cell r="I11">
            <v>0</v>
          </cell>
          <cell r="J11">
            <v>0</v>
          </cell>
          <cell r="K11">
            <v>0</v>
          </cell>
          <cell r="L11">
            <v>0</v>
          </cell>
          <cell r="M11">
            <v>0</v>
          </cell>
          <cell r="N11">
            <v>0</v>
          </cell>
          <cell r="O11">
            <v>0</v>
          </cell>
          <cell r="P11">
            <v>0</v>
          </cell>
        </row>
        <row r="12">
          <cell r="A12">
            <v>11</v>
          </cell>
          <cell r="B12">
            <v>0</v>
          </cell>
          <cell r="C12" t="str">
            <v>01.02.01</v>
          </cell>
          <cell r="E12">
            <v>4000808</v>
          </cell>
          <cell r="F12" t="str">
            <v>CONSTRUCAO DO CANTEIRO ADMINISTRATIVO</v>
          </cell>
          <cell r="G12" t="str">
            <v>GB</v>
          </cell>
          <cell r="H12">
            <v>1</v>
          </cell>
          <cell r="I12">
            <v>1</v>
          </cell>
          <cell r="J12">
            <v>1</v>
          </cell>
          <cell r="K12">
            <v>1</v>
          </cell>
          <cell r="L12">
            <v>1</v>
          </cell>
          <cell r="M12">
            <v>298720</v>
          </cell>
          <cell r="N12">
            <v>298720</v>
          </cell>
          <cell r="O12">
            <v>298720</v>
          </cell>
          <cell r="P12">
            <v>298720</v>
          </cell>
        </row>
        <row r="13">
          <cell r="A13">
            <v>12</v>
          </cell>
          <cell r="B13">
            <v>0</v>
          </cell>
          <cell r="C13" t="str">
            <v>01.02.02</v>
          </cell>
          <cell r="E13">
            <v>4000905</v>
          </cell>
          <cell r="F13" t="str">
            <v>CONSTRUCAO DO CANTEIRO INDUSTRIAL</v>
          </cell>
          <cell r="G13" t="str">
            <v>GB</v>
          </cell>
          <cell r="H13">
            <v>1</v>
          </cell>
          <cell r="I13">
            <v>1</v>
          </cell>
          <cell r="J13">
            <v>1</v>
          </cell>
          <cell r="K13">
            <v>1</v>
          </cell>
          <cell r="L13">
            <v>1</v>
          </cell>
          <cell r="M13">
            <v>1379230</v>
          </cell>
          <cell r="N13">
            <v>1379230</v>
          </cell>
          <cell r="O13">
            <v>1379230</v>
          </cell>
          <cell r="P13">
            <v>1379230</v>
          </cell>
        </row>
        <row r="14">
          <cell r="A14">
            <v>13</v>
          </cell>
          <cell r="B14">
            <v>0</v>
          </cell>
          <cell r="C14" t="str">
            <v>01.02.03</v>
          </cell>
          <cell r="E14">
            <v>4001005</v>
          </cell>
          <cell r="F14" t="str">
            <v>CONSTRUCAO DO ACAMPAMENTO</v>
          </cell>
          <cell r="G14" t="str">
            <v>GB</v>
          </cell>
          <cell r="H14">
            <v>1</v>
          </cell>
          <cell r="I14">
            <v>1</v>
          </cell>
          <cell r="J14">
            <v>1</v>
          </cell>
          <cell r="K14">
            <v>1</v>
          </cell>
          <cell r="L14">
            <v>1</v>
          </cell>
          <cell r="M14">
            <v>2614275</v>
          </cell>
          <cell r="N14">
            <v>2614275</v>
          </cell>
          <cell r="O14">
            <v>2614275</v>
          </cell>
          <cell r="P14">
            <v>2614275</v>
          </cell>
        </row>
        <row r="15">
          <cell r="A15">
            <v>14</v>
          </cell>
          <cell r="B15">
            <v>0</v>
          </cell>
          <cell r="C15" t="str">
            <v>01.02.04</v>
          </cell>
          <cell r="E15">
            <v>4001102</v>
          </cell>
          <cell r="F15" t="str">
            <v>MONTAGEM/DESMONTAGEM DE CENTRAIS</v>
          </cell>
          <cell r="G15" t="str">
            <v>GB</v>
          </cell>
          <cell r="H15">
            <v>1</v>
          </cell>
          <cell r="I15">
            <v>1</v>
          </cell>
          <cell r="J15">
            <v>1</v>
          </cell>
          <cell r="K15">
            <v>1</v>
          </cell>
          <cell r="L15">
            <v>1</v>
          </cell>
          <cell r="M15">
            <v>4445104.12</v>
          </cell>
          <cell r="N15">
            <v>4445104.12</v>
          </cell>
          <cell r="O15">
            <v>4445104.12</v>
          </cell>
          <cell r="P15">
            <v>4445104.12</v>
          </cell>
        </row>
        <row r="16">
          <cell r="A16">
            <v>15</v>
          </cell>
          <cell r="B16">
            <v>0</v>
          </cell>
          <cell r="C16" t="str">
            <v>01.02.05</v>
          </cell>
          <cell r="E16">
            <v>4001209</v>
          </cell>
          <cell r="F16" t="str">
            <v>MONTAGEM/DESMONTAGEM DE EQUIPAMENTOS</v>
          </cell>
          <cell r="G16" t="str">
            <v>GB</v>
          </cell>
          <cell r="H16">
            <v>1</v>
          </cell>
          <cell r="I16">
            <v>1</v>
          </cell>
          <cell r="J16">
            <v>1</v>
          </cell>
          <cell r="K16">
            <v>1</v>
          </cell>
          <cell r="L16">
            <v>1</v>
          </cell>
          <cell r="M16">
            <v>2973094.14</v>
          </cell>
          <cell r="N16">
            <v>2973094.14</v>
          </cell>
          <cell r="O16">
            <v>2973094.14</v>
          </cell>
          <cell r="P16">
            <v>2973094.14</v>
          </cell>
        </row>
        <row r="17">
          <cell r="A17">
            <v>16</v>
          </cell>
          <cell r="B17">
            <v>0</v>
          </cell>
          <cell r="C17" t="str">
            <v>01.02.06</v>
          </cell>
          <cell r="E17">
            <v>4001306</v>
          </cell>
          <cell r="F17" t="str">
            <v>REDE ELETRICA/TELEFONIA</v>
          </cell>
          <cell r="G17" t="str">
            <v>GB</v>
          </cell>
          <cell r="H17">
            <v>1</v>
          </cell>
          <cell r="I17">
            <v>1</v>
          </cell>
          <cell r="J17">
            <v>1</v>
          </cell>
          <cell r="K17">
            <v>1</v>
          </cell>
          <cell r="L17">
            <v>1</v>
          </cell>
          <cell r="M17">
            <v>1970039.04</v>
          </cell>
          <cell r="N17">
            <v>1970039.04</v>
          </cell>
          <cell r="O17">
            <v>1970039.04</v>
          </cell>
          <cell r="P17">
            <v>1970039.04</v>
          </cell>
        </row>
        <row r="18">
          <cell r="A18">
            <v>17</v>
          </cell>
          <cell r="B18">
            <v>0</v>
          </cell>
          <cell r="C18" t="str">
            <v>01.02.07</v>
          </cell>
          <cell r="E18">
            <v>4001403</v>
          </cell>
          <cell r="F18" t="str">
            <v>REDE HIDRAULICA/BOMBEAMENTO/AR COMPRIMIDO</v>
          </cell>
          <cell r="G18" t="str">
            <v>GB</v>
          </cell>
          <cell r="H18">
            <v>1</v>
          </cell>
          <cell r="I18">
            <v>1</v>
          </cell>
          <cell r="J18">
            <v>1</v>
          </cell>
          <cell r="K18">
            <v>1</v>
          </cell>
          <cell r="L18">
            <v>1</v>
          </cell>
          <cell r="M18">
            <v>1195125.1000000001</v>
          </cell>
          <cell r="N18">
            <v>1195125.1000000001</v>
          </cell>
          <cell r="O18">
            <v>1195125.1000000001</v>
          </cell>
          <cell r="P18">
            <v>1195125.1000000001</v>
          </cell>
        </row>
        <row r="19">
          <cell r="A19">
            <v>18</v>
          </cell>
          <cell r="B19">
            <v>0</v>
          </cell>
          <cell r="C19" t="str">
            <v>01.02.08</v>
          </cell>
          <cell r="E19">
            <v>4001500</v>
          </cell>
          <cell r="F19" t="str">
            <v>REDE DE ESGOTO/ESTACAO TRATAMENTO</v>
          </cell>
          <cell r="G19" t="str">
            <v>GB</v>
          </cell>
          <cell r="H19">
            <v>1</v>
          </cell>
          <cell r="I19">
            <v>1</v>
          </cell>
          <cell r="J19">
            <v>1</v>
          </cell>
          <cell r="K19">
            <v>1</v>
          </cell>
          <cell r="L19">
            <v>1</v>
          </cell>
          <cell r="M19">
            <v>577920.53</v>
          </cell>
          <cell r="N19">
            <v>577920.53</v>
          </cell>
          <cell r="O19">
            <v>577920.53</v>
          </cell>
          <cell r="P19">
            <v>577920.53</v>
          </cell>
        </row>
        <row r="20">
          <cell r="A20">
            <v>19</v>
          </cell>
          <cell r="B20">
            <v>0</v>
          </cell>
          <cell r="C20" t="str">
            <v>01.02.09</v>
          </cell>
          <cell r="E20">
            <v>4001607</v>
          </cell>
          <cell r="F20" t="str">
            <v>DRENAGEM - GUIAS E SARJETAS</v>
          </cell>
          <cell r="G20" t="str">
            <v>GB</v>
          </cell>
          <cell r="H20">
            <v>1</v>
          </cell>
          <cell r="I20">
            <v>1</v>
          </cell>
          <cell r="J20">
            <v>1</v>
          </cell>
          <cell r="K20">
            <v>1</v>
          </cell>
          <cell r="L20">
            <v>1</v>
          </cell>
          <cell r="M20">
            <v>300000</v>
          </cell>
          <cell r="N20">
            <v>300000</v>
          </cell>
          <cell r="O20">
            <v>300000</v>
          </cell>
          <cell r="P20">
            <v>300000</v>
          </cell>
        </row>
        <row r="21">
          <cell r="A21">
            <v>20</v>
          </cell>
          <cell r="B21">
            <v>0</v>
          </cell>
          <cell r="C21" t="str">
            <v>01.02.10</v>
          </cell>
          <cell r="E21">
            <v>4001704</v>
          </cell>
          <cell r="F21" t="str">
            <v>URBANIZACAO DO CANTEIRO</v>
          </cell>
          <cell r="G21" t="str">
            <v>GB</v>
          </cell>
          <cell r="H21">
            <v>1</v>
          </cell>
          <cell r="I21">
            <v>1</v>
          </cell>
          <cell r="J21">
            <v>1</v>
          </cell>
          <cell r="K21">
            <v>1</v>
          </cell>
          <cell r="L21">
            <v>1</v>
          </cell>
          <cell r="M21">
            <v>200000</v>
          </cell>
          <cell r="N21">
            <v>200000</v>
          </cell>
          <cell r="O21">
            <v>200000</v>
          </cell>
          <cell r="P21">
            <v>200000</v>
          </cell>
        </row>
        <row r="22">
          <cell r="A22">
            <v>21</v>
          </cell>
          <cell r="B22">
            <v>0</v>
          </cell>
          <cell r="C22" t="str">
            <v>01.02.11</v>
          </cell>
          <cell r="E22">
            <v>4001801</v>
          </cell>
          <cell r="F22" t="str">
            <v>REMOCAO DO CANTEIRO</v>
          </cell>
          <cell r="G22" t="str">
            <v>GB</v>
          </cell>
          <cell r="H22">
            <v>1</v>
          </cell>
          <cell r="I22">
            <v>1</v>
          </cell>
          <cell r="J22">
            <v>1</v>
          </cell>
          <cell r="K22">
            <v>1</v>
          </cell>
          <cell r="L22">
            <v>1</v>
          </cell>
          <cell r="M22">
            <v>1</v>
          </cell>
          <cell r="N22">
            <v>1</v>
          </cell>
          <cell r="O22">
            <v>1</v>
          </cell>
          <cell r="P22">
            <v>1</v>
          </cell>
        </row>
        <row r="23">
          <cell r="A23">
            <v>22</v>
          </cell>
          <cell r="B23">
            <v>0</v>
          </cell>
          <cell r="C23" t="str">
            <v>01.02.12</v>
          </cell>
          <cell r="E23">
            <v>4001908</v>
          </cell>
          <cell r="F23" t="str">
            <v>RECOMPOSICAO AREAS CANTEIRO/UNIDADES INDUSTRIAIS</v>
          </cell>
          <cell r="G23" t="str">
            <v>HA</v>
          </cell>
          <cell r="H23">
            <v>150</v>
          </cell>
          <cell r="I23">
            <v>1</v>
          </cell>
          <cell r="J23">
            <v>1</v>
          </cell>
          <cell r="K23">
            <v>1</v>
          </cell>
          <cell r="L23">
            <v>1</v>
          </cell>
          <cell r="M23">
            <v>6000</v>
          </cell>
          <cell r="N23">
            <v>900000</v>
          </cell>
          <cell r="O23">
            <v>6000</v>
          </cell>
          <cell r="P23">
            <v>900000</v>
          </cell>
        </row>
        <row r="24">
          <cell r="A24">
            <v>23</v>
          </cell>
          <cell r="B24">
            <v>0</v>
          </cell>
          <cell r="C24" t="str">
            <v>01.02.13</v>
          </cell>
          <cell r="E24">
            <v>4002008</v>
          </cell>
          <cell r="F24" t="str">
            <v>RECOMPOSICAO DA AREA DE EMPRESTIMO</v>
          </cell>
          <cell r="G24" t="str">
            <v>HA</v>
          </cell>
          <cell r="H24">
            <v>45</v>
          </cell>
          <cell r="I24">
            <v>1</v>
          </cell>
          <cell r="J24">
            <v>1</v>
          </cell>
          <cell r="K24">
            <v>1</v>
          </cell>
          <cell r="L24">
            <v>1</v>
          </cell>
          <cell r="M24">
            <v>3000</v>
          </cell>
          <cell r="N24">
            <v>135000</v>
          </cell>
          <cell r="O24">
            <v>3000</v>
          </cell>
          <cell r="P24">
            <v>135000</v>
          </cell>
        </row>
        <row r="25">
          <cell r="A25">
            <v>24</v>
          </cell>
          <cell r="B25">
            <v>8</v>
          </cell>
          <cell r="E25">
            <v>0</v>
          </cell>
          <cell r="H25">
            <v>0</v>
          </cell>
          <cell r="I25">
            <v>0</v>
          </cell>
          <cell r="J25">
            <v>0</v>
          </cell>
          <cell r="K25">
            <v>0</v>
          </cell>
          <cell r="L25">
            <v>0</v>
          </cell>
          <cell r="M25">
            <v>0</v>
          </cell>
          <cell r="N25">
            <v>0</v>
          </cell>
          <cell r="O25">
            <v>0</v>
          </cell>
          <cell r="P25">
            <v>0</v>
          </cell>
        </row>
        <row r="26">
          <cell r="A26">
            <v>25</v>
          </cell>
          <cell r="B26">
            <v>4</v>
          </cell>
          <cell r="C26" t="str">
            <v>01.03</v>
          </cell>
          <cell r="E26">
            <v>0</v>
          </cell>
          <cell r="F26" t="str">
            <v>* ENERGIA ELETRICA</v>
          </cell>
          <cell r="H26">
            <v>0</v>
          </cell>
          <cell r="I26">
            <v>0</v>
          </cell>
          <cell r="J26">
            <v>0</v>
          </cell>
          <cell r="K26">
            <v>0</v>
          </cell>
          <cell r="L26">
            <v>0</v>
          </cell>
          <cell r="M26">
            <v>0</v>
          </cell>
          <cell r="N26">
            <v>0</v>
          </cell>
          <cell r="O26">
            <v>0</v>
          </cell>
          <cell r="P26">
            <v>0</v>
          </cell>
        </row>
        <row r="27">
          <cell r="A27">
            <v>26</v>
          </cell>
          <cell r="B27">
            <v>0</v>
          </cell>
          <cell r="C27" t="str">
            <v>01.03.01</v>
          </cell>
          <cell r="E27">
            <v>4002105</v>
          </cell>
          <cell r="F27" t="str">
            <v>SUPRIMENTO DE ENERGIA A OBRA (CEMAR)</v>
          </cell>
          <cell r="G27" t="str">
            <v>GB</v>
          </cell>
          <cell r="H27">
            <v>1</v>
          </cell>
          <cell r="I27">
            <v>1</v>
          </cell>
          <cell r="J27">
            <v>1</v>
          </cell>
          <cell r="K27">
            <v>1</v>
          </cell>
          <cell r="L27">
            <v>1</v>
          </cell>
          <cell r="M27">
            <v>1162470</v>
          </cell>
          <cell r="N27">
            <v>1162470</v>
          </cell>
          <cell r="O27">
            <v>1162470</v>
          </cell>
          <cell r="P27">
            <v>1162470</v>
          </cell>
        </row>
        <row r="28">
          <cell r="A28">
            <v>27</v>
          </cell>
          <cell r="B28">
            <v>0</v>
          </cell>
          <cell r="C28" t="str">
            <v>01.03.02</v>
          </cell>
          <cell r="E28">
            <v>4002202</v>
          </cell>
          <cell r="F28" t="str">
            <v>GRUPO GERADOR DE EMERGENCIA - 1A FASE</v>
          </cell>
          <cell r="G28" t="str">
            <v>MES</v>
          </cell>
          <cell r="H28">
            <v>3</v>
          </cell>
          <cell r="I28">
            <v>1</v>
          </cell>
          <cell r="J28">
            <v>1</v>
          </cell>
          <cell r="K28">
            <v>1</v>
          </cell>
          <cell r="L28">
            <v>1</v>
          </cell>
          <cell r="M28">
            <v>186084.3</v>
          </cell>
          <cell r="N28">
            <v>558252.9</v>
          </cell>
          <cell r="O28">
            <v>186084.3</v>
          </cell>
          <cell r="P28">
            <v>558252.9</v>
          </cell>
        </row>
        <row r="29">
          <cell r="A29">
            <v>28</v>
          </cell>
          <cell r="B29">
            <v>0</v>
          </cell>
          <cell r="C29" t="str">
            <v>01.03.03</v>
          </cell>
          <cell r="E29">
            <v>4002309</v>
          </cell>
          <cell r="F29" t="str">
            <v>GRUPO GERADOR DE EMERGENCIA - 2A FASE</v>
          </cell>
          <cell r="G29" t="str">
            <v>MES</v>
          </cell>
          <cell r="H29">
            <v>37</v>
          </cell>
          <cell r="I29">
            <v>1</v>
          </cell>
          <cell r="J29">
            <v>1</v>
          </cell>
          <cell r="K29">
            <v>1</v>
          </cell>
          <cell r="L29">
            <v>1</v>
          </cell>
          <cell r="M29">
            <v>4466.7</v>
          </cell>
          <cell r="N29">
            <v>165267.9</v>
          </cell>
          <cell r="O29">
            <v>4466.7</v>
          </cell>
          <cell r="P29">
            <v>165267.9</v>
          </cell>
        </row>
        <row r="30">
          <cell r="A30">
            <v>29</v>
          </cell>
          <cell r="B30">
            <v>0</v>
          </cell>
          <cell r="C30" t="str">
            <v>01.03.04</v>
          </cell>
          <cell r="E30">
            <v>4002406</v>
          </cell>
          <cell r="F30" t="str">
            <v>ENERGIA ELETRICA (CONSUMO)</v>
          </cell>
          <cell r="G30" t="str">
            <v>MW/H</v>
          </cell>
          <cell r="H30">
            <v>54000</v>
          </cell>
          <cell r="I30">
            <v>1</v>
          </cell>
          <cell r="J30">
            <v>1</v>
          </cell>
          <cell r="K30">
            <v>1</v>
          </cell>
          <cell r="L30">
            <v>1</v>
          </cell>
          <cell r="M30">
            <v>140</v>
          </cell>
          <cell r="N30">
            <v>7560000</v>
          </cell>
          <cell r="O30">
            <v>140</v>
          </cell>
          <cell r="P30">
            <v>7560000</v>
          </cell>
        </row>
        <row r="31">
          <cell r="A31">
            <v>30</v>
          </cell>
          <cell r="B31">
            <v>8</v>
          </cell>
          <cell r="E31">
            <v>0</v>
          </cell>
          <cell r="H31">
            <v>0</v>
          </cell>
          <cell r="I31">
            <v>0</v>
          </cell>
          <cell r="J31">
            <v>0</v>
          </cell>
          <cell r="K31">
            <v>0</v>
          </cell>
          <cell r="L31">
            <v>0</v>
          </cell>
          <cell r="M31">
            <v>0</v>
          </cell>
          <cell r="N31">
            <v>0</v>
          </cell>
          <cell r="O31">
            <v>0</v>
          </cell>
          <cell r="P31">
            <v>0</v>
          </cell>
        </row>
        <row r="32">
          <cell r="A32">
            <v>31</v>
          </cell>
          <cell r="B32">
            <v>4</v>
          </cell>
          <cell r="C32" t="str">
            <v>01.04</v>
          </cell>
          <cell r="E32">
            <v>0</v>
          </cell>
          <cell r="F32" t="str">
            <v>* ACESSOS</v>
          </cell>
          <cell r="H32">
            <v>0</v>
          </cell>
          <cell r="I32">
            <v>0</v>
          </cell>
          <cell r="J32">
            <v>0</v>
          </cell>
          <cell r="K32">
            <v>0</v>
          </cell>
          <cell r="L32">
            <v>0</v>
          </cell>
          <cell r="M32">
            <v>0</v>
          </cell>
          <cell r="N32">
            <v>0</v>
          </cell>
          <cell r="O32">
            <v>0</v>
          </cell>
          <cell r="P32">
            <v>0</v>
          </cell>
        </row>
        <row r="33">
          <cell r="A33">
            <v>32</v>
          </cell>
          <cell r="B33">
            <v>0</v>
          </cell>
          <cell r="C33" t="str">
            <v>01.04.01</v>
          </cell>
          <cell r="E33">
            <v>4002462</v>
          </cell>
          <cell r="F33" t="str">
            <v>ACESSO AO CANTEIRO - MD</v>
          </cell>
          <cell r="G33" t="str">
            <v>KM</v>
          </cell>
          <cell r="H33">
            <v>3.5</v>
          </cell>
          <cell r="I33">
            <v>1</v>
          </cell>
          <cell r="J33">
            <v>1</v>
          </cell>
          <cell r="K33">
            <v>1</v>
          </cell>
          <cell r="L33">
            <v>1</v>
          </cell>
          <cell r="M33">
            <v>64057.25</v>
          </cell>
          <cell r="N33">
            <v>224200.38</v>
          </cell>
          <cell r="O33">
            <v>64057.25</v>
          </cell>
          <cell r="P33">
            <v>224200.38</v>
          </cell>
        </row>
        <row r="34">
          <cell r="A34">
            <v>33</v>
          </cell>
          <cell r="B34">
            <v>0</v>
          </cell>
          <cell r="C34" t="str">
            <v>01.04.02</v>
          </cell>
          <cell r="E34">
            <v>4002484</v>
          </cell>
          <cell r="F34" t="str">
            <v>ACESSO AO CANTEIRO - ME</v>
          </cell>
          <cell r="G34" t="str">
            <v>KM</v>
          </cell>
          <cell r="H34">
            <v>3.5</v>
          </cell>
          <cell r="I34">
            <v>1</v>
          </cell>
          <cell r="J34">
            <v>1</v>
          </cell>
          <cell r="K34">
            <v>1</v>
          </cell>
          <cell r="L34">
            <v>1</v>
          </cell>
          <cell r="M34">
            <v>64057.25</v>
          </cell>
          <cell r="N34">
            <v>224200.38</v>
          </cell>
          <cell r="O34">
            <v>64057.25</v>
          </cell>
          <cell r="P34">
            <v>224200.38</v>
          </cell>
        </row>
        <row r="35">
          <cell r="A35">
            <v>34</v>
          </cell>
          <cell r="B35">
            <v>0</v>
          </cell>
          <cell r="C35" t="str">
            <v>01.04.03</v>
          </cell>
          <cell r="E35">
            <v>4002503</v>
          </cell>
          <cell r="F35" t="str">
            <v>ACESSOS INTERNOS DO CANTEIRO</v>
          </cell>
          <cell r="G35" t="str">
            <v>KM</v>
          </cell>
          <cell r="H35">
            <v>7</v>
          </cell>
          <cell r="I35">
            <v>1</v>
          </cell>
          <cell r="J35">
            <v>1</v>
          </cell>
          <cell r="K35">
            <v>1</v>
          </cell>
          <cell r="L35">
            <v>1</v>
          </cell>
          <cell r="M35">
            <v>64057.25</v>
          </cell>
          <cell r="N35">
            <v>448400.75</v>
          </cell>
          <cell r="O35">
            <v>64057.25</v>
          </cell>
          <cell r="P35">
            <v>448400.75</v>
          </cell>
        </row>
        <row r="36">
          <cell r="A36">
            <v>35</v>
          </cell>
          <cell r="B36">
            <v>0</v>
          </cell>
          <cell r="C36" t="str">
            <v>01.04.04</v>
          </cell>
          <cell r="E36">
            <v>4002600</v>
          </cell>
          <cell r="F36" t="str">
            <v>SISTEMA DE BALSA - IMPLANTACAO</v>
          </cell>
          <cell r="G36" t="str">
            <v>GL</v>
          </cell>
          <cell r="H36">
            <v>1</v>
          </cell>
          <cell r="I36">
            <v>1</v>
          </cell>
          <cell r="J36">
            <v>1</v>
          </cell>
          <cell r="K36">
            <v>1</v>
          </cell>
          <cell r="L36">
            <v>1</v>
          </cell>
          <cell r="M36">
            <v>244000</v>
          </cell>
          <cell r="N36">
            <v>244000</v>
          </cell>
          <cell r="O36">
            <v>244000</v>
          </cell>
          <cell r="P36">
            <v>244000</v>
          </cell>
        </row>
        <row r="37">
          <cell r="A37">
            <v>36</v>
          </cell>
          <cell r="B37">
            <v>0</v>
          </cell>
          <cell r="C37" t="str">
            <v>01.04.05</v>
          </cell>
          <cell r="E37">
            <v>4002707</v>
          </cell>
          <cell r="F37" t="str">
            <v>SISTEMA DE BALSA - OPERACAO</v>
          </cell>
          <cell r="G37" t="str">
            <v>MES</v>
          </cell>
          <cell r="H37">
            <v>28</v>
          </cell>
          <cell r="I37">
            <v>1</v>
          </cell>
          <cell r="J37">
            <v>1</v>
          </cell>
          <cell r="K37">
            <v>1</v>
          </cell>
          <cell r="L37">
            <v>1</v>
          </cell>
          <cell r="M37">
            <v>23859.06</v>
          </cell>
          <cell r="N37">
            <v>668053.68000000005</v>
          </cell>
          <cell r="O37">
            <v>23859.06</v>
          </cell>
          <cell r="P37">
            <v>668053.68000000005</v>
          </cell>
        </row>
        <row r="38">
          <cell r="A38">
            <v>37</v>
          </cell>
          <cell r="B38">
            <v>8</v>
          </cell>
          <cell r="E38">
            <v>0</v>
          </cell>
          <cell r="H38">
            <v>0</v>
          </cell>
          <cell r="I38">
            <v>0</v>
          </cell>
          <cell r="J38">
            <v>0</v>
          </cell>
          <cell r="K38">
            <v>0</v>
          </cell>
          <cell r="L38">
            <v>0</v>
          </cell>
          <cell r="M38">
            <v>0</v>
          </cell>
          <cell r="N38">
            <v>0</v>
          </cell>
          <cell r="O38">
            <v>0</v>
          </cell>
          <cell r="P38">
            <v>0</v>
          </cell>
        </row>
        <row r="39">
          <cell r="A39">
            <v>38</v>
          </cell>
          <cell r="B39">
            <v>4</v>
          </cell>
          <cell r="C39" t="str">
            <v>01.05</v>
          </cell>
          <cell r="E39">
            <v>0</v>
          </cell>
          <cell r="F39" t="str">
            <v>* MANUTENCAO DE CANTEIRO</v>
          </cell>
          <cell r="H39">
            <v>0</v>
          </cell>
          <cell r="I39">
            <v>0</v>
          </cell>
          <cell r="J39">
            <v>0</v>
          </cell>
          <cell r="K39">
            <v>0</v>
          </cell>
          <cell r="L39">
            <v>0</v>
          </cell>
          <cell r="M39">
            <v>0</v>
          </cell>
          <cell r="N39">
            <v>0</v>
          </cell>
          <cell r="O39">
            <v>0</v>
          </cell>
          <cell r="P39">
            <v>0</v>
          </cell>
        </row>
        <row r="40">
          <cell r="A40">
            <v>39</v>
          </cell>
          <cell r="B40">
            <v>0</v>
          </cell>
          <cell r="C40" t="str">
            <v>01.05.01</v>
          </cell>
          <cell r="E40">
            <v>4002804</v>
          </cell>
          <cell r="F40" t="str">
            <v>MANUTENCAO REDE ELETRICA/TELEFONIA</v>
          </cell>
          <cell r="G40" t="str">
            <v>GB</v>
          </cell>
          <cell r="H40">
            <v>1</v>
          </cell>
          <cell r="I40">
            <v>1</v>
          </cell>
          <cell r="J40">
            <v>1</v>
          </cell>
          <cell r="K40">
            <v>1</v>
          </cell>
          <cell r="L40">
            <v>1</v>
          </cell>
          <cell r="M40">
            <v>2348527.7599999998</v>
          </cell>
          <cell r="N40">
            <v>2348527.7599999998</v>
          </cell>
          <cell r="O40">
            <v>2348527.7599999998</v>
          </cell>
          <cell r="P40">
            <v>2348527.7599999998</v>
          </cell>
        </row>
        <row r="41">
          <cell r="A41">
            <v>40</v>
          </cell>
          <cell r="B41">
            <v>0</v>
          </cell>
          <cell r="C41" t="str">
            <v>01.05.02</v>
          </cell>
          <cell r="E41">
            <v>4002901</v>
          </cell>
          <cell r="F41" t="str">
            <v>MANUTENCAO REDE HIDR/BOMBEAMENTO/AR COMPRIMIDO</v>
          </cell>
          <cell r="G41" t="str">
            <v>GB</v>
          </cell>
          <cell r="H41">
            <v>1</v>
          </cell>
          <cell r="I41">
            <v>1</v>
          </cell>
          <cell r="J41">
            <v>1</v>
          </cell>
          <cell r="K41">
            <v>1</v>
          </cell>
          <cell r="L41">
            <v>1</v>
          </cell>
          <cell r="M41">
            <v>2159422.1</v>
          </cell>
          <cell r="N41">
            <v>2159422.1</v>
          </cell>
          <cell r="O41">
            <v>2159422.1</v>
          </cell>
          <cell r="P41">
            <v>2159422.1</v>
          </cell>
        </row>
        <row r="42">
          <cell r="A42">
            <v>41</v>
          </cell>
          <cell r="B42">
            <v>0</v>
          </cell>
          <cell r="C42" t="str">
            <v>01.05.03</v>
          </cell>
          <cell r="E42">
            <v>4003001</v>
          </cell>
          <cell r="F42" t="str">
            <v>MANUTENCAO DE ACESSOS INTERNOS A OBRA</v>
          </cell>
          <cell r="G42" t="str">
            <v>MES</v>
          </cell>
          <cell r="H42">
            <v>40</v>
          </cell>
          <cell r="I42">
            <v>1</v>
          </cell>
          <cell r="J42">
            <v>1</v>
          </cell>
          <cell r="K42">
            <v>1</v>
          </cell>
          <cell r="L42">
            <v>1</v>
          </cell>
          <cell r="M42">
            <v>85981.75</v>
          </cell>
          <cell r="N42">
            <v>3439270</v>
          </cell>
          <cell r="O42">
            <v>85981.75</v>
          </cell>
          <cell r="P42">
            <v>3439270</v>
          </cell>
        </row>
        <row r="43">
          <cell r="A43">
            <v>42</v>
          </cell>
          <cell r="B43">
            <v>8</v>
          </cell>
          <cell r="E43">
            <v>0</v>
          </cell>
          <cell r="H43">
            <v>0</v>
          </cell>
          <cell r="I43">
            <v>0</v>
          </cell>
          <cell r="J43">
            <v>0</v>
          </cell>
          <cell r="K43">
            <v>0</v>
          </cell>
          <cell r="L43">
            <v>0</v>
          </cell>
          <cell r="M43">
            <v>0</v>
          </cell>
          <cell r="N43">
            <v>0</v>
          </cell>
          <cell r="O43">
            <v>0</v>
          </cell>
          <cell r="P43">
            <v>0</v>
          </cell>
        </row>
        <row r="44">
          <cell r="A44">
            <v>43</v>
          </cell>
          <cell r="B44">
            <v>4</v>
          </cell>
          <cell r="C44" t="str">
            <v>01.06</v>
          </cell>
          <cell r="E44">
            <v>0</v>
          </cell>
          <cell r="F44" t="str">
            <v>* FACILIDADES PARA A CONTRATANTE - SOW 6.8</v>
          </cell>
          <cell r="H44">
            <v>0</v>
          </cell>
          <cell r="I44">
            <v>0</v>
          </cell>
          <cell r="J44">
            <v>0</v>
          </cell>
          <cell r="K44">
            <v>0</v>
          </cell>
          <cell r="L44">
            <v>0</v>
          </cell>
          <cell r="M44">
            <v>0</v>
          </cell>
          <cell r="N44">
            <v>0</v>
          </cell>
          <cell r="O44">
            <v>0</v>
          </cell>
          <cell r="P44">
            <v>0</v>
          </cell>
        </row>
        <row r="45">
          <cell r="A45">
            <v>44</v>
          </cell>
          <cell r="B45">
            <v>0</v>
          </cell>
          <cell r="C45" t="str">
            <v>01.06.01</v>
          </cell>
          <cell r="E45">
            <v>4003108</v>
          </cell>
          <cell r="F45" t="str">
            <v>ALOJAMENTO EQUIPADO PARA 25 PESSOAS</v>
          </cell>
          <cell r="G45" t="str">
            <v>M2</v>
          </cell>
          <cell r="H45">
            <v>0</v>
          </cell>
          <cell r="I45">
            <v>1</v>
          </cell>
          <cell r="J45">
            <v>1</v>
          </cell>
          <cell r="K45">
            <v>1</v>
          </cell>
          <cell r="L45">
            <v>1</v>
          </cell>
          <cell r="M45">
            <v>250</v>
          </cell>
          <cell r="N45">
            <v>0</v>
          </cell>
          <cell r="O45">
            <v>250</v>
          </cell>
          <cell r="P45">
            <v>0</v>
          </cell>
        </row>
        <row r="46">
          <cell r="A46">
            <v>45</v>
          </cell>
          <cell r="B46">
            <v>0</v>
          </cell>
          <cell r="C46" t="str">
            <v>01.06.02</v>
          </cell>
          <cell r="E46">
            <v>4003205</v>
          </cell>
          <cell r="F46" t="str">
            <v>ESCRITORIO MOBILIADO PARA 25 ENGENHEIROS E TECNICOS</v>
          </cell>
          <cell r="G46" t="str">
            <v>M2</v>
          </cell>
          <cell r="H46">
            <v>0</v>
          </cell>
          <cell r="I46">
            <v>1</v>
          </cell>
          <cell r="J46">
            <v>1</v>
          </cell>
          <cell r="K46">
            <v>1</v>
          </cell>
          <cell r="L46">
            <v>1</v>
          </cell>
          <cell r="M46">
            <v>250</v>
          </cell>
          <cell r="N46">
            <v>0</v>
          </cell>
          <cell r="O46">
            <v>250</v>
          </cell>
          <cell r="P46">
            <v>0</v>
          </cell>
        </row>
        <row r="47">
          <cell r="A47">
            <v>46</v>
          </cell>
          <cell r="B47">
            <v>0</v>
          </cell>
          <cell r="C47" t="str">
            <v>01.06.03</v>
          </cell>
          <cell r="E47">
            <v>4003302</v>
          </cell>
          <cell r="F47" t="str">
            <v>EQUIPAMENTOS DE INFORMATICA</v>
          </cell>
          <cell r="G47" t="str">
            <v>GB</v>
          </cell>
          <cell r="H47">
            <v>0</v>
          </cell>
          <cell r="I47">
            <v>1</v>
          </cell>
          <cell r="J47">
            <v>1</v>
          </cell>
          <cell r="K47">
            <v>1</v>
          </cell>
          <cell r="L47">
            <v>1</v>
          </cell>
          <cell r="M47">
            <v>50000</v>
          </cell>
          <cell r="N47">
            <v>0</v>
          </cell>
          <cell r="O47">
            <v>50000</v>
          </cell>
          <cell r="P47">
            <v>0</v>
          </cell>
        </row>
        <row r="48">
          <cell r="A48">
            <v>47</v>
          </cell>
          <cell r="B48">
            <v>0</v>
          </cell>
          <cell r="C48" t="str">
            <v>01.06.04</v>
          </cell>
          <cell r="E48">
            <v>4003409</v>
          </cell>
          <cell r="F48" t="str">
            <v>VEICULOS - 18 GOL COM AR / COMBUST. E MANUT.</v>
          </cell>
          <cell r="G48" t="str">
            <v>UNMES</v>
          </cell>
          <cell r="H48">
            <v>468</v>
          </cell>
          <cell r="I48">
            <v>1</v>
          </cell>
          <cell r="J48">
            <v>1</v>
          </cell>
          <cell r="K48">
            <v>1</v>
          </cell>
          <cell r="L48">
            <v>1</v>
          </cell>
          <cell r="M48">
            <v>1900</v>
          </cell>
          <cell r="N48">
            <v>889200</v>
          </cell>
          <cell r="O48">
            <v>1900</v>
          </cell>
          <cell r="P48">
            <v>889200</v>
          </cell>
        </row>
        <row r="49">
          <cell r="A49">
            <v>48</v>
          </cell>
          <cell r="B49">
            <v>0</v>
          </cell>
          <cell r="C49" t="str">
            <v>01.06.05</v>
          </cell>
          <cell r="E49">
            <v>4003454</v>
          </cell>
          <cell r="F49" t="str">
            <v>VEICULOS - 2 CAMIONETES COM AR/COMBUST.E MANUT.</v>
          </cell>
          <cell r="G49" t="str">
            <v>UNMES</v>
          </cell>
          <cell r="H49">
            <v>104</v>
          </cell>
          <cell r="I49">
            <v>1</v>
          </cell>
          <cell r="J49">
            <v>1</v>
          </cell>
          <cell r="K49">
            <v>1</v>
          </cell>
          <cell r="L49">
            <v>1</v>
          </cell>
          <cell r="M49">
            <v>2500</v>
          </cell>
          <cell r="N49">
            <v>260000</v>
          </cell>
          <cell r="O49">
            <v>2500</v>
          </cell>
          <cell r="P49">
            <v>260000</v>
          </cell>
        </row>
        <row r="50">
          <cell r="A50">
            <v>49</v>
          </cell>
          <cell r="B50">
            <v>8</v>
          </cell>
          <cell r="E50">
            <v>0</v>
          </cell>
          <cell r="H50">
            <v>0</v>
          </cell>
          <cell r="I50">
            <v>0</v>
          </cell>
          <cell r="J50">
            <v>0</v>
          </cell>
          <cell r="K50">
            <v>0</v>
          </cell>
          <cell r="L50">
            <v>0</v>
          </cell>
          <cell r="M50">
            <v>0</v>
          </cell>
          <cell r="N50">
            <v>0</v>
          </cell>
          <cell r="O50">
            <v>0</v>
          </cell>
          <cell r="P50">
            <v>0</v>
          </cell>
        </row>
        <row r="51">
          <cell r="A51">
            <v>50</v>
          </cell>
          <cell r="B51">
            <v>4</v>
          </cell>
          <cell r="C51" t="str">
            <v>01.07</v>
          </cell>
          <cell r="E51">
            <v>0</v>
          </cell>
          <cell r="F51" t="str">
            <v>* MOBILIZACAO DE EQUIPAMENTOS</v>
          </cell>
          <cell r="H51">
            <v>0</v>
          </cell>
          <cell r="I51">
            <v>0</v>
          </cell>
          <cell r="J51">
            <v>0</v>
          </cell>
          <cell r="K51">
            <v>0</v>
          </cell>
          <cell r="L51">
            <v>0</v>
          </cell>
          <cell r="M51">
            <v>0</v>
          </cell>
          <cell r="N51">
            <v>0</v>
          </cell>
          <cell r="O51">
            <v>0</v>
          </cell>
          <cell r="P51">
            <v>0</v>
          </cell>
        </row>
        <row r="52">
          <cell r="A52">
            <v>51</v>
          </cell>
          <cell r="B52">
            <v>0</v>
          </cell>
          <cell r="C52" t="str">
            <v>01.07.01</v>
          </cell>
          <cell r="E52">
            <v>4003506</v>
          </cell>
          <cell r="F52" t="str">
            <v>MOBILIZACAO DE EQUIPAMENTOS</v>
          </cell>
          <cell r="G52" t="str">
            <v>GB</v>
          </cell>
          <cell r="H52">
            <v>1</v>
          </cell>
          <cell r="I52">
            <v>1</v>
          </cell>
          <cell r="J52">
            <v>1</v>
          </cell>
          <cell r="K52">
            <v>1</v>
          </cell>
          <cell r="L52">
            <v>1</v>
          </cell>
          <cell r="M52">
            <v>3000000</v>
          </cell>
          <cell r="N52">
            <v>3000000</v>
          </cell>
          <cell r="O52">
            <v>3000000</v>
          </cell>
          <cell r="P52">
            <v>3000000</v>
          </cell>
        </row>
        <row r="53">
          <cell r="A53">
            <v>52</v>
          </cell>
          <cell r="B53">
            <v>0</v>
          </cell>
          <cell r="C53" t="str">
            <v>01.07.02</v>
          </cell>
          <cell r="E53">
            <v>4003603</v>
          </cell>
          <cell r="F53" t="str">
            <v>DESMOBILIZACAO DE EQUIPAMENTOS</v>
          </cell>
          <cell r="G53" t="str">
            <v>GB</v>
          </cell>
          <cell r="H53">
            <v>0.3</v>
          </cell>
          <cell r="I53">
            <v>1</v>
          </cell>
          <cell r="J53">
            <v>1</v>
          </cell>
          <cell r="K53">
            <v>1</v>
          </cell>
          <cell r="L53">
            <v>1</v>
          </cell>
          <cell r="M53">
            <v>3000000</v>
          </cell>
          <cell r="N53">
            <v>900000</v>
          </cell>
          <cell r="O53">
            <v>3000000</v>
          </cell>
          <cell r="P53">
            <v>900000</v>
          </cell>
        </row>
        <row r="54">
          <cell r="A54">
            <v>53</v>
          </cell>
          <cell r="B54">
            <v>8</v>
          </cell>
          <cell r="E54">
            <v>0</v>
          </cell>
          <cell r="H54">
            <v>0</v>
          </cell>
          <cell r="I54">
            <v>0</v>
          </cell>
          <cell r="J54">
            <v>0</v>
          </cell>
          <cell r="K54">
            <v>0</v>
          </cell>
          <cell r="L54">
            <v>0</v>
          </cell>
          <cell r="M54">
            <v>0</v>
          </cell>
          <cell r="N54">
            <v>0</v>
          </cell>
          <cell r="O54">
            <v>0</v>
          </cell>
          <cell r="P54">
            <v>0</v>
          </cell>
        </row>
        <row r="55">
          <cell r="A55">
            <v>54</v>
          </cell>
          <cell r="B55">
            <v>4</v>
          </cell>
          <cell r="C55" t="str">
            <v>01.08</v>
          </cell>
          <cell r="E55">
            <v>0</v>
          </cell>
          <cell r="F55" t="str">
            <v>* FERRAMENTAS E EQUIPAMENTOS MENORES</v>
          </cell>
          <cell r="H55">
            <v>0</v>
          </cell>
          <cell r="I55">
            <v>0</v>
          </cell>
          <cell r="J55">
            <v>0</v>
          </cell>
          <cell r="K55">
            <v>0</v>
          </cell>
          <cell r="L55">
            <v>0</v>
          </cell>
          <cell r="M55">
            <v>0</v>
          </cell>
          <cell r="N55">
            <v>0</v>
          </cell>
          <cell r="O55">
            <v>0</v>
          </cell>
          <cell r="P55">
            <v>0</v>
          </cell>
        </row>
        <row r="56">
          <cell r="A56">
            <v>55</v>
          </cell>
          <cell r="B56">
            <v>0</v>
          </cell>
          <cell r="C56" t="str">
            <v>01.08.01</v>
          </cell>
          <cell r="E56">
            <v>4003700</v>
          </cell>
          <cell r="F56" t="str">
            <v>FERRAMENTAS E EQUIPAMENTOS MENORES</v>
          </cell>
          <cell r="G56" t="str">
            <v>GB</v>
          </cell>
          <cell r="H56">
            <v>1</v>
          </cell>
          <cell r="I56">
            <v>1</v>
          </cell>
          <cell r="J56">
            <v>1</v>
          </cell>
          <cell r="K56">
            <v>1</v>
          </cell>
          <cell r="L56">
            <v>1</v>
          </cell>
          <cell r="M56">
            <v>2500000</v>
          </cell>
          <cell r="N56">
            <v>2500000</v>
          </cell>
          <cell r="O56">
            <v>2500000</v>
          </cell>
          <cell r="P56">
            <v>2500000</v>
          </cell>
        </row>
        <row r="57">
          <cell r="A57">
            <v>56</v>
          </cell>
          <cell r="B57">
            <v>8</v>
          </cell>
          <cell r="E57">
            <v>0</v>
          </cell>
          <cell r="H57">
            <v>0</v>
          </cell>
          <cell r="I57">
            <v>0</v>
          </cell>
          <cell r="J57">
            <v>0</v>
          </cell>
          <cell r="K57">
            <v>0</v>
          </cell>
          <cell r="L57">
            <v>0</v>
          </cell>
          <cell r="M57">
            <v>0</v>
          </cell>
          <cell r="N57">
            <v>0</v>
          </cell>
          <cell r="O57">
            <v>0</v>
          </cell>
          <cell r="P57">
            <v>0</v>
          </cell>
        </row>
        <row r="58">
          <cell r="A58">
            <v>57</v>
          </cell>
          <cell r="B58">
            <v>2</v>
          </cell>
          <cell r="C58" t="str">
            <v>02</v>
          </cell>
          <cell r="E58">
            <v>0</v>
          </cell>
          <cell r="F58" t="str">
            <v>** ESCAVACOES E PREPARO DE FUNDACOES</v>
          </cell>
          <cell r="H58">
            <v>0</v>
          </cell>
          <cell r="I58">
            <v>0</v>
          </cell>
          <cell r="J58">
            <v>0</v>
          </cell>
          <cell r="K58">
            <v>0</v>
          </cell>
          <cell r="L58">
            <v>0</v>
          </cell>
          <cell r="M58">
            <v>0</v>
          </cell>
          <cell r="N58">
            <v>0</v>
          </cell>
          <cell r="O58">
            <v>0</v>
          </cell>
          <cell r="P58">
            <v>0</v>
          </cell>
        </row>
        <row r="59">
          <cell r="A59">
            <v>58</v>
          </cell>
          <cell r="B59">
            <v>4</v>
          </cell>
          <cell r="C59" t="str">
            <v>02.01</v>
          </cell>
          <cell r="E59">
            <v>0</v>
          </cell>
          <cell r="F59" t="str">
            <v>* DESMATAMENTO, LIMPEZA, DESTOCAMENTO E RASPAGENS</v>
          </cell>
          <cell r="H59">
            <v>0</v>
          </cell>
          <cell r="I59">
            <v>0</v>
          </cell>
          <cell r="J59">
            <v>0</v>
          </cell>
          <cell r="K59">
            <v>0</v>
          </cell>
          <cell r="L59">
            <v>0</v>
          </cell>
          <cell r="M59">
            <v>0</v>
          </cell>
          <cell r="N59">
            <v>0</v>
          </cell>
          <cell r="O59">
            <v>0</v>
          </cell>
          <cell r="P59">
            <v>0</v>
          </cell>
        </row>
        <row r="60">
          <cell r="A60">
            <v>59</v>
          </cell>
          <cell r="B60">
            <v>0</v>
          </cell>
          <cell r="C60" t="str">
            <v>02.01.01</v>
          </cell>
          <cell r="E60">
            <v>4003807</v>
          </cell>
          <cell r="F60" t="str">
            <v>DESMAT. LIMPEZA E DESTOCAMENTO - ESTRUTURAS-MD</v>
          </cell>
          <cell r="G60" t="str">
            <v>M2</v>
          </cell>
          <cell r="H60">
            <v>230000</v>
          </cell>
          <cell r="I60">
            <v>1</v>
          </cell>
          <cell r="J60">
            <v>1</v>
          </cell>
          <cell r="K60">
            <v>1</v>
          </cell>
          <cell r="L60">
            <v>1</v>
          </cell>
          <cell r="M60">
            <v>0.66</v>
          </cell>
          <cell r="N60">
            <v>151800</v>
          </cell>
          <cell r="O60">
            <v>0.66</v>
          </cell>
          <cell r="P60">
            <v>151800</v>
          </cell>
        </row>
        <row r="61">
          <cell r="A61">
            <v>60</v>
          </cell>
          <cell r="B61">
            <v>0</v>
          </cell>
          <cell r="C61" t="str">
            <v>02.01.02</v>
          </cell>
          <cell r="E61">
            <v>4003904</v>
          </cell>
          <cell r="F61" t="str">
            <v>DESMAT. LIMPEZA E DESTOCAMENTO - ESTRUTURAS-ME</v>
          </cell>
          <cell r="G61" t="str">
            <v>M2</v>
          </cell>
          <cell r="H61">
            <v>460000</v>
          </cell>
          <cell r="I61">
            <v>1</v>
          </cell>
          <cell r="J61">
            <v>1</v>
          </cell>
          <cell r="K61">
            <v>1</v>
          </cell>
          <cell r="L61">
            <v>1</v>
          </cell>
          <cell r="M61">
            <v>0.66</v>
          </cell>
          <cell r="N61">
            <v>303600</v>
          </cell>
          <cell r="O61">
            <v>0.66</v>
          </cell>
          <cell r="P61">
            <v>303600</v>
          </cell>
        </row>
        <row r="62">
          <cell r="A62">
            <v>61</v>
          </cell>
          <cell r="B62">
            <v>0</v>
          </cell>
          <cell r="C62" t="str">
            <v>02.01.03</v>
          </cell>
          <cell r="E62">
            <v>4004004</v>
          </cell>
          <cell r="F62" t="str">
            <v>DESMAT. LIMPEZA E DESTOCAMENTO - AREA EMPREST/B.FORA</v>
          </cell>
          <cell r="G62" t="str">
            <v>M2</v>
          </cell>
          <cell r="H62">
            <v>450000</v>
          </cell>
          <cell r="I62">
            <v>1</v>
          </cell>
          <cell r="J62">
            <v>1</v>
          </cell>
          <cell r="K62">
            <v>1</v>
          </cell>
          <cell r="L62">
            <v>1</v>
          </cell>
          <cell r="M62">
            <v>0.66</v>
          </cell>
          <cell r="N62">
            <v>297000</v>
          </cell>
          <cell r="O62">
            <v>0.66</v>
          </cell>
          <cell r="P62">
            <v>297000</v>
          </cell>
        </row>
        <row r="63">
          <cell r="A63">
            <v>62</v>
          </cell>
          <cell r="B63">
            <v>0</v>
          </cell>
          <cell r="C63" t="str">
            <v>02.01.04</v>
          </cell>
          <cell r="E63">
            <v>4004101</v>
          </cell>
          <cell r="F63" t="str">
            <v>DESMAT. LIMPEZA E DESTOCAMENTO - PEDREIRA</v>
          </cell>
          <cell r="G63" t="str">
            <v>M2</v>
          </cell>
          <cell r="H63">
            <v>60000</v>
          </cell>
          <cell r="I63">
            <v>1</v>
          </cell>
          <cell r="J63">
            <v>1</v>
          </cell>
          <cell r="K63">
            <v>1</v>
          </cell>
          <cell r="L63">
            <v>1</v>
          </cell>
          <cell r="M63">
            <v>0.66</v>
          </cell>
          <cell r="N63">
            <v>39600</v>
          </cell>
          <cell r="O63">
            <v>0.66</v>
          </cell>
          <cell r="P63">
            <v>39600</v>
          </cell>
        </row>
        <row r="64">
          <cell r="A64">
            <v>63</v>
          </cell>
          <cell r="B64">
            <v>8</v>
          </cell>
          <cell r="E64">
            <v>0</v>
          </cell>
          <cell r="H64">
            <v>0</v>
          </cell>
          <cell r="I64">
            <v>0</v>
          </cell>
          <cell r="J64">
            <v>0</v>
          </cell>
          <cell r="K64">
            <v>0</v>
          </cell>
          <cell r="L64">
            <v>0</v>
          </cell>
          <cell r="M64">
            <v>0</v>
          </cell>
          <cell r="N64">
            <v>0</v>
          </cell>
          <cell r="O64">
            <v>0</v>
          </cell>
          <cell r="P64">
            <v>0</v>
          </cell>
        </row>
        <row r="65">
          <cell r="A65">
            <v>64</v>
          </cell>
          <cell r="B65">
            <v>4</v>
          </cell>
          <cell r="C65" t="str">
            <v>02.02</v>
          </cell>
          <cell r="E65">
            <v>0</v>
          </cell>
          <cell r="F65" t="str">
            <v>* ESCAVACAO COMUM</v>
          </cell>
          <cell r="H65">
            <v>0</v>
          </cell>
          <cell r="I65">
            <v>0</v>
          </cell>
          <cell r="J65">
            <v>0</v>
          </cell>
          <cell r="K65">
            <v>0</v>
          </cell>
          <cell r="L65">
            <v>0</v>
          </cell>
          <cell r="M65">
            <v>0</v>
          </cell>
          <cell r="N65">
            <v>0</v>
          </cell>
          <cell r="O65">
            <v>0</v>
          </cell>
          <cell r="P65">
            <v>0</v>
          </cell>
        </row>
        <row r="66">
          <cell r="A66">
            <v>65</v>
          </cell>
          <cell r="B66">
            <v>0</v>
          </cell>
          <cell r="C66" t="str">
            <v>02.02.01</v>
          </cell>
          <cell r="E66">
            <v>4004208</v>
          </cell>
          <cell r="F66" t="str">
            <v>ESCAV.COMUM - VERTEDOURO</v>
          </cell>
          <cell r="G66" t="str">
            <v>M3</v>
          </cell>
          <cell r="H66">
            <v>3492380</v>
          </cell>
          <cell r="I66">
            <v>1</v>
          </cell>
          <cell r="J66">
            <v>1</v>
          </cell>
          <cell r="K66">
            <v>1</v>
          </cell>
          <cell r="L66">
            <v>1</v>
          </cell>
          <cell r="M66">
            <v>2.77</v>
          </cell>
          <cell r="N66">
            <v>9673892.5999999996</v>
          </cell>
          <cell r="O66">
            <v>2.77</v>
          </cell>
          <cell r="P66">
            <v>9673892.5999999996</v>
          </cell>
        </row>
        <row r="67">
          <cell r="A67">
            <v>66</v>
          </cell>
          <cell r="B67">
            <v>0</v>
          </cell>
          <cell r="C67" t="str">
            <v>02.02.02</v>
          </cell>
          <cell r="E67">
            <v>4004305</v>
          </cell>
          <cell r="F67" t="str">
            <v>ESCAV.COMUM - BARRAGEM CCR - ALUVIAO</v>
          </cell>
          <cell r="G67" t="str">
            <v>M3</v>
          </cell>
          <cell r="H67">
            <v>249700</v>
          </cell>
          <cell r="I67">
            <v>1</v>
          </cell>
          <cell r="J67">
            <v>1</v>
          </cell>
          <cell r="K67">
            <v>1</v>
          </cell>
          <cell r="L67">
            <v>1</v>
          </cell>
          <cell r="M67">
            <v>3.21</v>
          </cell>
          <cell r="N67">
            <v>801537</v>
          </cell>
          <cell r="O67">
            <v>3.21</v>
          </cell>
          <cell r="P67">
            <v>801537</v>
          </cell>
        </row>
        <row r="68">
          <cell r="A68">
            <v>67</v>
          </cell>
          <cell r="B68">
            <v>0</v>
          </cell>
          <cell r="C68" t="str">
            <v>02.02.03</v>
          </cell>
          <cell r="E68">
            <v>4004402</v>
          </cell>
          <cell r="F68" t="str">
            <v>ESCAV.COMUM - CASA DE FORCA/CANAL DE FUGA</v>
          </cell>
          <cell r="G68" t="str">
            <v>M3</v>
          </cell>
          <cell r="H68">
            <v>1741610</v>
          </cell>
          <cell r="I68">
            <v>1</v>
          </cell>
          <cell r="J68">
            <v>1</v>
          </cell>
          <cell r="K68">
            <v>1</v>
          </cell>
          <cell r="L68">
            <v>1</v>
          </cell>
          <cell r="M68">
            <v>2.77</v>
          </cell>
          <cell r="N68">
            <v>4824259.7</v>
          </cell>
          <cell r="O68">
            <v>2.77</v>
          </cell>
          <cell r="P68">
            <v>4824259.7</v>
          </cell>
        </row>
        <row r="69">
          <cell r="A69">
            <v>68</v>
          </cell>
          <cell r="B69">
            <v>0</v>
          </cell>
          <cell r="C69" t="str">
            <v>02.02.04</v>
          </cell>
          <cell r="E69">
            <v>4004509</v>
          </cell>
          <cell r="F69" t="str">
            <v>ESCAV.COMUM - ACESSO MD</v>
          </cell>
          <cell r="G69" t="str">
            <v>M3</v>
          </cell>
          <cell r="H69">
            <v>12000</v>
          </cell>
          <cell r="I69">
            <v>1</v>
          </cell>
          <cell r="J69">
            <v>1</v>
          </cell>
          <cell r="K69">
            <v>1</v>
          </cell>
          <cell r="L69">
            <v>1</v>
          </cell>
          <cell r="M69">
            <v>3.47</v>
          </cell>
          <cell r="N69">
            <v>41640</v>
          </cell>
          <cell r="O69">
            <v>3.47</v>
          </cell>
          <cell r="P69">
            <v>41640</v>
          </cell>
        </row>
        <row r="70">
          <cell r="A70">
            <v>69</v>
          </cell>
          <cell r="B70">
            <v>0</v>
          </cell>
          <cell r="C70" t="str">
            <v>02.02.05</v>
          </cell>
          <cell r="E70">
            <v>4004606</v>
          </cell>
          <cell r="F70" t="str">
            <v>ESCAV.COMUM - ACESSO ME</v>
          </cell>
          <cell r="G70" t="str">
            <v>M3</v>
          </cell>
          <cell r="H70">
            <v>81500</v>
          </cell>
          <cell r="I70">
            <v>1</v>
          </cell>
          <cell r="J70">
            <v>1</v>
          </cell>
          <cell r="K70">
            <v>1</v>
          </cell>
          <cell r="L70">
            <v>1</v>
          </cell>
          <cell r="M70">
            <v>3.18</v>
          </cell>
          <cell r="N70">
            <v>259170</v>
          </cell>
          <cell r="O70">
            <v>3.18</v>
          </cell>
          <cell r="P70">
            <v>259170</v>
          </cell>
        </row>
        <row r="71">
          <cell r="A71">
            <v>70</v>
          </cell>
          <cell r="C71" t="str">
            <v>02.02.06</v>
          </cell>
          <cell r="E71">
            <v>4004651</v>
          </cell>
          <cell r="F71" t="str">
            <v>ESCAV.COMUM - CORREGOS</v>
          </cell>
          <cell r="G71" t="str">
            <v>M3</v>
          </cell>
          <cell r="H71">
            <v>24700</v>
          </cell>
          <cell r="I71">
            <v>1</v>
          </cell>
          <cell r="J71">
            <v>1</v>
          </cell>
          <cell r="K71">
            <v>1</v>
          </cell>
          <cell r="L71">
            <v>1</v>
          </cell>
          <cell r="M71">
            <v>3.31</v>
          </cell>
          <cell r="N71">
            <v>81757</v>
          </cell>
          <cell r="O71">
            <v>3.31</v>
          </cell>
          <cell r="P71">
            <v>81757</v>
          </cell>
        </row>
        <row r="72">
          <cell r="A72">
            <v>71</v>
          </cell>
          <cell r="B72">
            <v>0</v>
          </cell>
          <cell r="C72" t="str">
            <v>02.02.07</v>
          </cell>
          <cell r="E72">
            <v>4004703</v>
          </cell>
          <cell r="F72" t="str">
            <v>ESCAV.COMUM - EMPRESTIMO/ESTOQUE-MD</v>
          </cell>
          <cell r="G72" t="str">
            <v>M3</v>
          </cell>
          <cell r="H72">
            <v>924800</v>
          </cell>
          <cell r="I72">
            <v>1</v>
          </cell>
          <cell r="J72">
            <v>1</v>
          </cell>
          <cell r="K72">
            <v>1</v>
          </cell>
          <cell r="L72">
            <v>1</v>
          </cell>
          <cell r="M72">
            <v>2.41</v>
          </cell>
          <cell r="N72">
            <v>2228768</v>
          </cell>
          <cell r="O72">
            <v>2.41</v>
          </cell>
          <cell r="P72">
            <v>2228768</v>
          </cell>
        </row>
        <row r="73">
          <cell r="A73">
            <v>72</v>
          </cell>
          <cell r="B73">
            <v>0</v>
          </cell>
          <cell r="C73" t="str">
            <v>02.02.08</v>
          </cell>
          <cell r="E73">
            <v>4004800</v>
          </cell>
          <cell r="F73" t="str">
            <v>ESCAV.COMUM - DECAPAGEM PEDREIRA</v>
          </cell>
          <cell r="G73" t="str">
            <v>M3</v>
          </cell>
          <cell r="H73">
            <v>223431</v>
          </cell>
          <cell r="I73">
            <v>1</v>
          </cell>
          <cell r="J73">
            <v>1</v>
          </cell>
          <cell r="K73">
            <v>1</v>
          </cell>
          <cell r="L73">
            <v>1</v>
          </cell>
          <cell r="M73">
            <v>2.75</v>
          </cell>
          <cell r="N73">
            <v>614435.25</v>
          </cell>
          <cell r="O73">
            <v>2.75</v>
          </cell>
          <cell r="P73">
            <v>614435.25</v>
          </cell>
        </row>
        <row r="74">
          <cell r="A74">
            <v>73</v>
          </cell>
          <cell r="B74">
            <v>8</v>
          </cell>
          <cell r="E74">
            <v>0</v>
          </cell>
          <cell r="H74">
            <v>0</v>
          </cell>
          <cell r="I74">
            <v>0</v>
          </cell>
          <cell r="J74">
            <v>0</v>
          </cell>
          <cell r="K74">
            <v>0</v>
          </cell>
          <cell r="L74">
            <v>0</v>
          </cell>
          <cell r="M74">
            <v>0</v>
          </cell>
          <cell r="N74">
            <v>0</v>
          </cell>
          <cell r="O74">
            <v>0</v>
          </cell>
          <cell r="P74">
            <v>0</v>
          </cell>
        </row>
        <row r="75">
          <cell r="A75">
            <v>74</v>
          </cell>
          <cell r="B75">
            <v>4</v>
          </cell>
          <cell r="C75" t="str">
            <v>02.03</v>
          </cell>
          <cell r="E75">
            <v>0</v>
          </cell>
          <cell r="F75" t="str">
            <v>* ESCAVACAO ROCHA ALTERADA / SAPROLITO</v>
          </cell>
          <cell r="H75">
            <v>0</v>
          </cell>
          <cell r="I75">
            <v>0</v>
          </cell>
          <cell r="J75">
            <v>0</v>
          </cell>
          <cell r="K75">
            <v>0</v>
          </cell>
          <cell r="L75">
            <v>0</v>
          </cell>
          <cell r="M75">
            <v>0</v>
          </cell>
          <cell r="N75">
            <v>0</v>
          </cell>
          <cell r="O75">
            <v>0</v>
          </cell>
          <cell r="P75">
            <v>0</v>
          </cell>
        </row>
        <row r="76">
          <cell r="A76">
            <v>75</v>
          </cell>
          <cell r="B76">
            <v>0</v>
          </cell>
          <cell r="C76" t="str">
            <v>02.03.01</v>
          </cell>
          <cell r="E76">
            <v>4004907</v>
          </cell>
          <cell r="F76" t="str">
            <v>ESCAV.ROCHA ALTER./SAPROLITO-VERTEDOURO</v>
          </cell>
          <cell r="G76" t="str">
            <v>M3</v>
          </cell>
          <cell r="H76">
            <v>487320</v>
          </cell>
          <cell r="I76">
            <v>1</v>
          </cell>
          <cell r="J76">
            <v>1</v>
          </cell>
          <cell r="K76">
            <v>1</v>
          </cell>
          <cell r="L76">
            <v>1</v>
          </cell>
          <cell r="M76">
            <v>6.62</v>
          </cell>
          <cell r="N76">
            <v>3226058.4</v>
          </cell>
          <cell r="O76">
            <v>6.62</v>
          </cell>
          <cell r="P76">
            <v>3226058.4</v>
          </cell>
        </row>
        <row r="77">
          <cell r="A77">
            <v>76</v>
          </cell>
          <cell r="B77">
            <v>0</v>
          </cell>
          <cell r="C77" t="str">
            <v>02.03.03</v>
          </cell>
          <cell r="E77">
            <v>4005104</v>
          </cell>
          <cell r="F77" t="str">
            <v>ESCAV.ROCHA ALTER./SAPROLITO-C.FORCA/T.DAGUA</v>
          </cell>
          <cell r="G77" t="str">
            <v>M3</v>
          </cell>
          <cell r="H77">
            <v>144120</v>
          </cell>
          <cell r="I77">
            <v>1</v>
          </cell>
          <cell r="J77">
            <v>1</v>
          </cell>
          <cell r="K77">
            <v>1</v>
          </cell>
          <cell r="L77">
            <v>1</v>
          </cell>
          <cell r="M77">
            <v>6.62</v>
          </cell>
          <cell r="N77">
            <v>954074.4</v>
          </cell>
          <cell r="O77">
            <v>6.62</v>
          </cell>
          <cell r="P77">
            <v>954074.4</v>
          </cell>
        </row>
        <row r="78">
          <cell r="A78">
            <v>77</v>
          </cell>
          <cell r="B78">
            <v>8</v>
          </cell>
          <cell r="E78">
            <v>0</v>
          </cell>
          <cell r="H78">
            <v>0</v>
          </cell>
          <cell r="I78">
            <v>0</v>
          </cell>
          <cell r="J78">
            <v>0</v>
          </cell>
          <cell r="K78">
            <v>0</v>
          </cell>
          <cell r="L78">
            <v>0</v>
          </cell>
          <cell r="M78">
            <v>0</v>
          </cell>
          <cell r="N78">
            <v>0</v>
          </cell>
          <cell r="O78">
            <v>0</v>
          </cell>
          <cell r="P78">
            <v>0</v>
          </cell>
        </row>
        <row r="79">
          <cell r="A79">
            <v>78</v>
          </cell>
          <cell r="B79">
            <v>4</v>
          </cell>
          <cell r="C79" t="str">
            <v>02.04</v>
          </cell>
          <cell r="E79">
            <v>0</v>
          </cell>
          <cell r="F79" t="str">
            <v>* ESCAVACAO EM ROCHA BASALTO</v>
          </cell>
          <cell r="H79">
            <v>0</v>
          </cell>
          <cell r="I79">
            <v>0</v>
          </cell>
          <cell r="J79">
            <v>0</v>
          </cell>
          <cell r="K79">
            <v>0</v>
          </cell>
          <cell r="L79">
            <v>0</v>
          </cell>
          <cell r="M79">
            <v>0</v>
          </cell>
          <cell r="N79">
            <v>0</v>
          </cell>
          <cell r="O79">
            <v>0</v>
          </cell>
          <cell r="P79">
            <v>0</v>
          </cell>
        </row>
        <row r="80">
          <cell r="A80">
            <v>79</v>
          </cell>
          <cell r="B80">
            <v>0</v>
          </cell>
          <cell r="C80" t="str">
            <v>02.04.01</v>
          </cell>
          <cell r="E80">
            <v>4005201</v>
          </cell>
          <cell r="F80" t="str">
            <v>ESCAV.ROCHA BASALTO-VERTEDOURO</v>
          </cell>
          <cell r="G80" t="str">
            <v>M3</v>
          </cell>
          <cell r="H80">
            <v>383735</v>
          </cell>
          <cell r="I80">
            <v>1</v>
          </cell>
          <cell r="J80">
            <v>1</v>
          </cell>
          <cell r="K80">
            <v>1</v>
          </cell>
          <cell r="L80">
            <v>1</v>
          </cell>
          <cell r="M80">
            <v>8.0299999999999994</v>
          </cell>
          <cell r="N80">
            <v>3081392.05</v>
          </cell>
          <cell r="O80">
            <v>8.0299999999999994</v>
          </cell>
          <cell r="P80">
            <v>3081392.05</v>
          </cell>
        </row>
        <row r="81">
          <cell r="A81">
            <v>80</v>
          </cell>
          <cell r="B81">
            <v>0</v>
          </cell>
          <cell r="C81" t="str">
            <v>02.04.03</v>
          </cell>
          <cell r="E81">
            <v>4005405</v>
          </cell>
          <cell r="F81" t="str">
            <v>ESCAV.ROCHA BASALTO-C.FORCA/T.DAGUA</v>
          </cell>
          <cell r="G81" t="str">
            <v>M3</v>
          </cell>
          <cell r="H81">
            <v>107180</v>
          </cell>
          <cell r="I81">
            <v>1</v>
          </cell>
          <cell r="J81">
            <v>1</v>
          </cell>
          <cell r="K81">
            <v>1</v>
          </cell>
          <cell r="L81">
            <v>1</v>
          </cell>
          <cell r="M81">
            <v>8.0399999999999991</v>
          </cell>
          <cell r="N81">
            <v>861727.2</v>
          </cell>
          <cell r="O81">
            <v>8.0399999999999991</v>
          </cell>
          <cell r="P81">
            <v>861727.2</v>
          </cell>
        </row>
        <row r="82">
          <cell r="A82">
            <v>81</v>
          </cell>
          <cell r="B82">
            <v>0</v>
          </cell>
          <cell r="C82" t="str">
            <v>02.04.04</v>
          </cell>
          <cell r="E82">
            <v>4005502</v>
          </cell>
          <cell r="F82" t="str">
            <v>ESCAV.ROCHA - PEDREIRA - BASALTO-MD</v>
          </cell>
          <cell r="G82" t="str">
            <v>M3</v>
          </cell>
          <cell r="H82">
            <v>658000</v>
          </cell>
          <cell r="I82">
            <v>1</v>
          </cell>
          <cell r="J82">
            <v>1</v>
          </cell>
          <cell r="K82">
            <v>1</v>
          </cell>
          <cell r="L82">
            <v>1</v>
          </cell>
          <cell r="M82">
            <v>7.9</v>
          </cell>
          <cell r="N82">
            <v>5198200</v>
          </cell>
          <cell r="O82">
            <v>7.9</v>
          </cell>
          <cell r="P82">
            <v>5198200</v>
          </cell>
        </row>
        <row r="83">
          <cell r="A83">
            <v>82</v>
          </cell>
          <cell r="B83">
            <v>8</v>
          </cell>
          <cell r="E83">
            <v>0</v>
          </cell>
          <cell r="H83">
            <v>0</v>
          </cell>
          <cell r="I83">
            <v>0</v>
          </cell>
          <cell r="J83">
            <v>0</v>
          </cell>
          <cell r="K83">
            <v>0</v>
          </cell>
          <cell r="L83">
            <v>0</v>
          </cell>
          <cell r="M83">
            <v>0</v>
          </cell>
          <cell r="N83">
            <v>0</v>
          </cell>
          <cell r="O83">
            <v>0</v>
          </cell>
          <cell r="P83">
            <v>0</v>
          </cell>
        </row>
        <row r="84">
          <cell r="A84">
            <v>83</v>
          </cell>
          <cell r="B84">
            <v>4</v>
          </cell>
          <cell r="C84" t="str">
            <v>02.05</v>
          </cell>
          <cell r="E84">
            <v>0</v>
          </cell>
          <cell r="F84" t="str">
            <v>* ESCAVACAO EM ROCHA ARENITO</v>
          </cell>
          <cell r="H84">
            <v>0</v>
          </cell>
          <cell r="I84">
            <v>0</v>
          </cell>
          <cell r="J84">
            <v>0</v>
          </cell>
          <cell r="K84">
            <v>0</v>
          </cell>
          <cell r="L84">
            <v>0</v>
          </cell>
          <cell r="M84">
            <v>0</v>
          </cell>
          <cell r="N84">
            <v>0</v>
          </cell>
          <cell r="O84">
            <v>0</v>
          </cell>
          <cell r="P84">
            <v>0</v>
          </cell>
        </row>
        <row r="85">
          <cell r="A85">
            <v>84</v>
          </cell>
          <cell r="B85">
            <v>0</v>
          </cell>
          <cell r="C85" t="str">
            <v>02.05.01</v>
          </cell>
          <cell r="E85">
            <v>4005609</v>
          </cell>
          <cell r="F85" t="str">
            <v>ESCAV.ROCHA ARENITO-VERTEDOURO</v>
          </cell>
          <cell r="G85" t="str">
            <v>M3</v>
          </cell>
          <cell r="H85">
            <v>956380</v>
          </cell>
          <cell r="I85">
            <v>1</v>
          </cell>
          <cell r="J85">
            <v>1</v>
          </cell>
          <cell r="K85">
            <v>1</v>
          </cell>
          <cell r="L85">
            <v>1</v>
          </cell>
          <cell r="M85">
            <v>6.99</v>
          </cell>
          <cell r="N85">
            <v>6685096.2000000002</v>
          </cell>
          <cell r="O85">
            <v>6.99</v>
          </cell>
          <cell r="P85">
            <v>6685096.2000000002</v>
          </cell>
        </row>
        <row r="86">
          <cell r="A86">
            <v>85</v>
          </cell>
          <cell r="B86">
            <v>0</v>
          </cell>
          <cell r="C86" t="str">
            <v>02.05.03</v>
          </cell>
          <cell r="E86">
            <v>4005803</v>
          </cell>
          <cell r="F86" t="str">
            <v>ESCAV.ROCHA ARENITO-C.FORCA/T.DAGUA</v>
          </cell>
          <cell r="G86" t="str">
            <v>M3</v>
          </cell>
          <cell r="H86">
            <v>1547600</v>
          </cell>
          <cell r="I86">
            <v>1</v>
          </cell>
          <cell r="J86">
            <v>1</v>
          </cell>
          <cell r="K86">
            <v>1</v>
          </cell>
          <cell r="L86">
            <v>1</v>
          </cell>
          <cell r="M86">
            <v>7.14</v>
          </cell>
          <cell r="N86">
            <v>11049864</v>
          </cell>
          <cell r="O86">
            <v>7.14</v>
          </cell>
          <cell r="P86">
            <v>11049864</v>
          </cell>
        </row>
        <row r="87">
          <cell r="A87">
            <v>86</v>
          </cell>
          <cell r="C87" t="str">
            <v>02.05.03</v>
          </cell>
          <cell r="E87">
            <v>4005825</v>
          </cell>
          <cell r="F87" t="str">
            <v>ESCAV.ROCHA ARENITO-SEPTO-CANAL DE FUGA-MD</v>
          </cell>
          <cell r="G87" t="str">
            <v>M3</v>
          </cell>
          <cell r="H87">
            <v>62300</v>
          </cell>
          <cell r="I87">
            <v>1</v>
          </cell>
          <cell r="J87">
            <v>1</v>
          </cell>
          <cell r="K87">
            <v>1</v>
          </cell>
          <cell r="L87">
            <v>1</v>
          </cell>
          <cell r="M87">
            <v>9.01</v>
          </cell>
          <cell r="N87">
            <v>561323</v>
          </cell>
          <cell r="O87">
            <v>9.01</v>
          </cell>
          <cell r="P87">
            <v>561323</v>
          </cell>
        </row>
        <row r="88">
          <cell r="A88">
            <v>87</v>
          </cell>
          <cell r="C88" t="str">
            <v>02.05.04</v>
          </cell>
          <cell r="E88">
            <v>4005847</v>
          </cell>
          <cell r="F88" t="str">
            <v>ESCAV.ROCHA ARENITO-SEPTO-CANAL RESTIT.-ME</v>
          </cell>
          <cell r="G88" t="str">
            <v>M3</v>
          </cell>
          <cell r="H88">
            <v>14300</v>
          </cell>
          <cell r="I88">
            <v>1</v>
          </cell>
          <cell r="J88">
            <v>1</v>
          </cell>
          <cell r="K88">
            <v>1</v>
          </cell>
          <cell r="L88">
            <v>1</v>
          </cell>
          <cell r="M88">
            <v>9.01</v>
          </cell>
          <cell r="N88">
            <v>128843</v>
          </cell>
          <cell r="O88">
            <v>9.01</v>
          </cell>
          <cell r="P88">
            <v>128843</v>
          </cell>
        </row>
        <row r="89">
          <cell r="A89">
            <v>88</v>
          </cell>
          <cell r="B89">
            <v>8</v>
          </cell>
          <cell r="E89">
            <v>0</v>
          </cell>
          <cell r="H89">
            <v>0</v>
          </cell>
          <cell r="I89">
            <v>0</v>
          </cell>
          <cell r="J89">
            <v>0</v>
          </cell>
          <cell r="K89">
            <v>0</v>
          </cell>
          <cell r="L89">
            <v>0</v>
          </cell>
          <cell r="M89">
            <v>0</v>
          </cell>
          <cell r="N89">
            <v>0</v>
          </cell>
          <cell r="O89">
            <v>0</v>
          </cell>
          <cell r="P89">
            <v>0</v>
          </cell>
        </row>
        <row r="90">
          <cell r="A90">
            <v>89</v>
          </cell>
          <cell r="B90">
            <v>4</v>
          </cell>
          <cell r="C90" t="str">
            <v>02.06</v>
          </cell>
          <cell r="E90">
            <v>0</v>
          </cell>
          <cell r="F90" t="str">
            <v>* PRE-FISSURAMENTO</v>
          </cell>
          <cell r="H90">
            <v>0</v>
          </cell>
          <cell r="I90">
            <v>0</v>
          </cell>
          <cell r="J90">
            <v>0</v>
          </cell>
          <cell r="K90">
            <v>0</v>
          </cell>
          <cell r="L90">
            <v>0</v>
          </cell>
          <cell r="M90">
            <v>0</v>
          </cell>
          <cell r="N90">
            <v>0</v>
          </cell>
          <cell r="O90">
            <v>0</v>
          </cell>
          <cell r="P90">
            <v>0</v>
          </cell>
        </row>
        <row r="91">
          <cell r="A91">
            <v>90</v>
          </cell>
          <cell r="B91">
            <v>0</v>
          </cell>
          <cell r="C91" t="str">
            <v>02.06.01</v>
          </cell>
          <cell r="E91">
            <v>4005900</v>
          </cell>
          <cell r="F91" t="str">
            <v>PRE-FISSURAMENTO-VERTEDOURO</v>
          </cell>
          <cell r="G91" t="str">
            <v>M2</v>
          </cell>
          <cell r="H91">
            <v>11200</v>
          </cell>
          <cell r="I91">
            <v>1</v>
          </cell>
          <cell r="J91">
            <v>1</v>
          </cell>
          <cell r="K91">
            <v>1</v>
          </cell>
          <cell r="L91">
            <v>1</v>
          </cell>
          <cell r="M91">
            <v>19.12</v>
          </cell>
          <cell r="N91">
            <v>214144</v>
          </cell>
          <cell r="O91">
            <v>19.12</v>
          </cell>
          <cell r="P91">
            <v>214144</v>
          </cell>
        </row>
        <row r="92">
          <cell r="A92">
            <v>91</v>
          </cell>
          <cell r="B92">
            <v>0</v>
          </cell>
          <cell r="C92" t="str">
            <v>02.06.02</v>
          </cell>
          <cell r="E92">
            <v>4006000</v>
          </cell>
          <cell r="F92" t="str">
            <v>PRE-FISSURAMENTO-CANAIS ADUCAO/RESTITUICAO</v>
          </cell>
          <cell r="G92" t="str">
            <v>M2</v>
          </cell>
          <cell r="H92">
            <v>11200</v>
          </cell>
          <cell r="I92">
            <v>1</v>
          </cell>
          <cell r="J92">
            <v>1</v>
          </cell>
          <cell r="K92">
            <v>1</v>
          </cell>
          <cell r="L92">
            <v>1</v>
          </cell>
          <cell r="M92">
            <v>16.350000000000001</v>
          </cell>
          <cell r="N92">
            <v>183120</v>
          </cell>
          <cell r="O92">
            <v>16.350000000000001</v>
          </cell>
          <cell r="P92">
            <v>183120</v>
          </cell>
        </row>
        <row r="93">
          <cell r="A93">
            <v>92</v>
          </cell>
          <cell r="B93">
            <v>0</v>
          </cell>
          <cell r="C93" t="str">
            <v>02.06.03</v>
          </cell>
          <cell r="E93">
            <v>4006107</v>
          </cell>
          <cell r="F93" t="str">
            <v>PRE-FISSURAMENTO-C.FORCA/T.DAGUA</v>
          </cell>
          <cell r="G93" t="str">
            <v>M2</v>
          </cell>
          <cell r="H93">
            <v>6500</v>
          </cell>
          <cell r="I93">
            <v>1</v>
          </cell>
          <cell r="J93">
            <v>1</v>
          </cell>
          <cell r="K93">
            <v>1</v>
          </cell>
          <cell r="L93">
            <v>1</v>
          </cell>
          <cell r="M93">
            <v>19.82</v>
          </cell>
          <cell r="N93">
            <v>128830</v>
          </cell>
          <cell r="O93">
            <v>19.82</v>
          </cell>
          <cell r="P93">
            <v>128830</v>
          </cell>
        </row>
        <row r="94">
          <cell r="A94">
            <v>93</v>
          </cell>
          <cell r="B94">
            <v>8</v>
          </cell>
          <cell r="E94">
            <v>0</v>
          </cell>
          <cell r="H94">
            <v>0</v>
          </cell>
          <cell r="I94">
            <v>0</v>
          </cell>
          <cell r="J94">
            <v>0</v>
          </cell>
          <cell r="K94">
            <v>0</v>
          </cell>
          <cell r="L94">
            <v>0</v>
          </cell>
          <cell r="M94">
            <v>0</v>
          </cell>
          <cell r="N94">
            <v>0</v>
          </cell>
          <cell r="O94">
            <v>0</v>
          </cell>
          <cell r="P94">
            <v>0</v>
          </cell>
        </row>
        <row r="95">
          <cell r="A95">
            <v>94</v>
          </cell>
          <cell r="B95">
            <v>4</v>
          </cell>
          <cell r="C95" t="str">
            <v>02.07</v>
          </cell>
          <cell r="E95">
            <v>0</v>
          </cell>
          <cell r="F95" t="str">
            <v>* REESCAVACAO/TRANSPORTE DE ESTOQUES (MED.CAVA)</v>
          </cell>
          <cell r="H95">
            <v>0</v>
          </cell>
          <cell r="I95">
            <v>0</v>
          </cell>
          <cell r="J95">
            <v>0</v>
          </cell>
          <cell r="K95">
            <v>0</v>
          </cell>
          <cell r="L95">
            <v>0</v>
          </cell>
          <cell r="M95">
            <v>0</v>
          </cell>
          <cell r="N95">
            <v>0</v>
          </cell>
          <cell r="O95">
            <v>0</v>
          </cell>
          <cell r="P95">
            <v>0</v>
          </cell>
        </row>
        <row r="96">
          <cell r="A96">
            <v>95</v>
          </cell>
          <cell r="B96">
            <v>0</v>
          </cell>
          <cell r="C96" t="str">
            <v>02.07.01</v>
          </cell>
          <cell r="E96">
            <v>4006204</v>
          </cell>
          <cell r="F96" t="str">
            <v>CARGA DE ROCHA DE OVER BREAK</v>
          </cell>
          <cell r="G96" t="str">
            <v>M3</v>
          </cell>
          <cell r="H96">
            <v>127000</v>
          </cell>
          <cell r="I96">
            <v>1</v>
          </cell>
          <cell r="J96">
            <v>1</v>
          </cell>
          <cell r="K96">
            <v>1</v>
          </cell>
          <cell r="L96">
            <v>1</v>
          </cell>
          <cell r="M96">
            <v>3.11</v>
          </cell>
          <cell r="N96">
            <v>394970</v>
          </cell>
          <cell r="O96">
            <v>3.11</v>
          </cell>
          <cell r="P96">
            <v>394970</v>
          </cell>
        </row>
        <row r="97">
          <cell r="A97">
            <v>96</v>
          </cell>
          <cell r="B97">
            <v>0</v>
          </cell>
          <cell r="C97" t="str">
            <v>02.07.02</v>
          </cell>
          <cell r="E97">
            <v>4006301</v>
          </cell>
          <cell r="F97" t="str">
            <v>RECARGA ROCHA BRITAGEM - DTM=600M (MED.CAVA)-MD</v>
          </cell>
          <cell r="G97" t="str">
            <v>M3</v>
          </cell>
          <cell r="H97">
            <v>79600</v>
          </cell>
          <cell r="I97">
            <v>1</v>
          </cell>
          <cell r="J97">
            <v>1</v>
          </cell>
          <cell r="K97">
            <v>1</v>
          </cell>
          <cell r="L97">
            <v>1</v>
          </cell>
          <cell r="M97">
            <v>3.25</v>
          </cell>
          <cell r="N97">
            <v>258700</v>
          </cell>
          <cell r="O97">
            <v>3.25</v>
          </cell>
          <cell r="P97">
            <v>258700</v>
          </cell>
        </row>
        <row r="98">
          <cell r="A98">
            <v>97</v>
          </cell>
          <cell r="C98" t="str">
            <v>02.07.03</v>
          </cell>
          <cell r="E98">
            <v>4006356</v>
          </cell>
          <cell r="F98" t="str">
            <v>RECARGA ROCHA BRITAGEM - DMT 600M - ME</v>
          </cell>
          <cell r="G98" t="str">
            <v>M3</v>
          </cell>
          <cell r="H98">
            <v>259000</v>
          </cell>
          <cell r="I98">
            <v>1</v>
          </cell>
          <cell r="J98">
            <v>1</v>
          </cell>
          <cell r="K98">
            <v>1</v>
          </cell>
          <cell r="L98">
            <v>1</v>
          </cell>
          <cell r="M98">
            <v>3.25</v>
          </cell>
          <cell r="N98">
            <v>841750</v>
          </cell>
          <cell r="O98">
            <v>3.25</v>
          </cell>
          <cell r="P98">
            <v>841750</v>
          </cell>
        </row>
        <row r="99">
          <cell r="A99">
            <v>98</v>
          </cell>
          <cell r="B99">
            <v>0</v>
          </cell>
          <cell r="C99" t="str">
            <v>02.07.03</v>
          </cell>
          <cell r="E99">
            <v>4006408</v>
          </cell>
          <cell r="F99" t="str">
            <v>RECARGA ROCHA P/ ENROCAMENTO - ARENITO - MD</v>
          </cell>
          <cell r="G99" t="str">
            <v>M3</v>
          </cell>
          <cell r="H99">
            <v>116600</v>
          </cell>
          <cell r="I99">
            <v>1</v>
          </cell>
          <cell r="J99">
            <v>1</v>
          </cell>
          <cell r="K99">
            <v>1</v>
          </cell>
          <cell r="L99">
            <v>1</v>
          </cell>
          <cell r="M99">
            <v>3.18</v>
          </cell>
          <cell r="N99">
            <v>370788</v>
          </cell>
          <cell r="O99">
            <v>3.18</v>
          </cell>
          <cell r="P99">
            <v>370788</v>
          </cell>
        </row>
        <row r="100">
          <cell r="A100">
            <v>99</v>
          </cell>
          <cell r="B100">
            <v>8</v>
          </cell>
          <cell r="E100">
            <v>0</v>
          </cell>
          <cell r="H100">
            <v>0</v>
          </cell>
          <cell r="I100">
            <v>0</v>
          </cell>
          <cell r="J100">
            <v>0</v>
          </cell>
          <cell r="K100">
            <v>0</v>
          </cell>
          <cell r="L100">
            <v>0</v>
          </cell>
          <cell r="M100">
            <v>0</v>
          </cell>
          <cell r="N100">
            <v>0</v>
          </cell>
          <cell r="O100">
            <v>0</v>
          </cell>
          <cell r="P100">
            <v>0</v>
          </cell>
        </row>
        <row r="101">
          <cell r="A101">
            <v>100</v>
          </cell>
          <cell r="B101">
            <v>4</v>
          </cell>
          <cell r="C101" t="str">
            <v>02.08</v>
          </cell>
          <cell r="E101">
            <v>0</v>
          </cell>
          <cell r="F101" t="str">
            <v>* PREPARO DE FUNDACAO EM ROCHA</v>
          </cell>
          <cell r="H101">
            <v>0</v>
          </cell>
          <cell r="I101">
            <v>0</v>
          </cell>
          <cell r="J101">
            <v>0</v>
          </cell>
          <cell r="K101">
            <v>0</v>
          </cell>
          <cell r="L101">
            <v>0</v>
          </cell>
          <cell r="M101">
            <v>0</v>
          </cell>
          <cell r="N101">
            <v>0</v>
          </cell>
          <cell r="O101">
            <v>0</v>
          </cell>
          <cell r="P101">
            <v>0</v>
          </cell>
        </row>
        <row r="102">
          <cell r="A102">
            <v>101</v>
          </cell>
          <cell r="B102">
            <v>0</v>
          </cell>
          <cell r="C102" t="str">
            <v>02.08.01</v>
          </cell>
          <cell r="E102">
            <v>4006505</v>
          </cell>
          <cell r="F102" t="str">
            <v>PREPARO FUNDACAO-VERTEDOURO</v>
          </cell>
          <cell r="G102" t="str">
            <v>M2</v>
          </cell>
          <cell r="H102">
            <v>71700</v>
          </cell>
          <cell r="I102">
            <v>1</v>
          </cell>
          <cell r="J102">
            <v>1</v>
          </cell>
          <cell r="K102">
            <v>1</v>
          </cell>
          <cell r="L102">
            <v>1</v>
          </cell>
          <cell r="M102">
            <v>22.34</v>
          </cell>
          <cell r="N102">
            <v>1601778</v>
          </cell>
          <cell r="O102">
            <v>22.34</v>
          </cell>
          <cell r="P102">
            <v>1601778</v>
          </cell>
        </row>
        <row r="103">
          <cell r="A103">
            <v>102</v>
          </cell>
          <cell r="B103">
            <v>0</v>
          </cell>
          <cell r="C103" t="str">
            <v>02.08.02</v>
          </cell>
          <cell r="E103">
            <v>4006602</v>
          </cell>
          <cell r="F103" t="str">
            <v>PREPARO FUNDACAO-BARRAGEM CCR</v>
          </cell>
          <cell r="G103" t="str">
            <v>M2</v>
          </cell>
          <cell r="H103">
            <v>16500</v>
          </cell>
          <cell r="I103">
            <v>1</v>
          </cell>
          <cell r="J103">
            <v>1</v>
          </cell>
          <cell r="K103">
            <v>1</v>
          </cell>
          <cell r="L103">
            <v>1</v>
          </cell>
          <cell r="M103">
            <v>39.5</v>
          </cell>
          <cell r="N103">
            <v>651750</v>
          </cell>
          <cell r="O103">
            <v>39.5</v>
          </cell>
          <cell r="P103">
            <v>651750</v>
          </cell>
        </row>
        <row r="104">
          <cell r="A104">
            <v>103</v>
          </cell>
          <cell r="B104">
            <v>0</v>
          </cell>
          <cell r="C104" t="str">
            <v>02.08.03</v>
          </cell>
          <cell r="E104">
            <v>4006709</v>
          </cell>
          <cell r="F104" t="str">
            <v>PREPARO FUNDACAO-C.FORCA/T.DAGUA</v>
          </cell>
          <cell r="G104" t="str">
            <v>M2</v>
          </cell>
          <cell r="H104">
            <v>33500</v>
          </cell>
          <cell r="I104">
            <v>1</v>
          </cell>
          <cell r="J104">
            <v>1</v>
          </cell>
          <cell r="K104">
            <v>1</v>
          </cell>
          <cell r="L104">
            <v>1</v>
          </cell>
          <cell r="M104">
            <v>22.34</v>
          </cell>
          <cell r="N104">
            <v>748390</v>
          </cell>
          <cell r="O104">
            <v>22.34</v>
          </cell>
          <cell r="P104">
            <v>748390</v>
          </cell>
        </row>
        <row r="105">
          <cell r="A105">
            <v>104</v>
          </cell>
          <cell r="B105">
            <v>0</v>
          </cell>
          <cell r="C105" t="str">
            <v>02.08.04</v>
          </cell>
          <cell r="E105">
            <v>4006806</v>
          </cell>
          <cell r="F105" t="str">
            <v>PREPARO FUNDACAO-ATERROS</v>
          </cell>
          <cell r="G105" t="str">
            <v>M2</v>
          </cell>
          <cell r="H105">
            <v>7900</v>
          </cell>
          <cell r="I105">
            <v>1</v>
          </cell>
          <cell r="J105">
            <v>1</v>
          </cell>
          <cell r="K105">
            <v>1</v>
          </cell>
          <cell r="L105">
            <v>1</v>
          </cell>
          <cell r="M105">
            <v>1.47</v>
          </cell>
          <cell r="N105">
            <v>11613</v>
          </cell>
          <cell r="O105">
            <v>1.47</v>
          </cell>
          <cell r="P105">
            <v>11613</v>
          </cell>
        </row>
        <row r="106">
          <cell r="A106">
            <v>105</v>
          </cell>
          <cell r="B106">
            <v>8</v>
          </cell>
          <cell r="E106">
            <v>0</v>
          </cell>
          <cell r="H106">
            <v>0</v>
          </cell>
          <cell r="I106">
            <v>0</v>
          </cell>
          <cell r="J106">
            <v>0</v>
          </cell>
          <cell r="K106">
            <v>0</v>
          </cell>
          <cell r="L106">
            <v>0</v>
          </cell>
          <cell r="M106">
            <v>0</v>
          </cell>
          <cell r="N106">
            <v>0</v>
          </cell>
          <cell r="O106">
            <v>0</v>
          </cell>
          <cell r="P106">
            <v>0</v>
          </cell>
        </row>
        <row r="107">
          <cell r="A107">
            <v>106</v>
          </cell>
          <cell r="B107">
            <v>2</v>
          </cell>
          <cell r="C107" t="str">
            <v>03</v>
          </cell>
          <cell r="E107">
            <v>0</v>
          </cell>
          <cell r="F107" t="str">
            <v>** PERFURACOES, INJECOES E INVESTIG. GEOLOGICAS</v>
          </cell>
          <cell r="H107">
            <v>0</v>
          </cell>
          <cell r="I107">
            <v>0</v>
          </cell>
          <cell r="J107">
            <v>0</v>
          </cell>
          <cell r="K107">
            <v>0</v>
          </cell>
          <cell r="L107">
            <v>0</v>
          </cell>
          <cell r="M107">
            <v>0</v>
          </cell>
          <cell r="N107">
            <v>0</v>
          </cell>
          <cell r="O107">
            <v>0</v>
          </cell>
          <cell r="P107">
            <v>0</v>
          </cell>
        </row>
        <row r="108">
          <cell r="A108">
            <v>107</v>
          </cell>
          <cell r="B108">
            <v>4</v>
          </cell>
          <cell r="C108" t="str">
            <v>03.01</v>
          </cell>
          <cell r="E108">
            <v>0</v>
          </cell>
          <cell r="F108" t="str">
            <v>* CORTINA DE INJECAO</v>
          </cell>
          <cell r="H108">
            <v>0</v>
          </cell>
          <cell r="I108">
            <v>0</v>
          </cell>
          <cell r="J108">
            <v>0</v>
          </cell>
          <cell r="K108">
            <v>0</v>
          </cell>
          <cell r="L108">
            <v>0</v>
          </cell>
          <cell r="M108">
            <v>0</v>
          </cell>
          <cell r="N108">
            <v>0</v>
          </cell>
          <cell r="O108">
            <v>0</v>
          </cell>
          <cell r="P108">
            <v>0</v>
          </cell>
        </row>
        <row r="109">
          <cell r="A109">
            <v>108</v>
          </cell>
          <cell r="B109">
            <v>0</v>
          </cell>
          <cell r="C109" t="str">
            <v>03.01.01</v>
          </cell>
          <cell r="E109">
            <v>4006903</v>
          </cell>
          <cell r="F109" t="str">
            <v>INSTALACAO DE SONDA ROTATIVA</v>
          </cell>
          <cell r="G109" t="str">
            <v>UN</v>
          </cell>
          <cell r="H109">
            <v>212</v>
          </cell>
          <cell r="I109">
            <v>1</v>
          </cell>
          <cell r="J109">
            <v>1</v>
          </cell>
          <cell r="K109">
            <v>1</v>
          </cell>
          <cell r="L109">
            <v>1</v>
          </cell>
          <cell r="M109">
            <v>350</v>
          </cell>
          <cell r="N109">
            <v>74200</v>
          </cell>
          <cell r="O109">
            <v>350</v>
          </cell>
          <cell r="P109">
            <v>74200</v>
          </cell>
        </row>
        <row r="110">
          <cell r="A110">
            <v>109</v>
          </cell>
          <cell r="B110">
            <v>0</v>
          </cell>
          <cell r="C110" t="str">
            <v>03.01.02</v>
          </cell>
          <cell r="E110">
            <v>4007003</v>
          </cell>
          <cell r="F110" t="str">
            <v>PERFURACAO ROTOPERCUSSIVA ROCHA-DN 76MM-CEU ABERTO</v>
          </cell>
          <cell r="G110" t="str">
            <v>M</v>
          </cell>
          <cell r="H110">
            <v>635</v>
          </cell>
          <cell r="I110">
            <v>1</v>
          </cell>
          <cell r="J110">
            <v>1</v>
          </cell>
          <cell r="K110">
            <v>1</v>
          </cell>
          <cell r="L110">
            <v>1</v>
          </cell>
          <cell r="M110">
            <v>44</v>
          </cell>
          <cell r="N110">
            <v>27940</v>
          </cell>
          <cell r="O110">
            <v>44</v>
          </cell>
          <cell r="P110">
            <v>27940</v>
          </cell>
        </row>
        <row r="111">
          <cell r="A111">
            <v>110</v>
          </cell>
          <cell r="B111">
            <v>0</v>
          </cell>
          <cell r="C111" t="str">
            <v>03.01.03</v>
          </cell>
          <cell r="E111">
            <v>4007100</v>
          </cell>
          <cell r="F111" t="str">
            <v>PERFURACAO ROTOPERCUSSIVA ROCHA-DN 76MM-SUBTERRANEA</v>
          </cell>
          <cell r="G111" t="str">
            <v>M</v>
          </cell>
          <cell r="H111">
            <v>5715</v>
          </cell>
          <cell r="I111">
            <v>1</v>
          </cell>
          <cell r="J111">
            <v>1</v>
          </cell>
          <cell r="K111">
            <v>1</v>
          </cell>
          <cell r="L111">
            <v>1</v>
          </cell>
          <cell r="M111">
            <v>50</v>
          </cell>
          <cell r="N111">
            <v>285750</v>
          </cell>
          <cell r="O111">
            <v>50</v>
          </cell>
          <cell r="P111">
            <v>285750</v>
          </cell>
        </row>
        <row r="112">
          <cell r="A112">
            <v>111</v>
          </cell>
          <cell r="B112">
            <v>0</v>
          </cell>
          <cell r="C112" t="str">
            <v>03.01.04</v>
          </cell>
          <cell r="E112">
            <v>4007207</v>
          </cell>
          <cell r="F112" t="str">
            <v>INJECAO DE CALDA DE CIMENTO A CEU ABERTO</v>
          </cell>
          <cell r="G112" t="str">
            <v>T</v>
          </cell>
          <cell r="H112">
            <v>16</v>
          </cell>
          <cell r="I112">
            <v>1</v>
          </cell>
          <cell r="J112">
            <v>1</v>
          </cell>
          <cell r="K112">
            <v>1</v>
          </cell>
          <cell r="L112">
            <v>1</v>
          </cell>
          <cell r="M112">
            <v>615</v>
          </cell>
          <cell r="N112">
            <v>9840</v>
          </cell>
          <cell r="O112">
            <v>615</v>
          </cell>
          <cell r="P112">
            <v>9840</v>
          </cell>
        </row>
        <row r="113">
          <cell r="A113">
            <v>112</v>
          </cell>
          <cell r="B113">
            <v>0</v>
          </cell>
          <cell r="C113" t="str">
            <v>03.01.05</v>
          </cell>
          <cell r="E113">
            <v>4007304</v>
          </cell>
          <cell r="F113" t="str">
            <v>INJECAO DE CALDA DE CIMENTO EM GALERIAS</v>
          </cell>
          <cell r="G113" t="str">
            <v>T</v>
          </cell>
          <cell r="H113">
            <v>144</v>
          </cell>
          <cell r="I113">
            <v>1</v>
          </cell>
          <cell r="J113">
            <v>1</v>
          </cell>
          <cell r="K113">
            <v>1</v>
          </cell>
          <cell r="L113">
            <v>1</v>
          </cell>
          <cell r="M113">
            <v>615</v>
          </cell>
          <cell r="N113">
            <v>88560</v>
          </cell>
          <cell r="O113">
            <v>615</v>
          </cell>
          <cell r="P113">
            <v>88560</v>
          </cell>
        </row>
        <row r="114">
          <cell r="A114">
            <v>113</v>
          </cell>
          <cell r="B114">
            <v>0</v>
          </cell>
          <cell r="C114" t="str">
            <v>03.01.06</v>
          </cell>
          <cell r="E114">
            <v>4007401</v>
          </cell>
          <cell r="F114" t="str">
            <v>INJECAO DE ARGAMASSA</v>
          </cell>
          <cell r="G114" t="str">
            <v>T</v>
          </cell>
          <cell r="H114">
            <v>10</v>
          </cell>
          <cell r="I114">
            <v>1</v>
          </cell>
          <cell r="J114">
            <v>1</v>
          </cell>
          <cell r="K114">
            <v>1</v>
          </cell>
          <cell r="L114">
            <v>1</v>
          </cell>
          <cell r="M114">
            <v>525</v>
          </cell>
          <cell r="N114">
            <v>5250</v>
          </cell>
          <cell r="O114">
            <v>525</v>
          </cell>
          <cell r="P114">
            <v>5250</v>
          </cell>
        </row>
        <row r="115">
          <cell r="A115">
            <v>114</v>
          </cell>
          <cell r="B115">
            <v>0</v>
          </cell>
          <cell r="C115" t="str">
            <v>03.01.07</v>
          </cell>
          <cell r="E115">
            <v>4007508</v>
          </cell>
          <cell r="F115" t="str">
            <v>CONEXOES AOS FUROS DE INJECAO</v>
          </cell>
          <cell r="G115" t="str">
            <v>UN</v>
          </cell>
          <cell r="H115">
            <v>1140</v>
          </cell>
          <cell r="I115">
            <v>1</v>
          </cell>
          <cell r="J115">
            <v>1</v>
          </cell>
          <cell r="K115">
            <v>1</v>
          </cell>
          <cell r="L115">
            <v>1</v>
          </cell>
          <cell r="M115">
            <v>21</v>
          </cell>
          <cell r="N115">
            <v>23940</v>
          </cell>
          <cell r="O115">
            <v>21</v>
          </cell>
          <cell r="P115">
            <v>23940</v>
          </cell>
        </row>
        <row r="116">
          <cell r="A116">
            <v>115</v>
          </cell>
          <cell r="B116">
            <v>8</v>
          </cell>
          <cell r="E116">
            <v>0</v>
          </cell>
          <cell r="H116">
            <v>0</v>
          </cell>
          <cell r="I116">
            <v>0</v>
          </cell>
          <cell r="J116">
            <v>0</v>
          </cell>
          <cell r="K116">
            <v>0</v>
          </cell>
          <cell r="L116">
            <v>0</v>
          </cell>
          <cell r="M116">
            <v>0</v>
          </cell>
          <cell r="N116">
            <v>0</v>
          </cell>
          <cell r="O116">
            <v>0</v>
          </cell>
          <cell r="P116">
            <v>0</v>
          </cell>
        </row>
        <row r="117">
          <cell r="A117">
            <v>116</v>
          </cell>
          <cell r="B117">
            <v>4</v>
          </cell>
          <cell r="C117" t="str">
            <v>03.02</v>
          </cell>
          <cell r="E117">
            <v>0</v>
          </cell>
          <cell r="F117" t="str">
            <v>* CORTINA DE DRENAGEM</v>
          </cell>
          <cell r="H117">
            <v>0</v>
          </cell>
          <cell r="I117">
            <v>0</v>
          </cell>
          <cell r="J117">
            <v>0</v>
          </cell>
          <cell r="K117">
            <v>0</v>
          </cell>
          <cell r="L117">
            <v>0</v>
          </cell>
          <cell r="M117">
            <v>0</v>
          </cell>
          <cell r="N117">
            <v>0</v>
          </cell>
          <cell r="O117">
            <v>0</v>
          </cell>
          <cell r="P117">
            <v>0</v>
          </cell>
        </row>
        <row r="118">
          <cell r="A118">
            <v>117</v>
          </cell>
          <cell r="B118">
            <v>0</v>
          </cell>
          <cell r="C118" t="str">
            <v>03.02.01</v>
          </cell>
          <cell r="E118">
            <v>4007605</v>
          </cell>
          <cell r="F118" t="str">
            <v>PERFURACAO ROTOPERCUSSIVA ROCHA-DN 76MM SUBTERRANEA</v>
          </cell>
          <cell r="G118" t="str">
            <v>M</v>
          </cell>
          <cell r="H118">
            <v>10800</v>
          </cell>
          <cell r="I118">
            <v>1</v>
          </cell>
          <cell r="J118">
            <v>1</v>
          </cell>
          <cell r="K118">
            <v>1</v>
          </cell>
          <cell r="L118">
            <v>1</v>
          </cell>
          <cell r="M118">
            <v>50</v>
          </cell>
          <cell r="N118">
            <v>540000</v>
          </cell>
          <cell r="O118">
            <v>50</v>
          </cell>
          <cell r="P118">
            <v>540000</v>
          </cell>
        </row>
        <row r="119">
          <cell r="A119">
            <v>118</v>
          </cell>
          <cell r="B119">
            <v>0</v>
          </cell>
          <cell r="C119" t="str">
            <v>03.02.02</v>
          </cell>
          <cell r="E119">
            <v>4007702</v>
          </cell>
          <cell r="F119" t="str">
            <v>PERFURACAO ROTOPERCUSSIVA ROCHA-DN 76MM CEU ABERTO</v>
          </cell>
          <cell r="G119" t="str">
            <v>M</v>
          </cell>
          <cell r="H119">
            <v>1200</v>
          </cell>
          <cell r="I119">
            <v>1</v>
          </cell>
          <cell r="J119">
            <v>1</v>
          </cell>
          <cell r="K119">
            <v>1</v>
          </cell>
          <cell r="L119">
            <v>1</v>
          </cell>
          <cell r="M119">
            <v>44</v>
          </cell>
          <cell r="N119">
            <v>52800</v>
          </cell>
          <cell r="O119">
            <v>44</v>
          </cell>
          <cell r="P119">
            <v>52800</v>
          </cell>
        </row>
        <row r="120">
          <cell r="A120">
            <v>119</v>
          </cell>
          <cell r="B120">
            <v>8</v>
          </cell>
          <cell r="E120">
            <v>0</v>
          </cell>
          <cell r="H120">
            <v>0</v>
          </cell>
          <cell r="I120">
            <v>0</v>
          </cell>
          <cell r="J120">
            <v>0</v>
          </cell>
          <cell r="K120">
            <v>0</v>
          </cell>
          <cell r="L120">
            <v>0</v>
          </cell>
          <cell r="M120">
            <v>0</v>
          </cell>
          <cell r="N120">
            <v>0</v>
          </cell>
          <cell r="O120">
            <v>0</v>
          </cell>
          <cell r="P120">
            <v>0</v>
          </cell>
        </row>
        <row r="121">
          <cell r="A121">
            <v>120</v>
          </cell>
          <cell r="B121">
            <v>4</v>
          </cell>
          <cell r="C121" t="str">
            <v>03.03</v>
          </cell>
          <cell r="E121">
            <v>0</v>
          </cell>
          <cell r="F121" t="str">
            <v>* INVESTIGACAO E ENSAIOS ESPECIAIS</v>
          </cell>
          <cell r="H121">
            <v>0</v>
          </cell>
          <cell r="I121">
            <v>0</v>
          </cell>
          <cell r="J121">
            <v>0</v>
          </cell>
          <cell r="K121">
            <v>0</v>
          </cell>
          <cell r="L121">
            <v>0</v>
          </cell>
          <cell r="M121">
            <v>0</v>
          </cell>
          <cell r="N121">
            <v>0</v>
          </cell>
          <cell r="O121">
            <v>0</v>
          </cell>
          <cell r="P121">
            <v>0</v>
          </cell>
        </row>
        <row r="122">
          <cell r="A122">
            <v>121</v>
          </cell>
          <cell r="B122">
            <v>0</v>
          </cell>
          <cell r="C122" t="str">
            <v>03.03.01</v>
          </cell>
          <cell r="E122">
            <v>4007809</v>
          </cell>
          <cell r="F122" t="str">
            <v>INSTALACAO DE EQUIPAMENTO P/ PESQUISA GEOLOGICA</v>
          </cell>
          <cell r="G122" t="str">
            <v>UN</v>
          </cell>
          <cell r="H122">
            <v>20</v>
          </cell>
          <cell r="I122">
            <v>1</v>
          </cell>
          <cell r="J122">
            <v>1</v>
          </cell>
          <cell r="K122">
            <v>1</v>
          </cell>
          <cell r="L122">
            <v>1</v>
          </cell>
          <cell r="M122">
            <v>350</v>
          </cell>
          <cell r="N122">
            <v>7000</v>
          </cell>
          <cell r="O122">
            <v>350</v>
          </cell>
          <cell r="P122">
            <v>7000</v>
          </cell>
        </row>
        <row r="123">
          <cell r="A123">
            <v>122</v>
          </cell>
          <cell r="B123">
            <v>0</v>
          </cell>
          <cell r="C123" t="str">
            <v>03.03.02</v>
          </cell>
          <cell r="E123">
            <v>4007906</v>
          </cell>
          <cell r="F123" t="str">
            <v>SONDAGEM A PERCUSAO COM ENSAIO SPT</v>
          </cell>
          <cell r="G123" t="str">
            <v>M</v>
          </cell>
          <cell r="H123">
            <v>100</v>
          </cell>
          <cell r="I123">
            <v>1</v>
          </cell>
          <cell r="J123">
            <v>1</v>
          </cell>
          <cell r="K123">
            <v>1</v>
          </cell>
          <cell r="L123">
            <v>1</v>
          </cell>
          <cell r="M123">
            <v>48</v>
          </cell>
          <cell r="N123">
            <v>4800</v>
          </cell>
          <cell r="O123">
            <v>48</v>
          </cell>
          <cell r="P123">
            <v>4800</v>
          </cell>
        </row>
        <row r="124">
          <cell r="A124">
            <v>123</v>
          </cell>
          <cell r="B124">
            <v>0</v>
          </cell>
          <cell r="C124" t="str">
            <v>03.03.03</v>
          </cell>
          <cell r="E124">
            <v>4008006</v>
          </cell>
          <cell r="F124" t="str">
            <v>SONDAGEM ROTATIVA EM SOLO DN NX</v>
          </cell>
          <cell r="G124" t="str">
            <v>M</v>
          </cell>
          <cell r="H124">
            <v>100</v>
          </cell>
          <cell r="I124">
            <v>1</v>
          </cell>
          <cell r="J124">
            <v>1</v>
          </cell>
          <cell r="K124">
            <v>1</v>
          </cell>
          <cell r="L124">
            <v>1</v>
          </cell>
          <cell r="M124">
            <v>85</v>
          </cell>
          <cell r="N124">
            <v>8500</v>
          </cell>
          <cell r="O124">
            <v>85</v>
          </cell>
          <cell r="P124">
            <v>8500</v>
          </cell>
        </row>
        <row r="125">
          <cell r="A125">
            <v>124</v>
          </cell>
          <cell r="B125">
            <v>0</v>
          </cell>
          <cell r="C125" t="str">
            <v>03.03.04</v>
          </cell>
          <cell r="E125">
            <v>4008103</v>
          </cell>
          <cell r="F125" t="str">
            <v>SONDAGEM ROTATIVA EM ROCHA DN NX - INSTUMENTACAO</v>
          </cell>
          <cell r="G125" t="str">
            <v>M</v>
          </cell>
          <cell r="H125">
            <v>300</v>
          </cell>
          <cell r="I125">
            <v>1</v>
          </cell>
          <cell r="J125">
            <v>1</v>
          </cell>
          <cell r="K125">
            <v>1</v>
          </cell>
          <cell r="L125">
            <v>1</v>
          </cell>
          <cell r="M125">
            <v>210</v>
          </cell>
          <cell r="N125">
            <v>63000</v>
          </cell>
          <cell r="O125">
            <v>210</v>
          </cell>
          <cell r="P125">
            <v>63000</v>
          </cell>
        </row>
        <row r="126">
          <cell r="A126">
            <v>125</v>
          </cell>
          <cell r="B126">
            <v>0</v>
          </cell>
          <cell r="C126" t="str">
            <v>03.03.05</v>
          </cell>
          <cell r="E126">
            <v>4008200</v>
          </cell>
          <cell r="F126" t="str">
            <v>SONDAGEM ROTATIVA EM ROCHA DN NX</v>
          </cell>
          <cell r="G126" t="str">
            <v>M</v>
          </cell>
          <cell r="H126">
            <v>780</v>
          </cell>
          <cell r="I126">
            <v>1</v>
          </cell>
          <cell r="J126">
            <v>1</v>
          </cell>
          <cell r="K126">
            <v>1</v>
          </cell>
          <cell r="L126">
            <v>1</v>
          </cell>
          <cell r="M126">
            <v>210</v>
          </cell>
          <cell r="N126">
            <v>163800</v>
          </cell>
          <cell r="O126">
            <v>210</v>
          </cell>
          <cell r="P126">
            <v>163800</v>
          </cell>
        </row>
        <row r="127">
          <cell r="A127">
            <v>126</v>
          </cell>
          <cell r="B127">
            <v>0</v>
          </cell>
          <cell r="C127" t="str">
            <v>03.03.06</v>
          </cell>
          <cell r="E127">
            <v>4008307</v>
          </cell>
          <cell r="F127" t="str">
            <v>ENSAIOS DE PERDA DAGUA COM 5 ESTAGIO DE PRESSAO</v>
          </cell>
          <cell r="G127" t="str">
            <v>UN</v>
          </cell>
          <cell r="H127">
            <v>500</v>
          </cell>
          <cell r="I127">
            <v>1</v>
          </cell>
          <cell r="J127">
            <v>1</v>
          </cell>
          <cell r="K127">
            <v>1</v>
          </cell>
          <cell r="L127">
            <v>1</v>
          </cell>
          <cell r="M127">
            <v>380</v>
          </cell>
          <cell r="N127">
            <v>190000</v>
          </cell>
          <cell r="O127">
            <v>380</v>
          </cell>
          <cell r="P127">
            <v>190000</v>
          </cell>
        </row>
        <row r="128">
          <cell r="A128">
            <v>127</v>
          </cell>
          <cell r="B128">
            <v>0</v>
          </cell>
          <cell r="C128" t="str">
            <v>03.03.07</v>
          </cell>
          <cell r="E128">
            <v>4008404</v>
          </cell>
          <cell r="F128" t="str">
            <v>ENSAIOS LABORATORIO EM GOIANIA</v>
          </cell>
          <cell r="G128" t="str">
            <v>R$</v>
          </cell>
          <cell r="H128">
            <v>210000</v>
          </cell>
          <cell r="I128">
            <v>1</v>
          </cell>
          <cell r="J128">
            <v>1</v>
          </cell>
          <cell r="K128">
            <v>1</v>
          </cell>
          <cell r="L128">
            <v>1</v>
          </cell>
          <cell r="M128">
            <v>1</v>
          </cell>
          <cell r="N128">
            <v>210000</v>
          </cell>
          <cell r="O128">
            <v>1</v>
          </cell>
          <cell r="P128">
            <v>210000</v>
          </cell>
        </row>
        <row r="129">
          <cell r="A129">
            <v>128</v>
          </cell>
          <cell r="B129">
            <v>8</v>
          </cell>
          <cell r="E129">
            <v>0</v>
          </cell>
          <cell r="H129">
            <v>0</v>
          </cell>
          <cell r="I129">
            <v>0</v>
          </cell>
          <cell r="J129">
            <v>0</v>
          </cell>
          <cell r="K129">
            <v>0</v>
          </cell>
          <cell r="L129">
            <v>0</v>
          </cell>
          <cell r="M129">
            <v>0</v>
          </cell>
          <cell r="N129">
            <v>0</v>
          </cell>
          <cell r="O129">
            <v>0</v>
          </cell>
          <cell r="P129">
            <v>0</v>
          </cell>
        </row>
        <row r="130">
          <cell r="A130">
            <v>129</v>
          </cell>
          <cell r="B130">
            <v>2</v>
          </cell>
          <cell r="C130" t="str">
            <v>04</v>
          </cell>
          <cell r="E130">
            <v>0</v>
          </cell>
          <cell r="F130" t="str">
            <v>** ATERROS -  BARRAGENS E ENSECADEIRAS</v>
          </cell>
          <cell r="H130">
            <v>0</v>
          </cell>
          <cell r="I130">
            <v>0</v>
          </cell>
          <cell r="J130">
            <v>0</v>
          </cell>
          <cell r="K130">
            <v>0</v>
          </cell>
          <cell r="L130">
            <v>0</v>
          </cell>
          <cell r="M130">
            <v>0</v>
          </cell>
          <cell r="N130">
            <v>0</v>
          </cell>
          <cell r="O130">
            <v>0</v>
          </cell>
          <cell r="P130">
            <v>0</v>
          </cell>
        </row>
        <row r="131">
          <cell r="A131">
            <v>130</v>
          </cell>
          <cell r="B131">
            <v>4</v>
          </cell>
          <cell r="C131" t="str">
            <v>04.01</v>
          </cell>
          <cell r="E131">
            <v>0</v>
          </cell>
          <cell r="F131" t="str">
            <v>* ENSECADEIRA DA USINA - MD 1A. FASE</v>
          </cell>
          <cell r="H131">
            <v>0</v>
          </cell>
          <cell r="I131">
            <v>0</v>
          </cell>
          <cell r="J131">
            <v>0</v>
          </cell>
          <cell r="K131">
            <v>0</v>
          </cell>
          <cell r="L131">
            <v>0</v>
          </cell>
          <cell r="M131">
            <v>0</v>
          </cell>
          <cell r="N131">
            <v>0</v>
          </cell>
          <cell r="O131">
            <v>0</v>
          </cell>
          <cell r="P131">
            <v>0</v>
          </cell>
        </row>
        <row r="132">
          <cell r="A132">
            <v>131</v>
          </cell>
          <cell r="B132">
            <v>0</v>
          </cell>
          <cell r="C132" t="str">
            <v>04.01.01</v>
          </cell>
          <cell r="E132">
            <v>4009106</v>
          </cell>
          <cell r="F132" t="str">
            <v>ENSEC. DA USINA - MD 1A.FASE - ENROCAMENTO</v>
          </cell>
          <cell r="G132" t="str">
            <v>M3</v>
          </cell>
          <cell r="H132">
            <v>15850</v>
          </cell>
          <cell r="I132">
            <v>1</v>
          </cell>
          <cell r="J132">
            <v>1</v>
          </cell>
          <cell r="K132">
            <v>1</v>
          </cell>
          <cell r="L132">
            <v>1</v>
          </cell>
          <cell r="M132">
            <v>0.74</v>
          </cell>
          <cell r="N132">
            <v>11729</v>
          </cell>
          <cell r="O132">
            <v>0.74</v>
          </cell>
          <cell r="P132">
            <v>11729</v>
          </cell>
        </row>
        <row r="133">
          <cell r="A133">
            <v>132</v>
          </cell>
          <cell r="B133">
            <v>0</v>
          </cell>
          <cell r="C133" t="str">
            <v>04.01.02</v>
          </cell>
          <cell r="E133">
            <v>4009151</v>
          </cell>
          <cell r="F133" t="str">
            <v>ENSEC. DA USINA - MD 1A.FASE - SOLO</v>
          </cell>
          <cell r="G133" t="str">
            <v>M3</v>
          </cell>
          <cell r="H133">
            <v>341242</v>
          </cell>
          <cell r="I133">
            <v>1</v>
          </cell>
          <cell r="J133">
            <v>1</v>
          </cell>
          <cell r="K133">
            <v>1</v>
          </cell>
          <cell r="L133">
            <v>1</v>
          </cell>
          <cell r="M133">
            <v>1.29</v>
          </cell>
          <cell r="N133">
            <v>440202.18</v>
          </cell>
          <cell r="O133">
            <v>1.29</v>
          </cell>
          <cell r="P133">
            <v>440202.18</v>
          </cell>
        </row>
        <row r="134">
          <cell r="A134">
            <v>133</v>
          </cell>
          <cell r="B134">
            <v>0</v>
          </cell>
          <cell r="C134" t="str">
            <v>04.01.02</v>
          </cell>
          <cell r="E134">
            <v>4009203</v>
          </cell>
          <cell r="F134" t="str">
            <v>ENSEC. DA USINA - MD 1A.FASE - TRANSICAO</v>
          </cell>
          <cell r="G134" t="str">
            <v>M3</v>
          </cell>
          <cell r="H134">
            <v>23700</v>
          </cell>
          <cell r="I134">
            <v>1</v>
          </cell>
          <cell r="J134">
            <v>1</v>
          </cell>
          <cell r="K134">
            <v>1</v>
          </cell>
          <cell r="L134">
            <v>1</v>
          </cell>
          <cell r="M134">
            <v>1.41</v>
          </cell>
          <cell r="N134">
            <v>33417</v>
          </cell>
          <cell r="O134">
            <v>1.41</v>
          </cell>
          <cell r="P134">
            <v>33417</v>
          </cell>
        </row>
        <row r="135">
          <cell r="A135">
            <v>134</v>
          </cell>
          <cell r="B135">
            <v>0</v>
          </cell>
          <cell r="C135" t="str">
            <v>04.01.03</v>
          </cell>
          <cell r="E135">
            <v>4009225</v>
          </cell>
          <cell r="F135" t="str">
            <v>ENSEC. DA USINA - MD 1A.FASE - RIP RAP</v>
          </cell>
          <cell r="G135" t="str">
            <v>M3</v>
          </cell>
          <cell r="H135">
            <v>47400</v>
          </cell>
          <cell r="I135">
            <v>1</v>
          </cell>
          <cell r="J135">
            <v>1</v>
          </cell>
          <cell r="K135">
            <v>1</v>
          </cell>
          <cell r="L135">
            <v>1</v>
          </cell>
          <cell r="M135">
            <v>1.82</v>
          </cell>
          <cell r="N135">
            <v>86268</v>
          </cell>
          <cell r="O135">
            <v>1.82</v>
          </cell>
          <cell r="P135">
            <v>86268</v>
          </cell>
        </row>
        <row r="136">
          <cell r="A136">
            <v>135</v>
          </cell>
          <cell r="B136">
            <v>8</v>
          </cell>
          <cell r="E136">
            <v>0</v>
          </cell>
          <cell r="H136">
            <v>0</v>
          </cell>
          <cell r="I136">
            <v>0</v>
          </cell>
          <cell r="J136">
            <v>0</v>
          </cell>
          <cell r="K136">
            <v>0</v>
          </cell>
          <cell r="L136">
            <v>0</v>
          </cell>
          <cell r="M136">
            <v>0</v>
          </cell>
          <cell r="N136">
            <v>0</v>
          </cell>
          <cell r="O136">
            <v>0</v>
          </cell>
          <cell r="P136">
            <v>0</v>
          </cell>
        </row>
        <row r="137">
          <cell r="A137">
            <v>136</v>
          </cell>
          <cell r="B137">
            <v>4</v>
          </cell>
          <cell r="C137" t="str">
            <v>04.02</v>
          </cell>
          <cell r="E137">
            <v>0</v>
          </cell>
          <cell r="F137" t="str">
            <v>* ENSECADEIRA DA USINA - MD-JUSANTE 2A.FASE</v>
          </cell>
          <cell r="H137">
            <v>0</v>
          </cell>
          <cell r="I137">
            <v>0</v>
          </cell>
          <cell r="J137">
            <v>0</v>
          </cell>
          <cell r="K137">
            <v>0</v>
          </cell>
          <cell r="L137">
            <v>0</v>
          </cell>
          <cell r="M137">
            <v>0</v>
          </cell>
          <cell r="N137">
            <v>0</v>
          </cell>
          <cell r="O137">
            <v>0</v>
          </cell>
          <cell r="P137">
            <v>0</v>
          </cell>
        </row>
        <row r="138">
          <cell r="A138">
            <v>137</v>
          </cell>
          <cell r="B138">
            <v>0</v>
          </cell>
          <cell r="C138" t="str">
            <v>04.02.01</v>
          </cell>
          <cell r="E138">
            <v>4009247</v>
          </cell>
          <cell r="F138" t="str">
            <v>ENSEC. DA USINA - MD-JUSANTE-2A.FASE - ENROCAMENTO</v>
          </cell>
          <cell r="G138" t="str">
            <v>M3</v>
          </cell>
          <cell r="H138">
            <v>0</v>
          </cell>
          <cell r="I138">
            <v>1</v>
          </cell>
          <cell r="J138">
            <v>1</v>
          </cell>
          <cell r="K138">
            <v>1</v>
          </cell>
          <cell r="L138">
            <v>1</v>
          </cell>
          <cell r="M138">
            <v>1.47</v>
          </cell>
          <cell r="N138">
            <v>0</v>
          </cell>
          <cell r="O138">
            <v>1.47</v>
          </cell>
          <cell r="P138">
            <v>0</v>
          </cell>
        </row>
        <row r="139">
          <cell r="A139">
            <v>138</v>
          </cell>
          <cell r="B139">
            <v>0</v>
          </cell>
          <cell r="C139" t="str">
            <v>04.02.02</v>
          </cell>
          <cell r="E139">
            <v>4009269</v>
          </cell>
          <cell r="F139" t="str">
            <v>ENSEC. DA USINA - MD-JUSANTE 2A.FASE - SOLO</v>
          </cell>
          <cell r="G139" t="str">
            <v>M3</v>
          </cell>
          <cell r="H139">
            <v>412726</v>
          </cell>
          <cell r="I139">
            <v>1</v>
          </cell>
          <cell r="J139">
            <v>1</v>
          </cell>
          <cell r="K139">
            <v>1</v>
          </cell>
          <cell r="L139">
            <v>1</v>
          </cell>
          <cell r="M139">
            <v>1.29</v>
          </cell>
          <cell r="N139">
            <v>532416.54</v>
          </cell>
          <cell r="O139">
            <v>1.29</v>
          </cell>
          <cell r="P139">
            <v>532416.54</v>
          </cell>
        </row>
        <row r="140">
          <cell r="A140">
            <v>139</v>
          </cell>
          <cell r="B140">
            <v>0</v>
          </cell>
          <cell r="C140" t="str">
            <v>04.02.03</v>
          </cell>
          <cell r="E140">
            <v>4009281</v>
          </cell>
          <cell r="F140" t="str">
            <v>ENSEC. DA USINA - MD-JUSANTE 2A.FASE - TRANSICAO</v>
          </cell>
          <cell r="G140" t="str">
            <v>M3</v>
          </cell>
          <cell r="H140">
            <v>19000</v>
          </cell>
          <cell r="I140">
            <v>1</v>
          </cell>
          <cell r="J140">
            <v>1</v>
          </cell>
          <cell r="K140">
            <v>1</v>
          </cell>
          <cell r="L140">
            <v>1</v>
          </cell>
          <cell r="M140">
            <v>1.41</v>
          </cell>
          <cell r="N140">
            <v>26790</v>
          </cell>
          <cell r="O140">
            <v>1.41</v>
          </cell>
          <cell r="P140">
            <v>26790</v>
          </cell>
        </row>
        <row r="141">
          <cell r="A141">
            <v>140</v>
          </cell>
          <cell r="B141">
            <v>0</v>
          </cell>
          <cell r="C141" t="str">
            <v>04.02.04</v>
          </cell>
          <cell r="E141">
            <v>4009300</v>
          </cell>
          <cell r="F141" t="str">
            <v>ENSEC. DA USINA - MD-JUSANTE 2A.FASE - RIP RAP</v>
          </cell>
          <cell r="G141" t="str">
            <v>M3</v>
          </cell>
          <cell r="H141">
            <v>39000</v>
          </cell>
          <cell r="I141">
            <v>1</v>
          </cell>
          <cell r="J141">
            <v>1</v>
          </cell>
          <cell r="K141">
            <v>1</v>
          </cell>
          <cell r="L141">
            <v>1</v>
          </cell>
          <cell r="M141">
            <v>1.58</v>
          </cell>
          <cell r="N141">
            <v>61620</v>
          </cell>
          <cell r="O141">
            <v>1.58</v>
          </cell>
          <cell r="P141">
            <v>61620</v>
          </cell>
        </row>
        <row r="142">
          <cell r="A142">
            <v>141</v>
          </cell>
          <cell r="B142">
            <v>8</v>
          </cell>
          <cell r="E142">
            <v>0</v>
          </cell>
          <cell r="H142">
            <v>0</v>
          </cell>
          <cell r="I142">
            <v>0</v>
          </cell>
          <cell r="J142">
            <v>0</v>
          </cell>
          <cell r="K142">
            <v>0</v>
          </cell>
          <cell r="L142">
            <v>0</v>
          </cell>
          <cell r="M142">
            <v>0</v>
          </cell>
          <cell r="N142">
            <v>0</v>
          </cell>
          <cell r="O142">
            <v>0</v>
          </cell>
          <cell r="P142">
            <v>0</v>
          </cell>
        </row>
        <row r="143">
          <cell r="A143">
            <v>142</v>
          </cell>
          <cell r="B143">
            <v>4</v>
          </cell>
          <cell r="C143" t="str">
            <v>04.03</v>
          </cell>
          <cell r="E143">
            <v>0</v>
          </cell>
          <cell r="F143" t="str">
            <v>* CONSTRUCAO DE DIQUES - ME</v>
          </cell>
          <cell r="H143">
            <v>0</v>
          </cell>
          <cell r="I143">
            <v>0</v>
          </cell>
          <cell r="J143">
            <v>0</v>
          </cell>
          <cell r="K143">
            <v>0</v>
          </cell>
          <cell r="L143">
            <v>0</v>
          </cell>
          <cell r="M143">
            <v>0</v>
          </cell>
          <cell r="N143">
            <v>0</v>
          </cell>
          <cell r="O143">
            <v>0</v>
          </cell>
          <cell r="P143">
            <v>0</v>
          </cell>
        </row>
        <row r="144">
          <cell r="A144">
            <v>143</v>
          </cell>
          <cell r="B144">
            <v>0</v>
          </cell>
          <cell r="C144" t="str">
            <v>04.03.01</v>
          </cell>
          <cell r="E144">
            <v>4009407</v>
          </cell>
          <cell r="F144" t="str">
            <v>CONSTRUCAO DE DIQUES - ME - ENROCAMENTO</v>
          </cell>
          <cell r="G144" t="str">
            <v>M3</v>
          </cell>
          <cell r="H144">
            <v>0</v>
          </cell>
          <cell r="I144">
            <v>1</v>
          </cell>
          <cell r="J144">
            <v>1</v>
          </cell>
          <cell r="K144">
            <v>1</v>
          </cell>
          <cell r="L144">
            <v>1</v>
          </cell>
          <cell r="M144">
            <v>1.47</v>
          </cell>
          <cell r="N144">
            <v>0</v>
          </cell>
          <cell r="O144">
            <v>1.47</v>
          </cell>
          <cell r="P144">
            <v>0</v>
          </cell>
        </row>
        <row r="145">
          <cell r="A145">
            <v>144</v>
          </cell>
          <cell r="B145">
            <v>0</v>
          </cell>
          <cell r="C145" t="str">
            <v>04.03.02</v>
          </cell>
          <cell r="E145">
            <v>4009504</v>
          </cell>
          <cell r="F145" t="str">
            <v>CONSTRUCAO DE DIQUES - ME - SOLO</v>
          </cell>
          <cell r="G145" t="str">
            <v>M3</v>
          </cell>
          <cell r="H145">
            <v>103810</v>
          </cell>
          <cell r="I145">
            <v>1</v>
          </cell>
          <cell r="J145">
            <v>1</v>
          </cell>
          <cell r="K145">
            <v>1</v>
          </cell>
          <cell r="L145">
            <v>1</v>
          </cell>
          <cell r="M145">
            <v>1.29</v>
          </cell>
          <cell r="N145">
            <v>133914.9</v>
          </cell>
          <cell r="O145">
            <v>1.29</v>
          </cell>
          <cell r="P145">
            <v>133914.9</v>
          </cell>
        </row>
        <row r="146">
          <cell r="A146">
            <v>145</v>
          </cell>
          <cell r="B146">
            <v>0</v>
          </cell>
          <cell r="C146" t="str">
            <v>04.03.03</v>
          </cell>
          <cell r="E146">
            <v>4009601</v>
          </cell>
          <cell r="F146" t="str">
            <v>CONSTRUCAO DE DIQUES - ME - TRANSICAO</v>
          </cell>
          <cell r="G146" t="str">
            <v>M3</v>
          </cell>
          <cell r="H146">
            <v>9700</v>
          </cell>
          <cell r="I146">
            <v>1</v>
          </cell>
          <cell r="J146">
            <v>1</v>
          </cell>
          <cell r="K146">
            <v>1</v>
          </cell>
          <cell r="L146">
            <v>1</v>
          </cell>
          <cell r="M146">
            <v>2.4900000000000002</v>
          </cell>
          <cell r="N146">
            <v>24153</v>
          </cell>
          <cell r="O146">
            <v>2.4900000000000002</v>
          </cell>
          <cell r="P146">
            <v>24153</v>
          </cell>
        </row>
        <row r="147">
          <cell r="A147">
            <v>146</v>
          </cell>
          <cell r="B147">
            <v>0</v>
          </cell>
          <cell r="C147" t="str">
            <v>04.03.04</v>
          </cell>
          <cell r="E147">
            <v>4009708</v>
          </cell>
          <cell r="F147" t="str">
            <v>CONSTRUCAO DE DIQUES - ME - RIP RAP</v>
          </cell>
          <cell r="G147" t="str">
            <v>M3</v>
          </cell>
          <cell r="H147">
            <v>19400</v>
          </cell>
          <cell r="I147">
            <v>1</v>
          </cell>
          <cell r="J147">
            <v>1</v>
          </cell>
          <cell r="K147">
            <v>1</v>
          </cell>
          <cell r="L147">
            <v>1</v>
          </cell>
          <cell r="M147">
            <v>1.58</v>
          </cell>
          <cell r="N147">
            <v>30652</v>
          </cell>
          <cell r="O147">
            <v>1.58</v>
          </cell>
          <cell r="P147">
            <v>30652</v>
          </cell>
        </row>
        <row r="148">
          <cell r="A148">
            <v>147</v>
          </cell>
          <cell r="B148">
            <v>8</v>
          </cell>
          <cell r="E148">
            <v>0</v>
          </cell>
          <cell r="H148">
            <v>0</v>
          </cell>
          <cell r="I148">
            <v>0</v>
          </cell>
          <cell r="J148">
            <v>0</v>
          </cell>
          <cell r="K148">
            <v>0</v>
          </cell>
          <cell r="L148">
            <v>0</v>
          </cell>
          <cell r="M148">
            <v>0</v>
          </cell>
          <cell r="N148">
            <v>0</v>
          </cell>
          <cell r="O148">
            <v>0</v>
          </cell>
          <cell r="P148">
            <v>0</v>
          </cell>
        </row>
        <row r="149">
          <cell r="A149">
            <v>148</v>
          </cell>
          <cell r="B149">
            <v>4</v>
          </cell>
          <cell r="C149" t="str">
            <v>04.04</v>
          </cell>
          <cell r="E149">
            <v>0</v>
          </cell>
          <cell r="F149" t="str">
            <v>* ENSECADEIRA VERTEDOURO - ME - 1A. FASE</v>
          </cell>
          <cell r="H149">
            <v>0</v>
          </cell>
          <cell r="I149">
            <v>0</v>
          </cell>
          <cell r="J149">
            <v>0</v>
          </cell>
          <cell r="K149">
            <v>0</v>
          </cell>
          <cell r="L149">
            <v>0</v>
          </cell>
          <cell r="M149">
            <v>0</v>
          </cell>
          <cell r="N149">
            <v>0</v>
          </cell>
          <cell r="O149">
            <v>0</v>
          </cell>
          <cell r="P149">
            <v>0</v>
          </cell>
        </row>
        <row r="150">
          <cell r="A150">
            <v>149</v>
          </cell>
          <cell r="B150">
            <v>0</v>
          </cell>
          <cell r="C150" t="str">
            <v>04.04.01</v>
          </cell>
          <cell r="E150">
            <v>4009720</v>
          </cell>
          <cell r="F150" t="str">
            <v>ENSEC. VERTEDOURO - ME - 1A. FASE - ENROCAMENTO</v>
          </cell>
          <cell r="G150" t="str">
            <v>M3</v>
          </cell>
          <cell r="H150">
            <v>11610</v>
          </cell>
          <cell r="I150">
            <v>1</v>
          </cell>
          <cell r="J150">
            <v>1</v>
          </cell>
          <cell r="K150">
            <v>1</v>
          </cell>
          <cell r="L150">
            <v>1</v>
          </cell>
          <cell r="M150">
            <v>0.74</v>
          </cell>
          <cell r="N150">
            <v>8591.4</v>
          </cell>
          <cell r="O150">
            <v>0.74</v>
          </cell>
          <cell r="P150">
            <v>8591.4</v>
          </cell>
        </row>
        <row r="151">
          <cell r="A151">
            <v>150</v>
          </cell>
          <cell r="B151">
            <v>0</v>
          </cell>
          <cell r="C151" t="str">
            <v>04.04.02</v>
          </cell>
          <cell r="E151">
            <v>4009742</v>
          </cell>
          <cell r="F151" t="str">
            <v>ENSEC. VERTEDOURO - ME - 1A. FASE - SOLO</v>
          </cell>
          <cell r="G151" t="str">
            <v>M3</v>
          </cell>
          <cell r="H151">
            <v>449100</v>
          </cell>
          <cell r="I151">
            <v>1</v>
          </cell>
          <cell r="J151">
            <v>1</v>
          </cell>
          <cell r="K151">
            <v>1</v>
          </cell>
          <cell r="L151">
            <v>1</v>
          </cell>
          <cell r="M151">
            <v>1.29</v>
          </cell>
          <cell r="N151">
            <v>579339</v>
          </cell>
          <cell r="O151">
            <v>1.29</v>
          </cell>
          <cell r="P151">
            <v>579339</v>
          </cell>
        </row>
        <row r="152">
          <cell r="A152">
            <v>151</v>
          </cell>
          <cell r="B152">
            <v>0</v>
          </cell>
          <cell r="C152" t="str">
            <v>04.04.03</v>
          </cell>
          <cell r="E152">
            <v>4009764</v>
          </cell>
          <cell r="F152" t="str">
            <v>ENSEC. VERTEDOURO - ME - 1A. FASE - TRANSICAO</v>
          </cell>
          <cell r="G152" t="str">
            <v>M3</v>
          </cell>
          <cell r="H152">
            <v>29000</v>
          </cell>
          <cell r="I152">
            <v>1</v>
          </cell>
          <cell r="J152">
            <v>1</v>
          </cell>
          <cell r="K152">
            <v>1</v>
          </cell>
          <cell r="L152">
            <v>1</v>
          </cell>
          <cell r="M152">
            <v>2.5099999999999998</v>
          </cell>
          <cell r="N152">
            <v>72790</v>
          </cell>
          <cell r="O152">
            <v>2.5099999999999998</v>
          </cell>
          <cell r="P152">
            <v>72790</v>
          </cell>
        </row>
        <row r="153">
          <cell r="A153">
            <v>152</v>
          </cell>
          <cell r="B153">
            <v>0</v>
          </cell>
          <cell r="C153" t="str">
            <v>04.04.04</v>
          </cell>
          <cell r="E153">
            <v>4009786</v>
          </cell>
          <cell r="F153" t="str">
            <v>ENSEC. VERTEDOURO - ME - 1A. FASE - RIP RAP</v>
          </cell>
          <cell r="G153" t="str">
            <v>M3</v>
          </cell>
          <cell r="H153">
            <v>58000</v>
          </cell>
          <cell r="I153">
            <v>1</v>
          </cell>
          <cell r="J153">
            <v>1</v>
          </cell>
          <cell r="K153">
            <v>1</v>
          </cell>
          <cell r="L153">
            <v>1</v>
          </cell>
          <cell r="M153">
            <v>1.58</v>
          </cell>
          <cell r="N153">
            <v>91640</v>
          </cell>
          <cell r="O153">
            <v>1.58</v>
          </cell>
          <cell r="P153">
            <v>91640</v>
          </cell>
        </row>
        <row r="154">
          <cell r="A154">
            <v>153</v>
          </cell>
          <cell r="B154">
            <v>8</v>
          </cell>
          <cell r="E154">
            <v>0</v>
          </cell>
          <cell r="H154">
            <v>0</v>
          </cell>
          <cell r="I154">
            <v>0</v>
          </cell>
          <cell r="J154">
            <v>0</v>
          </cell>
          <cell r="K154">
            <v>0</v>
          </cell>
          <cell r="L154">
            <v>0</v>
          </cell>
          <cell r="M154">
            <v>0</v>
          </cell>
          <cell r="N154">
            <v>0</v>
          </cell>
          <cell r="O154">
            <v>0</v>
          </cell>
          <cell r="P154">
            <v>0</v>
          </cell>
        </row>
        <row r="155">
          <cell r="A155">
            <v>154</v>
          </cell>
          <cell r="B155">
            <v>4</v>
          </cell>
          <cell r="C155" t="str">
            <v>04.05</v>
          </cell>
          <cell r="E155">
            <v>0</v>
          </cell>
          <cell r="F155" t="str">
            <v>* ENSECADEIRA VERTEDOURO - ME - 2A. FASE</v>
          </cell>
          <cell r="H155">
            <v>0</v>
          </cell>
          <cell r="I155">
            <v>0</v>
          </cell>
          <cell r="J155">
            <v>0</v>
          </cell>
          <cell r="K155">
            <v>0</v>
          </cell>
          <cell r="L155">
            <v>0</v>
          </cell>
          <cell r="M155">
            <v>0</v>
          </cell>
          <cell r="N155">
            <v>0</v>
          </cell>
          <cell r="O155">
            <v>0</v>
          </cell>
          <cell r="P155">
            <v>0</v>
          </cell>
        </row>
        <row r="156">
          <cell r="A156">
            <v>155</v>
          </cell>
          <cell r="B156">
            <v>0</v>
          </cell>
          <cell r="C156" t="str">
            <v>04.05.01</v>
          </cell>
          <cell r="E156">
            <v>4009805</v>
          </cell>
          <cell r="F156" t="str">
            <v>ENSEC. VERTEDOURO - ME - 2A. FASE - ENROCAMENTO</v>
          </cell>
          <cell r="G156" t="str">
            <v>M3</v>
          </cell>
          <cell r="H156">
            <v>0</v>
          </cell>
          <cell r="I156">
            <v>1</v>
          </cell>
          <cell r="J156">
            <v>1</v>
          </cell>
          <cell r="K156">
            <v>1</v>
          </cell>
          <cell r="L156">
            <v>1</v>
          </cell>
          <cell r="M156">
            <v>1.47</v>
          </cell>
          <cell r="N156">
            <v>0</v>
          </cell>
          <cell r="O156">
            <v>1.47</v>
          </cell>
          <cell r="P156">
            <v>0</v>
          </cell>
        </row>
        <row r="157">
          <cell r="A157">
            <v>156</v>
          </cell>
          <cell r="B157">
            <v>0</v>
          </cell>
          <cell r="C157" t="str">
            <v>04.05.02</v>
          </cell>
          <cell r="E157">
            <v>4009827</v>
          </cell>
          <cell r="F157" t="str">
            <v>ENSEC. VERTEDOURO - ME - 2A. FASE - SOLO</v>
          </cell>
          <cell r="G157" t="str">
            <v>M3</v>
          </cell>
          <cell r="H157">
            <v>185770</v>
          </cell>
          <cell r="I157">
            <v>1</v>
          </cell>
          <cell r="J157">
            <v>1</v>
          </cell>
          <cell r="K157">
            <v>1</v>
          </cell>
          <cell r="L157">
            <v>1</v>
          </cell>
          <cell r="M157">
            <v>1.29</v>
          </cell>
          <cell r="N157">
            <v>239643.3</v>
          </cell>
          <cell r="O157">
            <v>1.29</v>
          </cell>
          <cell r="P157">
            <v>239643.3</v>
          </cell>
        </row>
        <row r="158">
          <cell r="A158">
            <v>157</v>
          </cell>
          <cell r="B158">
            <v>0</v>
          </cell>
          <cell r="C158" t="str">
            <v>04.05.03</v>
          </cell>
          <cell r="E158">
            <v>4009849</v>
          </cell>
          <cell r="F158" t="str">
            <v>ENSEC. VERTEDOURO - ME - 2A. FASE - TRANSICAO</v>
          </cell>
          <cell r="G158" t="str">
            <v>M3</v>
          </cell>
          <cell r="H158">
            <v>11500</v>
          </cell>
          <cell r="I158">
            <v>1</v>
          </cell>
          <cell r="J158">
            <v>1</v>
          </cell>
          <cell r="K158">
            <v>1</v>
          </cell>
          <cell r="L158">
            <v>1</v>
          </cell>
          <cell r="M158">
            <v>2.5099999999999998</v>
          </cell>
          <cell r="N158">
            <v>28865</v>
          </cell>
          <cell r="O158">
            <v>2.5099999999999998</v>
          </cell>
          <cell r="P158">
            <v>28865</v>
          </cell>
        </row>
        <row r="159">
          <cell r="A159">
            <v>158</v>
          </cell>
          <cell r="B159">
            <v>0</v>
          </cell>
          <cell r="C159" t="str">
            <v>04.05.04</v>
          </cell>
          <cell r="E159">
            <v>4009861</v>
          </cell>
          <cell r="F159" t="str">
            <v>ENSEC. VERTEDOURO - ME - 2A. FASE - RIP RAP</v>
          </cell>
          <cell r="G159" t="str">
            <v>M3</v>
          </cell>
          <cell r="H159">
            <v>23000</v>
          </cell>
          <cell r="I159">
            <v>1</v>
          </cell>
          <cell r="J159">
            <v>1</v>
          </cell>
          <cell r="K159">
            <v>1</v>
          </cell>
          <cell r="L159">
            <v>1</v>
          </cell>
          <cell r="M159">
            <v>1.58</v>
          </cell>
          <cell r="N159">
            <v>36340</v>
          </cell>
          <cell r="O159">
            <v>1.58</v>
          </cell>
          <cell r="P159">
            <v>36340</v>
          </cell>
        </row>
        <row r="160">
          <cell r="A160">
            <v>159</v>
          </cell>
          <cell r="B160">
            <v>8</v>
          </cell>
          <cell r="E160">
            <v>0</v>
          </cell>
          <cell r="H160">
            <v>0</v>
          </cell>
          <cell r="I160">
            <v>0</v>
          </cell>
          <cell r="J160">
            <v>0</v>
          </cell>
          <cell r="K160">
            <v>0</v>
          </cell>
          <cell r="L160">
            <v>0</v>
          </cell>
          <cell r="M160">
            <v>0</v>
          </cell>
          <cell r="N160">
            <v>0</v>
          </cell>
          <cell r="O160">
            <v>0</v>
          </cell>
          <cell r="P160">
            <v>0</v>
          </cell>
        </row>
        <row r="161">
          <cell r="A161">
            <v>160</v>
          </cell>
          <cell r="B161">
            <v>4</v>
          </cell>
          <cell r="C161" t="str">
            <v>04.06</v>
          </cell>
          <cell r="E161">
            <v>0</v>
          </cell>
          <cell r="F161" t="str">
            <v>* ENSECADEIRA MONTANTE (MD) - FASE 1AA</v>
          </cell>
          <cell r="H161">
            <v>0</v>
          </cell>
          <cell r="I161">
            <v>0</v>
          </cell>
          <cell r="J161">
            <v>0</v>
          </cell>
          <cell r="K161">
            <v>0</v>
          </cell>
          <cell r="L161">
            <v>0</v>
          </cell>
          <cell r="M161">
            <v>0</v>
          </cell>
          <cell r="N161">
            <v>0</v>
          </cell>
          <cell r="O161">
            <v>0</v>
          </cell>
          <cell r="P161">
            <v>0</v>
          </cell>
        </row>
        <row r="162">
          <cell r="A162">
            <v>161</v>
          </cell>
          <cell r="B162">
            <v>0</v>
          </cell>
          <cell r="C162" t="str">
            <v>04.06.01</v>
          </cell>
          <cell r="E162">
            <v>4009902</v>
          </cell>
          <cell r="F162" t="str">
            <v>ENSEC. MONTANTE (MD) - FASE 1AA - ENROCAMENTO</v>
          </cell>
          <cell r="G162" t="str">
            <v>M3</v>
          </cell>
          <cell r="H162">
            <v>0</v>
          </cell>
          <cell r="I162">
            <v>1</v>
          </cell>
          <cell r="J162">
            <v>1</v>
          </cell>
          <cell r="K162">
            <v>1</v>
          </cell>
          <cell r="L162">
            <v>1</v>
          </cell>
          <cell r="M162">
            <v>1.47</v>
          </cell>
          <cell r="N162">
            <v>0</v>
          </cell>
          <cell r="O162">
            <v>1.47</v>
          </cell>
          <cell r="P162">
            <v>0</v>
          </cell>
        </row>
        <row r="163">
          <cell r="A163">
            <v>162</v>
          </cell>
          <cell r="B163">
            <v>0</v>
          </cell>
          <cell r="C163" t="str">
            <v>04.06.02</v>
          </cell>
          <cell r="E163">
            <v>4009924</v>
          </cell>
          <cell r="F163" t="str">
            <v>ENSEC. MONTANTE (MD) - FASE 1AA - SOLO</v>
          </cell>
          <cell r="G163" t="str">
            <v>M3</v>
          </cell>
          <cell r="H163">
            <v>0</v>
          </cell>
          <cell r="I163">
            <v>1</v>
          </cell>
          <cell r="J163">
            <v>1</v>
          </cell>
          <cell r="K163">
            <v>1</v>
          </cell>
          <cell r="L163">
            <v>1</v>
          </cell>
          <cell r="M163">
            <v>1.18</v>
          </cell>
          <cell r="N163">
            <v>0</v>
          </cell>
          <cell r="O163">
            <v>1.18</v>
          </cell>
          <cell r="P163">
            <v>0</v>
          </cell>
        </row>
        <row r="164">
          <cell r="A164">
            <v>163</v>
          </cell>
          <cell r="B164">
            <v>0</v>
          </cell>
          <cell r="C164" t="str">
            <v>04.06.03</v>
          </cell>
          <cell r="E164">
            <v>4009946</v>
          </cell>
          <cell r="F164" t="str">
            <v>ENSEC. MONTANTE (MD) - FASE 1AA - TRANSICAO</v>
          </cell>
          <cell r="G164" t="str">
            <v>M3</v>
          </cell>
          <cell r="H164">
            <v>0</v>
          </cell>
          <cell r="I164">
            <v>1</v>
          </cell>
          <cell r="J164">
            <v>1</v>
          </cell>
          <cell r="K164">
            <v>1</v>
          </cell>
          <cell r="L164">
            <v>1</v>
          </cell>
          <cell r="M164">
            <v>2.09</v>
          </cell>
          <cell r="N164">
            <v>0</v>
          </cell>
          <cell r="O164">
            <v>2.09</v>
          </cell>
          <cell r="P164">
            <v>0</v>
          </cell>
        </row>
        <row r="165">
          <cell r="A165">
            <v>164</v>
          </cell>
          <cell r="B165">
            <v>0</v>
          </cell>
          <cell r="C165" t="str">
            <v>04.06.04</v>
          </cell>
          <cell r="E165">
            <v>4009968</v>
          </cell>
          <cell r="F165" t="str">
            <v>ENSEC. MONTANTE (MD) - FASE 1AA - RIP RAP</v>
          </cell>
          <cell r="G165" t="str">
            <v>M3</v>
          </cell>
          <cell r="H165">
            <v>0</v>
          </cell>
          <cell r="I165">
            <v>1</v>
          </cell>
          <cell r="J165">
            <v>1</v>
          </cell>
          <cell r="K165">
            <v>1</v>
          </cell>
          <cell r="L165">
            <v>1</v>
          </cell>
          <cell r="M165">
            <v>4.1500000000000004</v>
          </cell>
          <cell r="N165">
            <v>0</v>
          </cell>
          <cell r="O165">
            <v>4.1500000000000004</v>
          </cell>
          <cell r="P165">
            <v>0</v>
          </cell>
        </row>
        <row r="166">
          <cell r="A166">
            <v>165</v>
          </cell>
          <cell r="B166">
            <v>8</v>
          </cell>
          <cell r="E166">
            <v>0</v>
          </cell>
          <cell r="H166">
            <v>0</v>
          </cell>
          <cell r="I166">
            <v>0</v>
          </cell>
          <cell r="J166">
            <v>0</v>
          </cell>
          <cell r="K166">
            <v>0</v>
          </cell>
          <cell r="L166">
            <v>0</v>
          </cell>
          <cell r="M166">
            <v>0</v>
          </cell>
          <cell r="N166">
            <v>0</v>
          </cell>
          <cell r="O166">
            <v>0</v>
          </cell>
          <cell r="P166">
            <v>0</v>
          </cell>
        </row>
        <row r="167">
          <cell r="A167">
            <v>166</v>
          </cell>
          <cell r="B167">
            <v>4</v>
          </cell>
          <cell r="C167" t="str">
            <v>04.07</v>
          </cell>
          <cell r="E167">
            <v>0</v>
          </cell>
          <cell r="F167" t="str">
            <v>* ENSECADEIRA MONTANTE (ME) - FASE 1D</v>
          </cell>
          <cell r="H167">
            <v>0</v>
          </cell>
          <cell r="I167">
            <v>0</v>
          </cell>
          <cell r="J167">
            <v>0</v>
          </cell>
          <cell r="K167">
            <v>0</v>
          </cell>
          <cell r="L167">
            <v>0</v>
          </cell>
          <cell r="M167">
            <v>0</v>
          </cell>
          <cell r="N167">
            <v>0</v>
          </cell>
          <cell r="O167">
            <v>0</v>
          </cell>
          <cell r="P167">
            <v>0</v>
          </cell>
        </row>
        <row r="168">
          <cell r="A168">
            <v>167</v>
          </cell>
          <cell r="B168">
            <v>0</v>
          </cell>
          <cell r="C168" t="str">
            <v>04.07.01</v>
          </cell>
          <cell r="E168">
            <v>4010003</v>
          </cell>
          <cell r="F168" t="str">
            <v>ENSEC. MONTANTE (ME) - FASE 1D - ENROCAMENTO</v>
          </cell>
          <cell r="G168" t="str">
            <v>M3</v>
          </cell>
          <cell r="H168">
            <v>0</v>
          </cell>
          <cell r="I168">
            <v>1</v>
          </cell>
          <cell r="J168">
            <v>1</v>
          </cell>
          <cell r="K168">
            <v>1</v>
          </cell>
          <cell r="L168">
            <v>1</v>
          </cell>
          <cell r="M168">
            <v>1.47</v>
          </cell>
          <cell r="N168">
            <v>0</v>
          </cell>
          <cell r="O168">
            <v>1.47</v>
          </cell>
          <cell r="P168">
            <v>0</v>
          </cell>
        </row>
        <row r="169">
          <cell r="A169">
            <v>168</v>
          </cell>
          <cell r="B169">
            <v>0</v>
          </cell>
          <cell r="C169" t="str">
            <v>04.07.02</v>
          </cell>
          <cell r="E169">
            <v>4010025</v>
          </cell>
          <cell r="F169" t="str">
            <v>ENSEC. MONTANTE (ME) - FASE 1D - SOLO</v>
          </cell>
          <cell r="G169" t="str">
            <v>M3</v>
          </cell>
          <cell r="H169">
            <v>0</v>
          </cell>
          <cell r="I169">
            <v>1</v>
          </cell>
          <cell r="J169">
            <v>1</v>
          </cell>
          <cell r="K169">
            <v>1</v>
          </cell>
          <cell r="L169">
            <v>1</v>
          </cell>
          <cell r="M169">
            <v>1.18</v>
          </cell>
          <cell r="N169">
            <v>0</v>
          </cell>
          <cell r="O169">
            <v>1.18</v>
          </cell>
          <cell r="P169">
            <v>0</v>
          </cell>
        </row>
        <row r="170">
          <cell r="A170">
            <v>169</v>
          </cell>
          <cell r="B170">
            <v>0</v>
          </cell>
          <cell r="C170" t="str">
            <v>04.07.03</v>
          </cell>
          <cell r="E170">
            <v>4010047</v>
          </cell>
          <cell r="F170" t="str">
            <v>ENSEC. MONTANTE (ME) - FASE 1D - TRANSICAO</v>
          </cell>
          <cell r="G170" t="str">
            <v>M3</v>
          </cell>
          <cell r="H170">
            <v>0</v>
          </cell>
          <cell r="I170">
            <v>1</v>
          </cell>
          <cell r="J170">
            <v>1</v>
          </cell>
          <cell r="K170">
            <v>1</v>
          </cell>
          <cell r="L170">
            <v>1</v>
          </cell>
          <cell r="M170">
            <v>2.09</v>
          </cell>
          <cell r="N170">
            <v>0</v>
          </cell>
          <cell r="O170">
            <v>2.09</v>
          </cell>
          <cell r="P170">
            <v>0</v>
          </cell>
        </row>
        <row r="171">
          <cell r="A171">
            <v>170</v>
          </cell>
          <cell r="B171">
            <v>0</v>
          </cell>
          <cell r="C171" t="str">
            <v>04.07.04</v>
          </cell>
          <cell r="E171">
            <v>4010069</v>
          </cell>
          <cell r="F171" t="str">
            <v>ENSEC. MONTANTE (ME) - FASE 1D - RIP RAP</v>
          </cell>
          <cell r="G171" t="str">
            <v>M3</v>
          </cell>
          <cell r="H171">
            <v>0</v>
          </cell>
          <cell r="I171">
            <v>1</v>
          </cell>
          <cell r="J171">
            <v>1</v>
          </cell>
          <cell r="K171">
            <v>1</v>
          </cell>
          <cell r="L171">
            <v>1</v>
          </cell>
          <cell r="M171">
            <v>4.1500000000000004</v>
          </cell>
          <cell r="N171">
            <v>0</v>
          </cell>
          <cell r="O171">
            <v>4.1500000000000004</v>
          </cell>
          <cell r="P171">
            <v>0</v>
          </cell>
        </row>
        <row r="172">
          <cell r="A172">
            <v>171</v>
          </cell>
          <cell r="B172">
            <v>8</v>
          </cell>
          <cell r="E172">
            <v>0</v>
          </cell>
          <cell r="H172">
            <v>0</v>
          </cell>
          <cell r="I172">
            <v>0</v>
          </cell>
          <cell r="J172">
            <v>0</v>
          </cell>
          <cell r="K172">
            <v>0</v>
          </cell>
          <cell r="L172">
            <v>0</v>
          </cell>
          <cell r="M172">
            <v>0</v>
          </cell>
          <cell r="N172">
            <v>0</v>
          </cell>
          <cell r="O172">
            <v>0</v>
          </cell>
          <cell r="P172">
            <v>0</v>
          </cell>
        </row>
        <row r="173">
          <cell r="A173">
            <v>172</v>
          </cell>
          <cell r="B173">
            <v>4</v>
          </cell>
          <cell r="C173" t="str">
            <v>04.08</v>
          </cell>
          <cell r="E173">
            <v>0</v>
          </cell>
          <cell r="F173" t="str">
            <v>* PRE-ENSECADEIRA MONTANTE (LR) - ELEV.136</v>
          </cell>
          <cell r="H173">
            <v>0</v>
          </cell>
          <cell r="I173">
            <v>0</v>
          </cell>
          <cell r="J173">
            <v>0</v>
          </cell>
          <cell r="K173">
            <v>0</v>
          </cell>
          <cell r="L173">
            <v>0</v>
          </cell>
          <cell r="M173">
            <v>0</v>
          </cell>
          <cell r="N173">
            <v>0</v>
          </cell>
          <cell r="O173">
            <v>0</v>
          </cell>
          <cell r="P173">
            <v>0</v>
          </cell>
        </row>
        <row r="174">
          <cell r="A174">
            <v>173</v>
          </cell>
          <cell r="B174">
            <v>0</v>
          </cell>
          <cell r="C174" t="str">
            <v>04.08.01</v>
          </cell>
          <cell r="E174">
            <v>4010100</v>
          </cell>
          <cell r="F174" t="str">
            <v>PRE-ENSEC. MONT.(LR) - ELEV.136 - ENROCAMENTO</v>
          </cell>
          <cell r="G174" t="str">
            <v>M3</v>
          </cell>
          <cell r="H174">
            <v>273450</v>
          </cell>
          <cell r="I174">
            <v>1</v>
          </cell>
          <cell r="J174">
            <v>1</v>
          </cell>
          <cell r="K174">
            <v>1</v>
          </cell>
          <cell r="L174">
            <v>1</v>
          </cell>
          <cell r="M174">
            <v>0.75</v>
          </cell>
          <cell r="N174">
            <v>205087.5</v>
          </cell>
          <cell r="O174">
            <v>0.75</v>
          </cell>
          <cell r="P174">
            <v>205087.5</v>
          </cell>
        </row>
        <row r="175">
          <cell r="A175">
            <v>174</v>
          </cell>
          <cell r="B175">
            <v>0</v>
          </cell>
          <cell r="C175" t="str">
            <v>04.08.02</v>
          </cell>
          <cell r="E175">
            <v>4010122</v>
          </cell>
          <cell r="F175" t="str">
            <v>PRE-ENSEC. MONT.(LR) - ELEV.136 - SOLO</v>
          </cell>
          <cell r="G175" t="str">
            <v>M3</v>
          </cell>
          <cell r="H175">
            <v>418800</v>
          </cell>
          <cell r="I175">
            <v>1</v>
          </cell>
          <cell r="J175">
            <v>1</v>
          </cell>
          <cell r="K175">
            <v>1</v>
          </cell>
          <cell r="L175">
            <v>1</v>
          </cell>
          <cell r="M175">
            <v>0.81</v>
          </cell>
          <cell r="N175">
            <v>339228</v>
          </cell>
          <cell r="O175">
            <v>0.81</v>
          </cell>
          <cell r="P175">
            <v>339228</v>
          </cell>
        </row>
        <row r="176">
          <cell r="A176">
            <v>175</v>
          </cell>
          <cell r="B176">
            <v>0</v>
          </cell>
          <cell r="C176" t="str">
            <v>04.08.03</v>
          </cell>
          <cell r="E176">
            <v>4010144</v>
          </cell>
          <cell r="F176" t="str">
            <v>PRE-ENSEC. MONT.(LR) - ELEV.136 - TRANSICAO</v>
          </cell>
          <cell r="G176" t="str">
            <v>M3</v>
          </cell>
          <cell r="H176">
            <v>7900</v>
          </cell>
          <cell r="I176">
            <v>1</v>
          </cell>
          <cell r="J176">
            <v>1</v>
          </cell>
          <cell r="K176">
            <v>1</v>
          </cell>
          <cell r="L176">
            <v>1</v>
          </cell>
          <cell r="M176">
            <v>1.02</v>
          </cell>
          <cell r="N176">
            <v>8058</v>
          </cell>
          <cell r="O176">
            <v>1.02</v>
          </cell>
          <cell r="P176">
            <v>8058</v>
          </cell>
        </row>
        <row r="177">
          <cell r="A177">
            <v>176</v>
          </cell>
          <cell r="B177">
            <v>0</v>
          </cell>
          <cell r="C177" t="str">
            <v>04.08.04</v>
          </cell>
          <cell r="E177">
            <v>4010166</v>
          </cell>
          <cell r="F177" t="str">
            <v>PRE-ENSEC. MONT.(LR) - ELEV.136 - RIP RAP</v>
          </cell>
          <cell r="G177" t="str">
            <v>M3</v>
          </cell>
          <cell r="H177">
            <v>0</v>
          </cell>
          <cell r="I177">
            <v>1</v>
          </cell>
          <cell r="J177">
            <v>1</v>
          </cell>
          <cell r="K177">
            <v>1</v>
          </cell>
          <cell r="L177">
            <v>1</v>
          </cell>
          <cell r="M177">
            <v>4.3899999999999997</v>
          </cell>
          <cell r="N177">
            <v>0</v>
          </cell>
          <cell r="O177">
            <v>4.3899999999999997</v>
          </cell>
          <cell r="P177">
            <v>0</v>
          </cell>
        </row>
        <row r="178">
          <cell r="A178">
            <v>177</v>
          </cell>
          <cell r="B178">
            <v>8</v>
          </cell>
          <cell r="E178">
            <v>0</v>
          </cell>
          <cell r="H178">
            <v>0</v>
          </cell>
          <cell r="I178">
            <v>0</v>
          </cell>
          <cell r="J178">
            <v>0</v>
          </cell>
          <cell r="K178">
            <v>0</v>
          </cell>
          <cell r="L178">
            <v>0</v>
          </cell>
          <cell r="M178">
            <v>0</v>
          </cell>
          <cell r="N178">
            <v>0</v>
          </cell>
          <cell r="O178">
            <v>0</v>
          </cell>
          <cell r="P178">
            <v>0</v>
          </cell>
        </row>
        <row r="179">
          <cell r="A179">
            <v>178</v>
          </cell>
          <cell r="B179">
            <v>4</v>
          </cell>
          <cell r="C179" t="str">
            <v>04.09</v>
          </cell>
          <cell r="E179">
            <v>0</v>
          </cell>
          <cell r="F179" t="str">
            <v>* ENSECADEIRA MONTANTE (LR ALT 151) - TR 100</v>
          </cell>
          <cell r="H179">
            <v>0</v>
          </cell>
          <cell r="I179">
            <v>0</v>
          </cell>
          <cell r="J179">
            <v>0</v>
          </cell>
          <cell r="K179">
            <v>0</v>
          </cell>
          <cell r="L179">
            <v>0</v>
          </cell>
          <cell r="M179">
            <v>0</v>
          </cell>
          <cell r="N179">
            <v>0</v>
          </cell>
          <cell r="O179">
            <v>0</v>
          </cell>
          <cell r="P179">
            <v>0</v>
          </cell>
        </row>
        <row r="180">
          <cell r="A180">
            <v>179</v>
          </cell>
          <cell r="B180">
            <v>0</v>
          </cell>
          <cell r="C180" t="str">
            <v>04.09.01</v>
          </cell>
          <cell r="E180">
            <v>4010207</v>
          </cell>
          <cell r="F180" t="str">
            <v>ENSEC. MONTANTE (LR ALT 151) - TR 100 - ENROCAMENTO</v>
          </cell>
          <cell r="G180" t="str">
            <v>M3</v>
          </cell>
          <cell r="H180">
            <v>0</v>
          </cell>
          <cell r="I180">
            <v>1</v>
          </cell>
          <cell r="J180">
            <v>1</v>
          </cell>
          <cell r="K180">
            <v>1</v>
          </cell>
          <cell r="L180">
            <v>1</v>
          </cell>
          <cell r="M180">
            <v>4.26</v>
          </cell>
          <cell r="N180">
            <v>0</v>
          </cell>
          <cell r="O180">
            <v>4.26</v>
          </cell>
          <cell r="P180">
            <v>0</v>
          </cell>
        </row>
        <row r="181">
          <cell r="A181">
            <v>180</v>
          </cell>
          <cell r="B181">
            <v>0</v>
          </cell>
          <cell r="C181" t="str">
            <v>04.09.02</v>
          </cell>
          <cell r="E181">
            <v>4010229</v>
          </cell>
          <cell r="F181" t="str">
            <v>ENSEC. MONTANTE (LR ALT 151) - TR 100 - SOLO</v>
          </cell>
          <cell r="G181" t="str">
            <v>M3</v>
          </cell>
          <cell r="H181">
            <v>216320</v>
          </cell>
          <cell r="I181">
            <v>1</v>
          </cell>
          <cell r="J181">
            <v>1</v>
          </cell>
          <cell r="K181">
            <v>1</v>
          </cell>
          <cell r="L181">
            <v>1</v>
          </cell>
          <cell r="M181">
            <v>1.29</v>
          </cell>
          <cell r="N181">
            <v>279052.79999999999</v>
          </cell>
          <cell r="O181">
            <v>1.29</v>
          </cell>
          <cell r="P181">
            <v>279052.79999999999</v>
          </cell>
        </row>
        <row r="182">
          <cell r="A182">
            <v>181</v>
          </cell>
          <cell r="B182">
            <v>0</v>
          </cell>
          <cell r="C182" t="str">
            <v>04.09.03</v>
          </cell>
          <cell r="E182">
            <v>4010241</v>
          </cell>
          <cell r="F182" t="str">
            <v>ENSEC. MONTANTE (LR ALT 151) - TR 100 - TRANSICAO</v>
          </cell>
          <cell r="G182" t="str">
            <v>M3</v>
          </cell>
          <cell r="H182">
            <v>16660</v>
          </cell>
          <cell r="I182">
            <v>1</v>
          </cell>
          <cell r="J182">
            <v>1</v>
          </cell>
          <cell r="K182">
            <v>1</v>
          </cell>
          <cell r="L182">
            <v>1</v>
          </cell>
          <cell r="M182">
            <v>2.5099999999999998</v>
          </cell>
          <cell r="N182">
            <v>41816.6</v>
          </cell>
          <cell r="O182">
            <v>2.5099999999999998</v>
          </cell>
          <cell r="P182">
            <v>41816.6</v>
          </cell>
        </row>
        <row r="183">
          <cell r="A183">
            <v>182</v>
          </cell>
          <cell r="B183">
            <v>0</v>
          </cell>
          <cell r="C183" t="str">
            <v>04.09.04</v>
          </cell>
          <cell r="E183">
            <v>4010263</v>
          </cell>
          <cell r="F183" t="str">
            <v>ENSEC. MONTANTE (LR ALT 151) - TR 100 - RIP RAP</v>
          </cell>
          <cell r="G183" t="str">
            <v>M3</v>
          </cell>
          <cell r="H183">
            <v>33320</v>
          </cell>
          <cell r="I183">
            <v>1</v>
          </cell>
          <cell r="J183">
            <v>1</v>
          </cell>
          <cell r="K183">
            <v>1</v>
          </cell>
          <cell r="L183">
            <v>1</v>
          </cell>
          <cell r="M183">
            <v>1.58</v>
          </cell>
          <cell r="N183">
            <v>52645.599999999999</v>
          </cell>
          <cell r="O183">
            <v>1.58</v>
          </cell>
          <cell r="P183">
            <v>52645.599999999999</v>
          </cell>
        </row>
        <row r="184">
          <cell r="A184">
            <v>183</v>
          </cell>
          <cell r="B184">
            <v>8</v>
          </cell>
          <cell r="E184">
            <v>0</v>
          </cell>
          <cell r="H184">
            <v>0</v>
          </cell>
          <cell r="I184">
            <v>0</v>
          </cell>
          <cell r="J184">
            <v>0</v>
          </cell>
          <cell r="K184">
            <v>0</v>
          </cell>
          <cell r="L184">
            <v>0</v>
          </cell>
          <cell r="M184">
            <v>0</v>
          </cell>
          <cell r="N184">
            <v>0</v>
          </cell>
          <cell r="O184">
            <v>0</v>
          </cell>
          <cell r="P184">
            <v>0</v>
          </cell>
        </row>
        <row r="185">
          <cell r="A185">
            <v>184</v>
          </cell>
          <cell r="B185">
            <v>4</v>
          </cell>
          <cell r="C185" t="str">
            <v>04.10</v>
          </cell>
          <cell r="E185">
            <v>0</v>
          </cell>
          <cell r="F185" t="str">
            <v>* ENSECADEIRA JUSANTE (MD) - FASE 1C</v>
          </cell>
          <cell r="H185">
            <v>0</v>
          </cell>
          <cell r="I185">
            <v>0</v>
          </cell>
          <cell r="J185">
            <v>0</v>
          </cell>
          <cell r="K185">
            <v>0</v>
          </cell>
          <cell r="L185">
            <v>0</v>
          </cell>
          <cell r="M185">
            <v>0</v>
          </cell>
          <cell r="N185">
            <v>0</v>
          </cell>
          <cell r="O185">
            <v>0</v>
          </cell>
          <cell r="P185">
            <v>0</v>
          </cell>
        </row>
        <row r="186">
          <cell r="A186">
            <v>185</v>
          </cell>
          <cell r="B186">
            <v>0</v>
          </cell>
          <cell r="C186" t="str">
            <v>04.10.01</v>
          </cell>
          <cell r="E186">
            <v>4010304</v>
          </cell>
          <cell r="F186" t="str">
            <v>ENSEC. JUSANTE (MD) - FASE 1C - ENROCAMENTO</v>
          </cell>
          <cell r="G186" t="str">
            <v>M3</v>
          </cell>
          <cell r="H186">
            <v>0</v>
          </cell>
          <cell r="I186">
            <v>1</v>
          </cell>
          <cell r="J186">
            <v>1</v>
          </cell>
          <cell r="K186">
            <v>1</v>
          </cell>
          <cell r="L186">
            <v>1</v>
          </cell>
          <cell r="M186">
            <v>1.47</v>
          </cell>
          <cell r="N186">
            <v>0</v>
          </cell>
          <cell r="O186">
            <v>1.47</v>
          </cell>
          <cell r="P186">
            <v>0</v>
          </cell>
        </row>
        <row r="187">
          <cell r="A187">
            <v>186</v>
          </cell>
          <cell r="B187">
            <v>0</v>
          </cell>
          <cell r="C187" t="str">
            <v>04.10.02</v>
          </cell>
          <cell r="E187">
            <v>4010326</v>
          </cell>
          <cell r="F187" t="str">
            <v>ENSEC. JUSANTE (MD) - FASE 1C - SOLO</v>
          </cell>
          <cell r="G187" t="str">
            <v>M3</v>
          </cell>
          <cell r="H187">
            <v>0</v>
          </cell>
          <cell r="I187">
            <v>1</v>
          </cell>
          <cell r="J187">
            <v>1</v>
          </cell>
          <cell r="K187">
            <v>1</v>
          </cell>
          <cell r="L187">
            <v>1</v>
          </cell>
          <cell r="M187">
            <v>1.18</v>
          </cell>
          <cell r="N187">
            <v>0</v>
          </cell>
          <cell r="O187">
            <v>1.18</v>
          </cell>
          <cell r="P187">
            <v>0</v>
          </cell>
        </row>
        <row r="188">
          <cell r="A188">
            <v>187</v>
          </cell>
          <cell r="B188">
            <v>0</v>
          </cell>
          <cell r="C188" t="str">
            <v>04.10.03</v>
          </cell>
          <cell r="E188">
            <v>4010348</v>
          </cell>
          <cell r="F188" t="str">
            <v>ENSEC. JUSANTE (MD) - FASE 1C - TRANSICAO</v>
          </cell>
          <cell r="G188" t="str">
            <v>M3</v>
          </cell>
          <cell r="H188">
            <v>0</v>
          </cell>
          <cell r="I188">
            <v>1</v>
          </cell>
          <cell r="J188">
            <v>1</v>
          </cell>
          <cell r="K188">
            <v>1</v>
          </cell>
          <cell r="L188">
            <v>1</v>
          </cell>
          <cell r="M188">
            <v>2.09</v>
          </cell>
          <cell r="N188">
            <v>0</v>
          </cell>
          <cell r="O188">
            <v>2.09</v>
          </cell>
          <cell r="P188">
            <v>0</v>
          </cell>
        </row>
        <row r="189">
          <cell r="A189">
            <v>188</v>
          </cell>
          <cell r="B189">
            <v>0</v>
          </cell>
          <cell r="C189" t="str">
            <v>04.10.04</v>
          </cell>
          <cell r="E189">
            <v>4010360</v>
          </cell>
          <cell r="F189" t="str">
            <v>ENSEC. JUSANTE (MD) - FASE 1C - RIP RAP</v>
          </cell>
          <cell r="G189" t="str">
            <v>M3</v>
          </cell>
          <cell r="H189">
            <v>0</v>
          </cell>
          <cell r="I189">
            <v>1</v>
          </cell>
          <cell r="J189">
            <v>1</v>
          </cell>
          <cell r="K189">
            <v>1</v>
          </cell>
          <cell r="L189">
            <v>1</v>
          </cell>
          <cell r="M189">
            <v>4.1500000000000004</v>
          </cell>
          <cell r="N189">
            <v>0</v>
          </cell>
          <cell r="O189">
            <v>4.1500000000000004</v>
          </cell>
          <cell r="P189">
            <v>0</v>
          </cell>
        </row>
        <row r="190">
          <cell r="A190">
            <v>189</v>
          </cell>
          <cell r="B190">
            <v>8</v>
          </cell>
          <cell r="E190">
            <v>0</v>
          </cell>
          <cell r="H190">
            <v>0</v>
          </cell>
          <cell r="I190">
            <v>0</v>
          </cell>
          <cell r="J190">
            <v>0</v>
          </cell>
          <cell r="K190">
            <v>0</v>
          </cell>
          <cell r="L190">
            <v>0</v>
          </cell>
          <cell r="M190">
            <v>0</v>
          </cell>
          <cell r="N190">
            <v>0</v>
          </cell>
          <cell r="O190">
            <v>0</v>
          </cell>
          <cell r="P190">
            <v>0</v>
          </cell>
        </row>
        <row r="191">
          <cell r="A191">
            <v>190</v>
          </cell>
          <cell r="B191">
            <v>4</v>
          </cell>
          <cell r="C191" t="str">
            <v>04.11</v>
          </cell>
          <cell r="E191">
            <v>0</v>
          </cell>
          <cell r="F191" t="str">
            <v>* ENSECADEIRA JUSANTE (ME) - FASE 1D</v>
          </cell>
          <cell r="H191">
            <v>0</v>
          </cell>
          <cell r="I191">
            <v>0</v>
          </cell>
          <cell r="J191">
            <v>0</v>
          </cell>
          <cell r="K191">
            <v>0</v>
          </cell>
          <cell r="L191">
            <v>0</v>
          </cell>
          <cell r="M191">
            <v>0</v>
          </cell>
          <cell r="N191">
            <v>0</v>
          </cell>
          <cell r="O191">
            <v>0</v>
          </cell>
          <cell r="P191">
            <v>0</v>
          </cell>
        </row>
        <row r="192">
          <cell r="A192">
            <v>191</v>
          </cell>
          <cell r="B192">
            <v>0</v>
          </cell>
          <cell r="C192" t="str">
            <v>04.11.01</v>
          </cell>
          <cell r="E192">
            <v>4010401</v>
          </cell>
          <cell r="F192" t="str">
            <v>ENSEC. JUSANTE (ME) - FASE 1D - ENROCAMENTO</v>
          </cell>
          <cell r="G192" t="str">
            <v>M3</v>
          </cell>
          <cell r="H192">
            <v>0</v>
          </cell>
          <cell r="I192">
            <v>1</v>
          </cell>
          <cell r="J192">
            <v>1</v>
          </cell>
          <cell r="K192">
            <v>1</v>
          </cell>
          <cell r="L192">
            <v>1</v>
          </cell>
          <cell r="M192">
            <v>0.67</v>
          </cell>
          <cell r="N192">
            <v>0</v>
          </cell>
          <cell r="O192">
            <v>0.67</v>
          </cell>
          <cell r="P192">
            <v>0</v>
          </cell>
        </row>
        <row r="193">
          <cell r="A193">
            <v>192</v>
          </cell>
          <cell r="B193">
            <v>0</v>
          </cell>
          <cell r="C193" t="str">
            <v>04.11.02</v>
          </cell>
          <cell r="E193">
            <v>4010423</v>
          </cell>
          <cell r="F193" t="str">
            <v>ENSEC. JUSANTE (ME) - FASE 1D - SOLO</v>
          </cell>
          <cell r="G193" t="str">
            <v>M3</v>
          </cell>
          <cell r="H193">
            <v>0</v>
          </cell>
          <cell r="I193">
            <v>1</v>
          </cell>
          <cell r="J193">
            <v>1</v>
          </cell>
          <cell r="K193">
            <v>1</v>
          </cell>
          <cell r="L193">
            <v>1</v>
          </cell>
          <cell r="M193">
            <v>1.18</v>
          </cell>
          <cell r="N193">
            <v>0</v>
          </cell>
          <cell r="O193">
            <v>1.18</v>
          </cell>
          <cell r="P193">
            <v>0</v>
          </cell>
        </row>
        <row r="194">
          <cell r="A194">
            <v>193</v>
          </cell>
          <cell r="B194">
            <v>0</v>
          </cell>
          <cell r="C194" t="str">
            <v>04.11.03</v>
          </cell>
          <cell r="E194">
            <v>4010445</v>
          </cell>
          <cell r="F194" t="str">
            <v>ENSEC. JUSANTE (ME) - FASE 1D - TRANSICAO</v>
          </cell>
          <cell r="G194" t="str">
            <v>M3</v>
          </cell>
          <cell r="H194">
            <v>0</v>
          </cell>
          <cell r="I194">
            <v>1</v>
          </cell>
          <cell r="J194">
            <v>1</v>
          </cell>
          <cell r="K194">
            <v>1</v>
          </cell>
          <cell r="L194">
            <v>1</v>
          </cell>
          <cell r="M194">
            <v>2.09</v>
          </cell>
          <cell r="N194">
            <v>0</v>
          </cell>
          <cell r="O194">
            <v>2.09</v>
          </cell>
          <cell r="P194">
            <v>0</v>
          </cell>
        </row>
        <row r="195">
          <cell r="A195">
            <v>194</v>
          </cell>
          <cell r="B195">
            <v>0</v>
          </cell>
          <cell r="C195" t="str">
            <v>04.11.04</v>
          </cell>
          <cell r="E195">
            <v>4010467</v>
          </cell>
          <cell r="F195" t="str">
            <v>ENSEC. JUSANTE (ME) - FASE 1D - RIP RAP</v>
          </cell>
          <cell r="G195" t="str">
            <v>M3</v>
          </cell>
          <cell r="H195">
            <v>0</v>
          </cell>
          <cell r="I195">
            <v>1</v>
          </cell>
          <cell r="J195">
            <v>1</v>
          </cell>
          <cell r="K195">
            <v>1</v>
          </cell>
          <cell r="L195">
            <v>1</v>
          </cell>
          <cell r="M195">
            <v>4.1500000000000004</v>
          </cell>
          <cell r="N195">
            <v>0</v>
          </cell>
          <cell r="O195">
            <v>4.1500000000000004</v>
          </cell>
          <cell r="P195">
            <v>0</v>
          </cell>
        </row>
        <row r="196">
          <cell r="A196">
            <v>195</v>
          </cell>
          <cell r="B196">
            <v>8</v>
          </cell>
          <cell r="E196">
            <v>0</v>
          </cell>
          <cell r="H196">
            <v>0</v>
          </cell>
          <cell r="I196">
            <v>0</v>
          </cell>
          <cell r="J196">
            <v>0</v>
          </cell>
          <cell r="K196">
            <v>0</v>
          </cell>
          <cell r="L196">
            <v>0</v>
          </cell>
          <cell r="M196">
            <v>0</v>
          </cell>
          <cell r="N196">
            <v>0</v>
          </cell>
          <cell r="O196">
            <v>0</v>
          </cell>
          <cell r="P196">
            <v>0</v>
          </cell>
        </row>
        <row r="197">
          <cell r="A197">
            <v>196</v>
          </cell>
          <cell r="B197">
            <v>4</v>
          </cell>
          <cell r="C197" t="str">
            <v>04.12</v>
          </cell>
          <cell r="E197">
            <v>0</v>
          </cell>
          <cell r="F197" t="str">
            <v>* PRE-ENSECADEIRA JUSANTE (LR) - ELEV.133</v>
          </cell>
          <cell r="H197">
            <v>0</v>
          </cell>
          <cell r="I197">
            <v>0</v>
          </cell>
          <cell r="J197">
            <v>0</v>
          </cell>
          <cell r="K197">
            <v>0</v>
          </cell>
          <cell r="L197">
            <v>0</v>
          </cell>
          <cell r="M197">
            <v>0</v>
          </cell>
          <cell r="N197">
            <v>0</v>
          </cell>
          <cell r="O197">
            <v>0</v>
          </cell>
          <cell r="P197">
            <v>0</v>
          </cell>
        </row>
        <row r="198">
          <cell r="A198">
            <v>197</v>
          </cell>
          <cell r="B198">
            <v>0</v>
          </cell>
          <cell r="C198" t="str">
            <v>04.12.01</v>
          </cell>
          <cell r="E198">
            <v>4010508</v>
          </cell>
          <cell r="F198" t="str">
            <v>PRE-ENSEC. JUSANTE (LR) - ELEV.133 - ENROCAMENTO</v>
          </cell>
          <cell r="G198" t="str">
            <v>M3</v>
          </cell>
          <cell r="H198">
            <v>253350</v>
          </cell>
          <cell r="I198">
            <v>1</v>
          </cell>
          <cell r="J198">
            <v>1</v>
          </cell>
          <cell r="K198">
            <v>1</v>
          </cell>
          <cell r="L198">
            <v>1</v>
          </cell>
          <cell r="M198">
            <v>0.75</v>
          </cell>
          <cell r="N198">
            <v>190012.5</v>
          </cell>
          <cell r="O198">
            <v>0.75</v>
          </cell>
          <cell r="P198">
            <v>190012.5</v>
          </cell>
        </row>
        <row r="199">
          <cell r="A199">
            <v>198</v>
          </cell>
          <cell r="B199">
            <v>0</v>
          </cell>
          <cell r="C199" t="str">
            <v>04.12.02</v>
          </cell>
          <cell r="E199">
            <v>4010520</v>
          </cell>
          <cell r="F199" t="str">
            <v>PRE-ENSEC. JUSANTE (LR) - ELEV.133 - SOLO</v>
          </cell>
          <cell r="G199" t="str">
            <v>M3</v>
          </cell>
          <cell r="H199">
            <v>361629</v>
          </cell>
          <cell r="I199">
            <v>1</v>
          </cell>
          <cell r="J199">
            <v>1</v>
          </cell>
          <cell r="K199">
            <v>1</v>
          </cell>
          <cell r="L199">
            <v>1</v>
          </cell>
          <cell r="M199">
            <v>0.81</v>
          </cell>
          <cell r="N199">
            <v>292919.49</v>
          </cell>
          <cell r="O199">
            <v>0.81</v>
          </cell>
          <cell r="P199">
            <v>292919.49</v>
          </cell>
        </row>
        <row r="200">
          <cell r="A200">
            <v>199</v>
          </cell>
          <cell r="B200">
            <v>0</v>
          </cell>
          <cell r="C200" t="str">
            <v>04.12.03</v>
          </cell>
          <cell r="E200">
            <v>4010542</v>
          </cell>
          <cell r="F200" t="str">
            <v>PRE-ENSEC. JUSANTE (LR) - ELEV.133 - TRANSICAO</v>
          </cell>
          <cell r="G200" t="str">
            <v>M3</v>
          </cell>
          <cell r="H200">
            <v>6900</v>
          </cell>
          <cell r="I200">
            <v>1</v>
          </cell>
          <cell r="J200">
            <v>1</v>
          </cell>
          <cell r="K200">
            <v>1</v>
          </cell>
          <cell r="L200">
            <v>1</v>
          </cell>
          <cell r="M200">
            <v>1.02</v>
          </cell>
          <cell r="N200">
            <v>7038</v>
          </cell>
          <cell r="O200">
            <v>1.02</v>
          </cell>
          <cell r="P200">
            <v>7038</v>
          </cell>
        </row>
        <row r="201">
          <cell r="A201">
            <v>200</v>
          </cell>
          <cell r="B201">
            <v>0</v>
          </cell>
          <cell r="C201" t="str">
            <v>04.12.04</v>
          </cell>
          <cell r="E201">
            <v>4010564</v>
          </cell>
          <cell r="F201" t="str">
            <v>PRE-ENSEC. JUSANTE (LR) - ELEV.133 - RIP RAP</v>
          </cell>
          <cell r="G201" t="str">
            <v>M3</v>
          </cell>
          <cell r="H201">
            <v>0</v>
          </cell>
          <cell r="I201">
            <v>1</v>
          </cell>
          <cell r="J201">
            <v>1</v>
          </cell>
          <cell r="K201">
            <v>1</v>
          </cell>
          <cell r="L201">
            <v>1</v>
          </cell>
          <cell r="M201">
            <v>4.3899999999999997</v>
          </cell>
          <cell r="N201">
            <v>0</v>
          </cell>
          <cell r="O201">
            <v>4.3899999999999997</v>
          </cell>
          <cell r="P201">
            <v>0</v>
          </cell>
        </row>
        <row r="202">
          <cell r="A202">
            <v>201</v>
          </cell>
          <cell r="B202">
            <v>8</v>
          </cell>
          <cell r="E202">
            <v>0</v>
          </cell>
          <cell r="H202">
            <v>0</v>
          </cell>
          <cell r="I202">
            <v>0</v>
          </cell>
          <cell r="J202">
            <v>0</v>
          </cell>
          <cell r="K202">
            <v>0</v>
          </cell>
          <cell r="L202">
            <v>0</v>
          </cell>
          <cell r="M202">
            <v>0</v>
          </cell>
          <cell r="N202">
            <v>0</v>
          </cell>
          <cell r="O202">
            <v>0</v>
          </cell>
          <cell r="P202">
            <v>0</v>
          </cell>
        </row>
        <row r="203">
          <cell r="A203">
            <v>202</v>
          </cell>
          <cell r="B203">
            <v>4</v>
          </cell>
          <cell r="C203" t="str">
            <v>04.13</v>
          </cell>
          <cell r="E203">
            <v>0</v>
          </cell>
          <cell r="F203" t="str">
            <v>* ENSECADEIRA JUSANTE (LR ALT 148.5) - TR 100</v>
          </cell>
          <cell r="H203">
            <v>0</v>
          </cell>
          <cell r="I203">
            <v>0</v>
          </cell>
          <cell r="J203">
            <v>0</v>
          </cell>
          <cell r="K203">
            <v>0</v>
          </cell>
          <cell r="L203">
            <v>0</v>
          </cell>
          <cell r="M203">
            <v>0</v>
          </cell>
          <cell r="N203">
            <v>0</v>
          </cell>
          <cell r="O203">
            <v>0</v>
          </cell>
          <cell r="P203">
            <v>0</v>
          </cell>
        </row>
        <row r="204">
          <cell r="A204">
            <v>203</v>
          </cell>
          <cell r="B204">
            <v>0</v>
          </cell>
          <cell r="C204" t="str">
            <v>04.13.01</v>
          </cell>
          <cell r="E204">
            <v>4010605</v>
          </cell>
          <cell r="F204" t="str">
            <v>ENSEC. JUSANTE (LR ALT 148.5) - TR 100 - ENROCAMENTO</v>
          </cell>
          <cell r="G204" t="str">
            <v>M3</v>
          </cell>
          <cell r="H204">
            <v>0</v>
          </cell>
          <cell r="I204">
            <v>1</v>
          </cell>
          <cell r="J204">
            <v>1</v>
          </cell>
          <cell r="K204">
            <v>1</v>
          </cell>
          <cell r="L204">
            <v>1</v>
          </cell>
          <cell r="M204">
            <v>4.26</v>
          </cell>
          <cell r="N204">
            <v>0</v>
          </cell>
          <cell r="O204">
            <v>4.26</v>
          </cell>
          <cell r="P204">
            <v>0</v>
          </cell>
        </row>
        <row r="205">
          <cell r="A205">
            <v>204</v>
          </cell>
          <cell r="B205">
            <v>0</v>
          </cell>
          <cell r="C205" t="str">
            <v>04.13.02</v>
          </cell>
          <cell r="E205">
            <v>4010627</v>
          </cell>
          <cell r="F205" t="str">
            <v>ENSEC. JUSANTE (LR ALT 148.5) - TR 100 - SOLO</v>
          </cell>
          <cell r="G205" t="str">
            <v>M3</v>
          </cell>
          <cell r="H205">
            <v>229124</v>
          </cell>
          <cell r="I205">
            <v>1</v>
          </cell>
          <cell r="J205">
            <v>1</v>
          </cell>
          <cell r="K205">
            <v>1</v>
          </cell>
          <cell r="L205">
            <v>1</v>
          </cell>
          <cell r="M205">
            <v>1.29</v>
          </cell>
          <cell r="N205">
            <v>295569.96000000002</v>
          </cell>
          <cell r="O205">
            <v>1.29</v>
          </cell>
          <cell r="P205">
            <v>295569.96000000002</v>
          </cell>
        </row>
        <row r="206">
          <cell r="A206">
            <v>205</v>
          </cell>
          <cell r="B206">
            <v>0</v>
          </cell>
          <cell r="C206" t="str">
            <v>04.13.03</v>
          </cell>
          <cell r="E206">
            <v>4010649</v>
          </cell>
          <cell r="F206" t="str">
            <v>ENSEC. JUSANTE (LR ALT 148.5) - TR 100 - TRANSICAO</v>
          </cell>
          <cell r="G206" t="str">
            <v>M3</v>
          </cell>
          <cell r="H206">
            <v>12000</v>
          </cell>
          <cell r="I206">
            <v>1</v>
          </cell>
          <cell r="J206">
            <v>1</v>
          </cell>
          <cell r="K206">
            <v>1</v>
          </cell>
          <cell r="L206">
            <v>1</v>
          </cell>
          <cell r="M206">
            <v>2.5099999999999998</v>
          </cell>
          <cell r="N206">
            <v>30120</v>
          </cell>
          <cell r="O206">
            <v>2.5099999999999998</v>
          </cell>
          <cell r="P206">
            <v>30120</v>
          </cell>
        </row>
        <row r="207">
          <cell r="A207">
            <v>206</v>
          </cell>
          <cell r="B207">
            <v>0</v>
          </cell>
          <cell r="C207" t="str">
            <v>04.13.04</v>
          </cell>
          <cell r="E207">
            <v>4010661</v>
          </cell>
          <cell r="F207" t="str">
            <v>ENSEC. JUSANTE (LR ALT 148.5) - TR 100 - RIP RAP</v>
          </cell>
          <cell r="G207" t="str">
            <v>M3</v>
          </cell>
          <cell r="H207">
            <v>24000</v>
          </cell>
          <cell r="I207">
            <v>1</v>
          </cell>
          <cell r="J207">
            <v>1</v>
          </cell>
          <cell r="K207">
            <v>1</v>
          </cell>
          <cell r="L207">
            <v>1</v>
          </cell>
          <cell r="M207">
            <v>1.82</v>
          </cell>
          <cell r="N207">
            <v>43680</v>
          </cell>
          <cell r="O207">
            <v>1.82</v>
          </cell>
          <cell r="P207">
            <v>43680</v>
          </cell>
        </row>
        <row r="208">
          <cell r="A208">
            <v>207</v>
          </cell>
          <cell r="B208">
            <v>8</v>
          </cell>
          <cell r="E208">
            <v>0</v>
          </cell>
          <cell r="H208">
            <v>0</v>
          </cell>
          <cell r="I208">
            <v>0</v>
          </cell>
          <cell r="J208">
            <v>0</v>
          </cell>
          <cell r="K208">
            <v>0</v>
          </cell>
          <cell r="L208">
            <v>0</v>
          </cell>
          <cell r="M208">
            <v>0</v>
          </cell>
          <cell r="N208">
            <v>0</v>
          </cell>
          <cell r="O208">
            <v>0</v>
          </cell>
          <cell r="P208">
            <v>0</v>
          </cell>
        </row>
        <row r="209">
          <cell r="A209">
            <v>208</v>
          </cell>
          <cell r="B209">
            <v>4</v>
          </cell>
          <cell r="C209" t="str">
            <v>04.14</v>
          </cell>
          <cell r="E209">
            <v>0</v>
          </cell>
          <cell r="F209" t="str">
            <v>* BARRAGEM OMBREIRA DIREITA</v>
          </cell>
          <cell r="H209">
            <v>0</v>
          </cell>
          <cell r="I209">
            <v>0</v>
          </cell>
          <cell r="J209">
            <v>0</v>
          </cell>
          <cell r="K209">
            <v>0</v>
          </cell>
          <cell r="L209">
            <v>0</v>
          </cell>
          <cell r="M209">
            <v>0</v>
          </cell>
          <cell r="N209">
            <v>0</v>
          </cell>
          <cell r="O209">
            <v>0</v>
          </cell>
          <cell r="P209">
            <v>0</v>
          </cell>
        </row>
        <row r="210">
          <cell r="A210">
            <v>209</v>
          </cell>
          <cell r="B210">
            <v>0</v>
          </cell>
          <cell r="C210" t="str">
            <v>04.14.01</v>
          </cell>
          <cell r="E210">
            <v>4010702</v>
          </cell>
          <cell r="F210" t="str">
            <v>BARRAGEM OMBREIRA DIREITA - SOLO</v>
          </cell>
          <cell r="G210" t="str">
            <v>M3</v>
          </cell>
          <cell r="H210">
            <v>2500</v>
          </cell>
          <cell r="I210">
            <v>1</v>
          </cell>
          <cell r="J210">
            <v>1</v>
          </cell>
          <cell r="K210">
            <v>1</v>
          </cell>
          <cell r="L210">
            <v>1</v>
          </cell>
          <cell r="M210">
            <v>2.0299999999999998</v>
          </cell>
          <cell r="N210">
            <v>5075</v>
          </cell>
          <cell r="O210">
            <v>2.0299999999999998</v>
          </cell>
          <cell r="P210">
            <v>5075</v>
          </cell>
        </row>
        <row r="211">
          <cell r="A211">
            <v>210</v>
          </cell>
          <cell r="B211">
            <v>0</v>
          </cell>
          <cell r="C211" t="str">
            <v>04.14.02</v>
          </cell>
          <cell r="E211">
            <v>4010809</v>
          </cell>
          <cell r="F211" t="str">
            <v>BARRAGEM OMBREIRA DIREITA - ENROCAMENTO</v>
          </cell>
          <cell r="G211" t="str">
            <v>M3</v>
          </cell>
          <cell r="H211">
            <v>0</v>
          </cell>
          <cell r="I211">
            <v>1</v>
          </cell>
          <cell r="J211">
            <v>1</v>
          </cell>
          <cell r="K211">
            <v>1</v>
          </cell>
          <cell r="L211">
            <v>1</v>
          </cell>
          <cell r="M211">
            <v>4.37</v>
          </cell>
          <cell r="N211">
            <v>0</v>
          </cell>
          <cell r="O211">
            <v>4.37</v>
          </cell>
          <cell r="P211">
            <v>0</v>
          </cell>
        </row>
        <row r="212">
          <cell r="A212">
            <v>211</v>
          </cell>
          <cell r="B212">
            <v>0</v>
          </cell>
          <cell r="C212" t="str">
            <v>04.14.03</v>
          </cell>
          <cell r="E212">
            <v>4010906</v>
          </cell>
          <cell r="F212" t="str">
            <v>BARRAGEM OMBREIRA DIREITA - FILTRO E TRANSICAO</v>
          </cell>
          <cell r="G212" t="str">
            <v>M3</v>
          </cell>
          <cell r="H212">
            <v>0</v>
          </cell>
          <cell r="I212">
            <v>1</v>
          </cell>
          <cell r="J212">
            <v>1</v>
          </cell>
          <cell r="K212">
            <v>1</v>
          </cell>
          <cell r="L212">
            <v>1</v>
          </cell>
          <cell r="M212">
            <v>4.6399999999999997</v>
          </cell>
          <cell r="N212">
            <v>0</v>
          </cell>
          <cell r="O212">
            <v>4.6399999999999997</v>
          </cell>
          <cell r="P212">
            <v>0</v>
          </cell>
        </row>
        <row r="213">
          <cell r="A213">
            <v>212</v>
          </cell>
          <cell r="B213">
            <v>8</v>
          </cell>
          <cell r="E213">
            <v>0</v>
          </cell>
          <cell r="H213">
            <v>0</v>
          </cell>
          <cell r="I213">
            <v>0</v>
          </cell>
          <cell r="J213">
            <v>0</v>
          </cell>
          <cell r="K213">
            <v>0</v>
          </cell>
          <cell r="L213">
            <v>0</v>
          </cell>
          <cell r="M213">
            <v>0</v>
          </cell>
          <cell r="N213">
            <v>0</v>
          </cell>
          <cell r="O213">
            <v>0</v>
          </cell>
          <cell r="P213">
            <v>0</v>
          </cell>
        </row>
        <row r="214">
          <cell r="A214">
            <v>213</v>
          </cell>
          <cell r="B214">
            <v>4</v>
          </cell>
          <cell r="C214" t="str">
            <v>04.15</v>
          </cell>
          <cell r="E214">
            <v>0</v>
          </cell>
          <cell r="F214" t="str">
            <v>* BARRAGEM OMBREIRA ESQUERDA</v>
          </cell>
          <cell r="H214">
            <v>0</v>
          </cell>
          <cell r="I214">
            <v>0</v>
          </cell>
          <cell r="J214">
            <v>0</v>
          </cell>
          <cell r="K214">
            <v>0</v>
          </cell>
          <cell r="L214">
            <v>0</v>
          </cell>
          <cell r="M214">
            <v>0</v>
          </cell>
          <cell r="N214">
            <v>0</v>
          </cell>
          <cell r="O214">
            <v>0</v>
          </cell>
          <cell r="P214">
            <v>0</v>
          </cell>
        </row>
        <row r="215">
          <cell r="A215">
            <v>214</v>
          </cell>
          <cell r="B215">
            <v>0</v>
          </cell>
          <cell r="C215" t="str">
            <v>04.15.01</v>
          </cell>
          <cell r="E215">
            <v>4011006</v>
          </cell>
          <cell r="F215" t="str">
            <v>BARRAGEM OMBREIRA ESQUERDA - SOLO</v>
          </cell>
          <cell r="G215" t="str">
            <v>M3</v>
          </cell>
          <cell r="H215">
            <v>8500</v>
          </cell>
          <cell r="I215">
            <v>1</v>
          </cell>
          <cell r="J215">
            <v>1</v>
          </cell>
          <cell r="K215">
            <v>1</v>
          </cell>
          <cell r="L215">
            <v>1</v>
          </cell>
          <cell r="M215">
            <v>1.79</v>
          </cell>
          <cell r="N215">
            <v>15215</v>
          </cell>
          <cell r="O215">
            <v>1.79</v>
          </cell>
          <cell r="P215">
            <v>15215</v>
          </cell>
        </row>
        <row r="216">
          <cell r="A216">
            <v>215</v>
          </cell>
          <cell r="B216">
            <v>0</v>
          </cell>
          <cell r="C216" t="str">
            <v>04.15.02</v>
          </cell>
          <cell r="E216">
            <v>4011103</v>
          </cell>
          <cell r="F216" t="str">
            <v>BARRAGEM OMBREIRA ESQUERDA - ENROCAMENTO</v>
          </cell>
          <cell r="G216" t="str">
            <v>M3</v>
          </cell>
          <cell r="H216">
            <v>0</v>
          </cell>
          <cell r="I216">
            <v>1</v>
          </cell>
          <cell r="J216">
            <v>1</v>
          </cell>
          <cell r="K216">
            <v>1</v>
          </cell>
          <cell r="L216">
            <v>1</v>
          </cell>
          <cell r="M216">
            <v>4.37</v>
          </cell>
          <cell r="N216">
            <v>0</v>
          </cell>
          <cell r="O216">
            <v>4.37</v>
          </cell>
          <cell r="P216">
            <v>0</v>
          </cell>
        </row>
        <row r="217">
          <cell r="A217">
            <v>216</v>
          </cell>
          <cell r="B217">
            <v>0</v>
          </cell>
          <cell r="C217" t="str">
            <v>04.15.03</v>
          </cell>
          <cell r="E217">
            <v>4011200</v>
          </cell>
          <cell r="F217" t="str">
            <v>BARRAGEM OMBREIRA ESQUERDA - FILTRO E TRANSICAO</v>
          </cell>
          <cell r="G217" t="str">
            <v>M3</v>
          </cell>
          <cell r="H217">
            <v>0</v>
          </cell>
          <cell r="I217">
            <v>1</v>
          </cell>
          <cell r="J217">
            <v>1</v>
          </cell>
          <cell r="K217">
            <v>1</v>
          </cell>
          <cell r="L217">
            <v>1</v>
          </cell>
          <cell r="M217">
            <v>4.6399999999999997</v>
          </cell>
          <cell r="N217">
            <v>0</v>
          </cell>
          <cell r="O217">
            <v>4.6399999999999997</v>
          </cell>
          <cell r="P217">
            <v>0</v>
          </cell>
        </row>
        <row r="218">
          <cell r="A218">
            <v>217</v>
          </cell>
          <cell r="B218">
            <v>0</v>
          </cell>
          <cell r="C218" t="str">
            <v>04.15.04</v>
          </cell>
          <cell r="E218">
            <v>4011307</v>
          </cell>
          <cell r="F218" t="str">
            <v>ATERRO ACESSO AREA MONTAGEM - ENROCAMENTO</v>
          </cell>
          <cell r="G218" t="str">
            <v>M3</v>
          </cell>
          <cell r="H218">
            <v>47300</v>
          </cell>
          <cell r="I218">
            <v>1</v>
          </cell>
          <cell r="J218">
            <v>1</v>
          </cell>
          <cell r="K218">
            <v>1</v>
          </cell>
          <cell r="L218">
            <v>1</v>
          </cell>
          <cell r="M218">
            <v>1.1100000000000001</v>
          </cell>
          <cell r="N218">
            <v>52503</v>
          </cell>
          <cell r="O218">
            <v>1.1100000000000001</v>
          </cell>
          <cell r="P218">
            <v>52503</v>
          </cell>
        </row>
        <row r="219">
          <cell r="A219">
            <v>218</v>
          </cell>
          <cell r="C219" t="str">
            <v>04.15.05</v>
          </cell>
          <cell r="E219">
            <v>4011352</v>
          </cell>
          <cell r="F219" t="str">
            <v>RECONSTRUCAO ENSECADEIRA MD - BARRAGEM CCR</v>
          </cell>
          <cell r="G219" t="str">
            <v>M3</v>
          </cell>
          <cell r="H219">
            <v>61400</v>
          </cell>
          <cell r="I219">
            <v>1</v>
          </cell>
          <cell r="J219">
            <v>1</v>
          </cell>
          <cell r="K219">
            <v>1</v>
          </cell>
          <cell r="L219">
            <v>1</v>
          </cell>
          <cell r="M219">
            <v>1.29</v>
          </cell>
          <cell r="N219">
            <v>79206</v>
          </cell>
          <cell r="O219">
            <v>1.29</v>
          </cell>
          <cell r="P219">
            <v>79206</v>
          </cell>
        </row>
        <row r="220">
          <cell r="A220">
            <v>219</v>
          </cell>
          <cell r="B220">
            <v>8</v>
          </cell>
          <cell r="E220">
            <v>0</v>
          </cell>
          <cell r="H220">
            <v>0</v>
          </cell>
          <cell r="I220">
            <v>0</v>
          </cell>
          <cell r="J220">
            <v>0</v>
          </cell>
          <cell r="K220">
            <v>0</v>
          </cell>
          <cell r="L220">
            <v>0</v>
          </cell>
          <cell r="M220">
            <v>0</v>
          </cell>
          <cell r="N220">
            <v>0</v>
          </cell>
          <cell r="O220">
            <v>0</v>
          </cell>
          <cell r="P220">
            <v>0</v>
          </cell>
        </row>
        <row r="221">
          <cell r="A221">
            <v>220</v>
          </cell>
          <cell r="B221">
            <v>4</v>
          </cell>
          <cell r="C221" t="str">
            <v>04.16</v>
          </cell>
          <cell r="E221">
            <v>0</v>
          </cell>
          <cell r="F221" t="str">
            <v>* REMOCAO DA ENSECADEIRAS</v>
          </cell>
          <cell r="H221">
            <v>0</v>
          </cell>
          <cell r="I221">
            <v>0</v>
          </cell>
          <cell r="J221">
            <v>0</v>
          </cell>
          <cell r="K221">
            <v>0</v>
          </cell>
          <cell r="L221">
            <v>0</v>
          </cell>
          <cell r="M221">
            <v>0</v>
          </cell>
          <cell r="N221">
            <v>0</v>
          </cell>
          <cell r="O221">
            <v>0</v>
          </cell>
          <cell r="P221">
            <v>0</v>
          </cell>
        </row>
        <row r="222">
          <cell r="A222">
            <v>221</v>
          </cell>
          <cell r="B222">
            <v>0</v>
          </cell>
          <cell r="C222" t="str">
            <v>04.16.01</v>
          </cell>
          <cell r="E222">
            <v>4011404</v>
          </cell>
          <cell r="F222" t="str">
            <v>REMOCAO ENSEC. DA USINA - MD - JUSANTE</v>
          </cell>
          <cell r="G222" t="str">
            <v>M3</v>
          </cell>
          <cell r="H222">
            <v>72000</v>
          </cell>
          <cell r="I222">
            <v>1</v>
          </cell>
          <cell r="J222">
            <v>1</v>
          </cell>
          <cell r="K222">
            <v>1</v>
          </cell>
          <cell r="L222">
            <v>1</v>
          </cell>
          <cell r="M222">
            <v>2.84</v>
          </cell>
          <cell r="N222">
            <v>204480</v>
          </cell>
          <cell r="O222">
            <v>2.84</v>
          </cell>
          <cell r="P222">
            <v>204480</v>
          </cell>
        </row>
        <row r="223">
          <cell r="A223">
            <v>222</v>
          </cell>
          <cell r="B223">
            <v>0</v>
          </cell>
          <cell r="C223" t="str">
            <v>04.16.02</v>
          </cell>
          <cell r="E223">
            <v>4011501</v>
          </cell>
          <cell r="F223" t="str">
            <v>REMOCAO ENSEC. JUS. PARCIAL - ELEV. 135 (SECO)</v>
          </cell>
          <cell r="G223" t="str">
            <v>M3</v>
          </cell>
          <cell r="H223">
            <v>194850</v>
          </cell>
          <cell r="I223">
            <v>1</v>
          </cell>
          <cell r="J223">
            <v>1</v>
          </cell>
          <cell r="K223">
            <v>1</v>
          </cell>
          <cell r="L223">
            <v>1</v>
          </cell>
          <cell r="M223">
            <v>2.96</v>
          </cell>
          <cell r="N223">
            <v>576756</v>
          </cell>
          <cell r="O223">
            <v>2.96</v>
          </cell>
          <cell r="P223">
            <v>576756</v>
          </cell>
        </row>
        <row r="224">
          <cell r="A224">
            <v>223</v>
          </cell>
          <cell r="B224">
            <v>0</v>
          </cell>
          <cell r="C224" t="str">
            <v>04.16.03</v>
          </cell>
          <cell r="E224">
            <v>4011608</v>
          </cell>
          <cell r="F224" t="str">
            <v>REMOCAO ENSEC. DO VERTED. 1A.FASE-PARCIAL (SECO)</v>
          </cell>
          <cell r="G224" t="str">
            <v>M3</v>
          </cell>
          <cell r="H224">
            <v>31600</v>
          </cell>
          <cell r="I224">
            <v>1</v>
          </cell>
          <cell r="J224">
            <v>1</v>
          </cell>
          <cell r="K224">
            <v>1</v>
          </cell>
          <cell r="L224">
            <v>1</v>
          </cell>
          <cell r="M224">
            <v>3.06</v>
          </cell>
          <cell r="N224">
            <v>96696</v>
          </cell>
          <cell r="O224">
            <v>3.06</v>
          </cell>
          <cell r="P224">
            <v>96696</v>
          </cell>
        </row>
        <row r="225">
          <cell r="A225">
            <v>224</v>
          </cell>
          <cell r="B225">
            <v>0</v>
          </cell>
          <cell r="C225" t="str">
            <v>04.16.04</v>
          </cell>
          <cell r="E225">
            <v>4011705</v>
          </cell>
          <cell r="F225" t="str">
            <v>REMOCAO ENSEC. DO VERTEDOURO - ME - SUBMERSA</v>
          </cell>
          <cell r="G225" t="str">
            <v>M3</v>
          </cell>
          <cell r="H225">
            <v>198700</v>
          </cell>
          <cell r="I225">
            <v>1</v>
          </cell>
          <cell r="J225">
            <v>1</v>
          </cell>
          <cell r="K225">
            <v>1</v>
          </cell>
          <cell r="L225">
            <v>1</v>
          </cell>
          <cell r="M225">
            <v>5.55</v>
          </cell>
          <cell r="N225">
            <v>1102785</v>
          </cell>
          <cell r="O225">
            <v>5.55</v>
          </cell>
          <cell r="P225">
            <v>1102785</v>
          </cell>
        </row>
        <row r="226">
          <cell r="A226">
            <v>225</v>
          </cell>
          <cell r="C226" t="str">
            <v>04.16.05</v>
          </cell>
          <cell r="E226">
            <v>4011750</v>
          </cell>
          <cell r="F226" t="str">
            <v>REMOCAO ENSEC. DO VERTEDOURO - ME - SECO</v>
          </cell>
          <cell r="G226" t="str">
            <v>M3</v>
          </cell>
          <cell r="H226">
            <v>537680</v>
          </cell>
          <cell r="I226">
            <v>1</v>
          </cell>
          <cell r="J226">
            <v>1</v>
          </cell>
          <cell r="K226">
            <v>1</v>
          </cell>
          <cell r="L226">
            <v>1</v>
          </cell>
          <cell r="M226">
            <v>4.2300000000000004</v>
          </cell>
          <cell r="N226">
            <v>2274386.4</v>
          </cell>
          <cell r="O226">
            <v>4.2300000000000004</v>
          </cell>
          <cell r="P226">
            <v>2274386.4</v>
          </cell>
        </row>
        <row r="227">
          <cell r="A227">
            <v>226</v>
          </cell>
          <cell r="B227">
            <v>0</v>
          </cell>
          <cell r="C227" t="str">
            <v>04.16.06</v>
          </cell>
          <cell r="E227">
            <v>4011802</v>
          </cell>
          <cell r="F227" t="str">
            <v>REMOCAO ENSEC. PARCIAL-MD-TRECHO CCR - SECO</v>
          </cell>
          <cell r="G227" t="str">
            <v>M3</v>
          </cell>
          <cell r="H227">
            <v>73550</v>
          </cell>
          <cell r="I227">
            <v>1</v>
          </cell>
          <cell r="J227">
            <v>1</v>
          </cell>
          <cell r="K227">
            <v>1</v>
          </cell>
          <cell r="L227">
            <v>1</v>
          </cell>
          <cell r="M227">
            <v>3.19</v>
          </cell>
          <cell r="N227">
            <v>234624.5</v>
          </cell>
          <cell r="O227">
            <v>3.19</v>
          </cell>
          <cell r="P227">
            <v>234624.5</v>
          </cell>
        </row>
        <row r="228">
          <cell r="A228">
            <v>227</v>
          </cell>
          <cell r="B228">
            <v>0</v>
          </cell>
          <cell r="C228" t="str">
            <v>04.16.07</v>
          </cell>
          <cell r="E228">
            <v>4011909</v>
          </cell>
          <cell r="F228" t="str">
            <v>REMOCAO ENSEC. DE MONTANTE - PARCIAL - ATE ELEV.140</v>
          </cell>
          <cell r="G228" t="str">
            <v>M3</v>
          </cell>
          <cell r="H228">
            <v>137900</v>
          </cell>
          <cell r="I228">
            <v>1</v>
          </cell>
          <cell r="J228">
            <v>1</v>
          </cell>
          <cell r="K228">
            <v>1</v>
          </cell>
          <cell r="L228">
            <v>1</v>
          </cell>
          <cell r="M228">
            <v>2.9</v>
          </cell>
          <cell r="N228">
            <v>399910</v>
          </cell>
          <cell r="O228">
            <v>2.9</v>
          </cell>
          <cell r="P228">
            <v>399910</v>
          </cell>
        </row>
        <row r="229">
          <cell r="A229">
            <v>228</v>
          </cell>
          <cell r="B229">
            <v>0</v>
          </cell>
          <cell r="C229" t="str">
            <v>04.16.08</v>
          </cell>
          <cell r="E229">
            <v>4012009</v>
          </cell>
          <cell r="F229" t="str">
            <v>REMOCAO ENSEC. 2A. FASE - SUBMERSA</v>
          </cell>
          <cell r="G229" t="str">
            <v>M3</v>
          </cell>
          <cell r="H229">
            <v>69000</v>
          </cell>
          <cell r="I229">
            <v>1</v>
          </cell>
          <cell r="J229">
            <v>1</v>
          </cell>
          <cell r="K229">
            <v>1</v>
          </cell>
          <cell r="L229">
            <v>1</v>
          </cell>
          <cell r="M229">
            <v>5.34</v>
          </cell>
          <cell r="N229">
            <v>368460</v>
          </cell>
          <cell r="O229">
            <v>5.34</v>
          </cell>
          <cell r="P229">
            <v>368460</v>
          </cell>
        </row>
        <row r="230">
          <cell r="A230">
            <v>229</v>
          </cell>
          <cell r="C230" t="str">
            <v>04.16.09</v>
          </cell>
          <cell r="E230">
            <v>4012021</v>
          </cell>
          <cell r="F230" t="str">
            <v>REMOCAO ENSEC. 2A. FASE -ATE NA - SECO</v>
          </cell>
          <cell r="G230" t="str">
            <v>M3</v>
          </cell>
          <cell r="H230">
            <v>320000</v>
          </cell>
          <cell r="I230">
            <v>1</v>
          </cell>
          <cell r="J230">
            <v>1</v>
          </cell>
          <cell r="K230">
            <v>1</v>
          </cell>
          <cell r="L230">
            <v>1</v>
          </cell>
          <cell r="M230">
            <v>2.96</v>
          </cell>
          <cell r="N230">
            <v>947200</v>
          </cell>
          <cell r="O230">
            <v>2.96</v>
          </cell>
          <cell r="P230">
            <v>947200</v>
          </cell>
        </row>
        <row r="231">
          <cell r="A231">
            <v>230</v>
          </cell>
          <cell r="B231">
            <v>8</v>
          </cell>
          <cell r="E231">
            <v>0</v>
          </cell>
          <cell r="H231">
            <v>0</v>
          </cell>
          <cell r="I231">
            <v>0</v>
          </cell>
          <cell r="J231">
            <v>0</v>
          </cell>
          <cell r="K231">
            <v>0</v>
          </cell>
          <cell r="L231">
            <v>0</v>
          </cell>
          <cell r="M231">
            <v>0</v>
          </cell>
          <cell r="N231">
            <v>0</v>
          </cell>
          <cell r="O231">
            <v>0</v>
          </cell>
          <cell r="P231">
            <v>0</v>
          </cell>
        </row>
        <row r="232">
          <cell r="A232">
            <v>231</v>
          </cell>
          <cell r="B232">
            <v>4</v>
          </cell>
          <cell r="C232" t="str">
            <v>04.17</v>
          </cell>
          <cell r="E232">
            <v>0</v>
          </cell>
          <cell r="F232" t="str">
            <v>* VEDACAO E ESGOTAMENTO DE ENSECADEIRA</v>
          </cell>
          <cell r="H232">
            <v>0</v>
          </cell>
          <cell r="I232">
            <v>0</v>
          </cell>
          <cell r="J232">
            <v>0</v>
          </cell>
          <cell r="K232">
            <v>0</v>
          </cell>
          <cell r="L232">
            <v>0</v>
          </cell>
          <cell r="M232">
            <v>0</v>
          </cell>
          <cell r="N232">
            <v>0</v>
          </cell>
          <cell r="O232">
            <v>0</v>
          </cell>
          <cell r="P232">
            <v>0</v>
          </cell>
        </row>
        <row r="233">
          <cell r="A233">
            <v>232</v>
          </cell>
          <cell r="B233">
            <v>0</v>
          </cell>
          <cell r="C233" t="str">
            <v>04.17.01</v>
          </cell>
          <cell r="E233">
            <v>4012106</v>
          </cell>
          <cell r="F233" t="str">
            <v>PAREDE DIAFRAGMA / JET GROUTING</v>
          </cell>
          <cell r="G233" t="str">
            <v>M2</v>
          </cell>
          <cell r="H233">
            <v>18000</v>
          </cell>
          <cell r="I233">
            <v>1</v>
          </cell>
          <cell r="J233">
            <v>1</v>
          </cell>
          <cell r="K233">
            <v>1</v>
          </cell>
          <cell r="L233">
            <v>1</v>
          </cell>
          <cell r="M233">
            <v>200</v>
          </cell>
          <cell r="N233">
            <v>3600000</v>
          </cell>
          <cell r="O233">
            <v>200</v>
          </cell>
          <cell r="P233">
            <v>3600000</v>
          </cell>
        </row>
        <row r="234">
          <cell r="A234">
            <v>233</v>
          </cell>
          <cell r="B234">
            <v>0</v>
          </cell>
          <cell r="C234" t="str">
            <v>04.17.02</v>
          </cell>
          <cell r="E234">
            <v>4012203</v>
          </cell>
          <cell r="F234" t="str">
            <v>ESGOTAMENTO E MANUTENCAO DE ENSECADEIRA</v>
          </cell>
          <cell r="G234" t="str">
            <v>VB</v>
          </cell>
          <cell r="H234">
            <v>1</v>
          </cell>
          <cell r="I234">
            <v>1</v>
          </cell>
          <cell r="J234">
            <v>1</v>
          </cell>
          <cell r="K234">
            <v>1</v>
          </cell>
          <cell r="L234">
            <v>1</v>
          </cell>
          <cell r="M234">
            <v>0.01</v>
          </cell>
          <cell r="N234">
            <v>0.01</v>
          </cell>
          <cell r="O234">
            <v>0.01</v>
          </cell>
          <cell r="P234">
            <v>0.01</v>
          </cell>
        </row>
        <row r="235">
          <cell r="A235">
            <v>234</v>
          </cell>
          <cell r="B235">
            <v>8</v>
          </cell>
          <cell r="E235">
            <v>0</v>
          </cell>
          <cell r="H235">
            <v>0</v>
          </cell>
          <cell r="I235">
            <v>0</v>
          </cell>
          <cell r="J235">
            <v>0</v>
          </cell>
          <cell r="K235">
            <v>0</v>
          </cell>
          <cell r="L235">
            <v>0</v>
          </cell>
          <cell r="M235">
            <v>0</v>
          </cell>
          <cell r="N235">
            <v>0</v>
          </cell>
          <cell r="O235">
            <v>0</v>
          </cell>
          <cell r="P235">
            <v>0</v>
          </cell>
        </row>
        <row r="236">
          <cell r="A236">
            <v>235</v>
          </cell>
          <cell r="B236">
            <v>2</v>
          </cell>
          <cell r="C236" t="str">
            <v>05</v>
          </cell>
          <cell r="E236">
            <v>0</v>
          </cell>
          <cell r="F236" t="str">
            <v>** CONCRETO</v>
          </cell>
          <cell r="H236">
            <v>0</v>
          </cell>
          <cell r="I236">
            <v>0</v>
          </cell>
          <cell r="J236">
            <v>0</v>
          </cell>
          <cell r="K236">
            <v>0</v>
          </cell>
          <cell r="L236">
            <v>0</v>
          </cell>
          <cell r="M236">
            <v>0</v>
          </cell>
          <cell r="N236">
            <v>0</v>
          </cell>
          <cell r="O236">
            <v>0</v>
          </cell>
          <cell r="P236">
            <v>0</v>
          </cell>
        </row>
        <row r="237">
          <cell r="A237">
            <v>236</v>
          </cell>
          <cell r="B237">
            <v>3</v>
          </cell>
          <cell r="C237" t="str">
            <v>05.01</v>
          </cell>
          <cell r="E237">
            <v>0</v>
          </cell>
          <cell r="F237" t="str">
            <v>*PREPARO E LANCAMENTO DE CONCRETO CONVENCIONAL</v>
          </cell>
          <cell r="H237">
            <v>0</v>
          </cell>
          <cell r="I237">
            <v>0</v>
          </cell>
          <cell r="J237">
            <v>0</v>
          </cell>
          <cell r="K237">
            <v>0</v>
          </cell>
          <cell r="L237">
            <v>0</v>
          </cell>
          <cell r="M237">
            <v>0</v>
          </cell>
          <cell r="N237">
            <v>0</v>
          </cell>
          <cell r="O237">
            <v>0</v>
          </cell>
          <cell r="P237">
            <v>0</v>
          </cell>
        </row>
        <row r="238">
          <cell r="A238">
            <v>237</v>
          </cell>
          <cell r="B238">
            <v>4</v>
          </cell>
          <cell r="C238" t="str">
            <v>05.01.01</v>
          </cell>
          <cell r="E238">
            <v>0</v>
          </cell>
          <cell r="F238" t="str">
            <v>CONCRETO VERTEDOURO</v>
          </cell>
          <cell r="H238">
            <v>0</v>
          </cell>
          <cell r="I238">
            <v>0</v>
          </cell>
          <cell r="J238">
            <v>0</v>
          </cell>
          <cell r="K238">
            <v>0</v>
          </cell>
          <cell r="L238">
            <v>0</v>
          </cell>
          <cell r="M238">
            <v>0</v>
          </cell>
          <cell r="N238">
            <v>0</v>
          </cell>
          <cell r="O238">
            <v>0</v>
          </cell>
          <cell r="P238">
            <v>0</v>
          </cell>
        </row>
        <row r="239">
          <cell r="A239">
            <v>238</v>
          </cell>
          <cell r="B239">
            <v>0</v>
          </cell>
          <cell r="C239" t="str">
            <v>05.01.01.01</v>
          </cell>
          <cell r="E239">
            <v>4012300</v>
          </cell>
          <cell r="F239" t="str">
            <v>CONCRETO P/REGULARIZACAO DE FUNDACOES/OVER BREAK</v>
          </cell>
          <cell r="G239" t="str">
            <v>M3</v>
          </cell>
          <cell r="H239">
            <v>17240</v>
          </cell>
          <cell r="I239">
            <v>1</v>
          </cell>
          <cell r="J239">
            <v>1</v>
          </cell>
          <cell r="K239">
            <v>1</v>
          </cell>
          <cell r="L239">
            <v>1</v>
          </cell>
          <cell r="M239">
            <v>166.01</v>
          </cell>
          <cell r="N239">
            <v>2862012.4</v>
          </cell>
          <cell r="O239">
            <v>166.01</v>
          </cell>
          <cell r="P239">
            <v>2862012.4</v>
          </cell>
        </row>
        <row r="240">
          <cell r="A240">
            <v>239</v>
          </cell>
          <cell r="B240">
            <v>0</v>
          </cell>
          <cell r="C240" t="str">
            <v>05.01.01.02</v>
          </cell>
          <cell r="E240">
            <v>4012407</v>
          </cell>
          <cell r="F240" t="str">
            <v>CONCRETO VERTEDOURO - OGIVA</v>
          </cell>
          <cell r="G240" t="str">
            <v>M3</v>
          </cell>
          <cell r="H240">
            <v>85285</v>
          </cell>
          <cell r="I240">
            <v>1</v>
          </cell>
          <cell r="J240">
            <v>1</v>
          </cell>
          <cell r="K240">
            <v>1</v>
          </cell>
          <cell r="L240">
            <v>1</v>
          </cell>
          <cell r="M240">
            <v>107.12</v>
          </cell>
          <cell r="N240">
            <v>9135729.1999999993</v>
          </cell>
          <cell r="O240">
            <v>107.12</v>
          </cell>
          <cell r="P240">
            <v>9135729.1999999993</v>
          </cell>
        </row>
        <row r="241">
          <cell r="A241">
            <v>240</v>
          </cell>
          <cell r="B241">
            <v>0</v>
          </cell>
          <cell r="C241" t="str">
            <v>05.01.01.03</v>
          </cell>
          <cell r="E241">
            <v>4012504</v>
          </cell>
          <cell r="F241" t="str">
            <v>CONCRETO VERTEDOURO - OGIVA - SUPERF.HIDRAULICA</v>
          </cell>
          <cell r="G241" t="str">
            <v>M3</v>
          </cell>
          <cell r="H241">
            <v>5313</v>
          </cell>
          <cell r="I241">
            <v>1</v>
          </cell>
          <cell r="J241">
            <v>1</v>
          </cell>
          <cell r="K241">
            <v>1</v>
          </cell>
          <cell r="L241">
            <v>1</v>
          </cell>
          <cell r="M241">
            <v>197.67</v>
          </cell>
          <cell r="N241">
            <v>1050220.71</v>
          </cell>
          <cell r="O241">
            <v>197.67</v>
          </cell>
          <cell r="P241">
            <v>1050220.71</v>
          </cell>
        </row>
        <row r="242">
          <cell r="A242">
            <v>241</v>
          </cell>
          <cell r="B242">
            <v>0</v>
          </cell>
          <cell r="C242" t="str">
            <v>05.01.01.04</v>
          </cell>
          <cell r="E242">
            <v>4012601</v>
          </cell>
          <cell r="F242" t="str">
            <v>CONCRETO VERTEDOURO - PILARES</v>
          </cell>
          <cell r="G242" t="str">
            <v>M3</v>
          </cell>
          <cell r="H242">
            <v>95599</v>
          </cell>
          <cell r="I242">
            <v>1</v>
          </cell>
          <cell r="J242">
            <v>1</v>
          </cell>
          <cell r="K242">
            <v>1</v>
          </cell>
          <cell r="L242">
            <v>1</v>
          </cell>
          <cell r="M242">
            <v>116.41</v>
          </cell>
          <cell r="N242">
            <v>11128679.59</v>
          </cell>
          <cell r="O242">
            <v>116.41</v>
          </cell>
          <cell r="P242">
            <v>11128679.59</v>
          </cell>
        </row>
        <row r="243">
          <cell r="A243">
            <v>242</v>
          </cell>
          <cell r="C243" t="str">
            <v>05.01.01.05</v>
          </cell>
          <cell r="E243">
            <v>4012623</v>
          </cell>
          <cell r="F243" t="str">
            <v>CONCRETO VERTEDOURO - PILARES - REGIAO PROTENSAO</v>
          </cell>
          <cell r="G243" t="str">
            <v>M3</v>
          </cell>
          <cell r="H243">
            <v>7244</v>
          </cell>
          <cell r="I243">
            <v>1</v>
          </cell>
          <cell r="J243">
            <v>1</v>
          </cell>
          <cell r="K243">
            <v>1</v>
          </cell>
          <cell r="L243">
            <v>1</v>
          </cell>
          <cell r="M243">
            <v>215.29</v>
          </cell>
          <cell r="N243">
            <v>1559560.76</v>
          </cell>
          <cell r="O243">
            <v>215.29</v>
          </cell>
          <cell r="P243">
            <v>1559560.76</v>
          </cell>
        </row>
        <row r="244">
          <cell r="A244">
            <v>243</v>
          </cell>
          <cell r="C244" t="str">
            <v>05.01.01.06</v>
          </cell>
          <cell r="E244">
            <v>4012645</v>
          </cell>
          <cell r="F244" t="str">
            <v>CONCRETO VERTEDOURO - PILARES - SUPERF.HIDR.</v>
          </cell>
          <cell r="G244" t="str">
            <v>M3</v>
          </cell>
          <cell r="H244">
            <v>15438</v>
          </cell>
          <cell r="I244">
            <v>1</v>
          </cell>
          <cell r="J244">
            <v>1</v>
          </cell>
          <cell r="K244">
            <v>1</v>
          </cell>
          <cell r="L244">
            <v>1</v>
          </cell>
          <cell r="M244">
            <v>191.55</v>
          </cell>
          <cell r="N244">
            <v>2957148.9</v>
          </cell>
          <cell r="O244">
            <v>191.55</v>
          </cell>
          <cell r="P244">
            <v>2957148.9</v>
          </cell>
        </row>
        <row r="245">
          <cell r="A245">
            <v>244</v>
          </cell>
          <cell r="B245">
            <v>0</v>
          </cell>
          <cell r="C245" t="str">
            <v>05.01.01.07</v>
          </cell>
          <cell r="E245">
            <v>4012708</v>
          </cell>
          <cell r="F245" t="str">
            <v>CONCRETO VERTEDOURO - PONTE COROAMENTO - TABULEIRO</v>
          </cell>
          <cell r="G245" t="str">
            <v>M3</v>
          </cell>
          <cell r="H245">
            <v>1313</v>
          </cell>
          <cell r="I245">
            <v>1</v>
          </cell>
          <cell r="J245">
            <v>1</v>
          </cell>
          <cell r="K245">
            <v>1</v>
          </cell>
          <cell r="L245">
            <v>1</v>
          </cell>
          <cell r="M245">
            <v>159.37</v>
          </cell>
          <cell r="N245">
            <v>209252.81</v>
          </cell>
          <cell r="O245">
            <v>159.37</v>
          </cell>
          <cell r="P245">
            <v>209252.81</v>
          </cell>
        </row>
        <row r="246">
          <cell r="A246">
            <v>245</v>
          </cell>
          <cell r="C246" t="str">
            <v>05.01.01.08</v>
          </cell>
          <cell r="E246">
            <v>4012720</v>
          </cell>
          <cell r="F246" t="str">
            <v>CONCRETO VERTEDOURO - PONTE COROAMENTO - PRE-MOLDADOS</v>
          </cell>
          <cell r="G246" t="str">
            <v>M3</v>
          </cell>
          <cell r="H246">
            <v>1770</v>
          </cell>
          <cell r="I246">
            <v>1</v>
          </cell>
          <cell r="J246">
            <v>1</v>
          </cell>
          <cell r="K246">
            <v>1</v>
          </cell>
          <cell r="L246">
            <v>1</v>
          </cell>
          <cell r="M246">
            <v>354.64</v>
          </cell>
          <cell r="N246">
            <v>627712.80000000005</v>
          </cell>
          <cell r="O246">
            <v>354.64</v>
          </cell>
          <cell r="P246">
            <v>627712.80000000005</v>
          </cell>
        </row>
        <row r="247">
          <cell r="A247">
            <v>246</v>
          </cell>
          <cell r="B247">
            <v>0</v>
          </cell>
          <cell r="C247" t="str">
            <v>05.01.01.09</v>
          </cell>
          <cell r="E247">
            <v>4012805</v>
          </cell>
          <cell r="F247" t="str">
            <v>CONCRETO VERTEDOURO - PONTE AUXILIAR JUSANTE</v>
          </cell>
          <cell r="G247" t="str">
            <v>M3</v>
          </cell>
          <cell r="H247">
            <v>816</v>
          </cell>
          <cell r="I247">
            <v>1</v>
          </cell>
          <cell r="J247">
            <v>1</v>
          </cell>
          <cell r="K247">
            <v>1</v>
          </cell>
          <cell r="L247">
            <v>1</v>
          </cell>
          <cell r="M247">
            <v>160.19</v>
          </cell>
          <cell r="N247">
            <v>130715.04</v>
          </cell>
          <cell r="O247">
            <v>160.19</v>
          </cell>
          <cell r="P247">
            <v>130715.04</v>
          </cell>
        </row>
        <row r="248">
          <cell r="A248">
            <v>247</v>
          </cell>
          <cell r="B248">
            <v>0</v>
          </cell>
          <cell r="C248" t="str">
            <v>05.01.01.10</v>
          </cell>
          <cell r="E248">
            <v>4012902</v>
          </cell>
          <cell r="F248" t="str">
            <v>CONCRETO VERTEDOURO - VIGA MUNHAO/PROTENDIDO</v>
          </cell>
          <cell r="G248" t="str">
            <v>M3</v>
          </cell>
          <cell r="H248">
            <v>3258</v>
          </cell>
          <cell r="I248">
            <v>1</v>
          </cell>
          <cell r="J248">
            <v>1</v>
          </cell>
          <cell r="K248">
            <v>1</v>
          </cell>
          <cell r="L248">
            <v>1</v>
          </cell>
          <cell r="M248">
            <v>218.59</v>
          </cell>
          <cell r="N248">
            <v>712166.22</v>
          </cell>
          <cell r="O248">
            <v>218.59</v>
          </cell>
          <cell r="P248">
            <v>712166.22</v>
          </cell>
        </row>
        <row r="249">
          <cell r="A249">
            <v>248</v>
          </cell>
          <cell r="B249">
            <v>0</v>
          </cell>
          <cell r="C249" t="str">
            <v>05.01.01.11</v>
          </cell>
          <cell r="E249">
            <v>4013002</v>
          </cell>
          <cell r="F249" t="str">
            <v>CONCRETO VERTEDOURO - SEGUNDO ESTAGIO</v>
          </cell>
          <cell r="G249" t="str">
            <v>M3</v>
          </cell>
          <cell r="H249">
            <v>1178</v>
          </cell>
          <cell r="I249">
            <v>1</v>
          </cell>
          <cell r="J249">
            <v>1</v>
          </cell>
          <cell r="K249">
            <v>1</v>
          </cell>
          <cell r="L249">
            <v>1</v>
          </cell>
          <cell r="M249">
            <v>162.96</v>
          </cell>
          <cell r="N249">
            <v>191966.88</v>
          </cell>
          <cell r="O249">
            <v>162.96</v>
          </cell>
          <cell r="P249">
            <v>191966.88</v>
          </cell>
        </row>
        <row r="250">
          <cell r="A250">
            <v>249</v>
          </cell>
          <cell r="B250">
            <v>0</v>
          </cell>
          <cell r="C250" t="str">
            <v>05.01.01.12</v>
          </cell>
          <cell r="E250">
            <v>4013109</v>
          </cell>
          <cell r="F250" t="str">
            <v>CONCRETO VERTEDOURO - VAOS REBAIXADOS-OGIVA</v>
          </cell>
          <cell r="G250" t="str">
            <v>M3</v>
          </cell>
          <cell r="H250">
            <v>7026</v>
          </cell>
          <cell r="I250">
            <v>1</v>
          </cell>
          <cell r="J250">
            <v>1</v>
          </cell>
          <cell r="K250">
            <v>1</v>
          </cell>
          <cell r="L250">
            <v>1</v>
          </cell>
          <cell r="M250">
            <v>154.82</v>
          </cell>
          <cell r="N250">
            <v>1087765.32</v>
          </cell>
          <cell r="O250">
            <v>154.82</v>
          </cell>
          <cell r="P250">
            <v>1087765.32</v>
          </cell>
        </row>
        <row r="251">
          <cell r="A251">
            <v>250</v>
          </cell>
          <cell r="B251">
            <v>0</v>
          </cell>
          <cell r="C251" t="str">
            <v>05.01.01.13</v>
          </cell>
          <cell r="E251">
            <v>4013206</v>
          </cell>
          <cell r="F251" t="str">
            <v>CONCRETO VERTEDOURO - VAOS REBAIXADOS-SUP.HIDR.</v>
          </cell>
          <cell r="G251" t="str">
            <v>M3</v>
          </cell>
          <cell r="H251">
            <v>631</v>
          </cell>
          <cell r="I251">
            <v>1</v>
          </cell>
          <cell r="J251">
            <v>1</v>
          </cell>
          <cell r="K251">
            <v>1</v>
          </cell>
          <cell r="L251">
            <v>1</v>
          </cell>
          <cell r="M251">
            <v>204.48</v>
          </cell>
          <cell r="N251">
            <v>129026.88</v>
          </cell>
          <cell r="O251">
            <v>204.48</v>
          </cell>
          <cell r="P251">
            <v>129026.88</v>
          </cell>
        </row>
        <row r="252">
          <cell r="A252">
            <v>251</v>
          </cell>
          <cell r="B252">
            <v>0</v>
          </cell>
          <cell r="C252" t="str">
            <v>05.01.01.14</v>
          </cell>
          <cell r="E252">
            <v>4013303</v>
          </cell>
          <cell r="F252" t="str">
            <v>CONCRETO VERTEDOURO - MUROS DE APROXIMACAO</v>
          </cell>
          <cell r="G252" t="str">
            <v>M3</v>
          </cell>
          <cell r="H252">
            <v>15100</v>
          </cell>
          <cell r="I252">
            <v>1</v>
          </cell>
          <cell r="J252">
            <v>1</v>
          </cell>
          <cell r="K252">
            <v>1</v>
          </cell>
          <cell r="L252">
            <v>1</v>
          </cell>
          <cell r="M252">
            <v>94.74</v>
          </cell>
          <cell r="N252">
            <v>1430574</v>
          </cell>
          <cell r="O252">
            <v>94.74</v>
          </cell>
          <cell r="P252">
            <v>1430574</v>
          </cell>
        </row>
        <row r="253">
          <cell r="A253">
            <v>252</v>
          </cell>
          <cell r="B253">
            <v>0</v>
          </cell>
          <cell r="C253" t="str">
            <v>05.01.01.15</v>
          </cell>
          <cell r="E253">
            <v>4013400</v>
          </cell>
          <cell r="F253" t="str">
            <v>CONCRETO BACIA VERT.- PARTE INFERIOR LAJE</v>
          </cell>
          <cell r="G253" t="str">
            <v>M3</v>
          </cell>
          <cell r="H253">
            <v>25063</v>
          </cell>
          <cell r="I253">
            <v>1</v>
          </cell>
          <cell r="J253">
            <v>1</v>
          </cell>
          <cell r="K253">
            <v>1</v>
          </cell>
          <cell r="L253">
            <v>1</v>
          </cell>
          <cell r="M253">
            <v>97.55</v>
          </cell>
          <cell r="N253">
            <v>2444895.65</v>
          </cell>
          <cell r="O253">
            <v>97.55</v>
          </cell>
          <cell r="P253">
            <v>2444895.65</v>
          </cell>
        </row>
        <row r="254">
          <cell r="A254">
            <v>253</v>
          </cell>
          <cell r="C254" t="str">
            <v>05.01.01.16</v>
          </cell>
          <cell r="E254">
            <v>4013422</v>
          </cell>
          <cell r="F254" t="str">
            <v>CONCRETO BACIA VERT.- MUROS</v>
          </cell>
          <cell r="G254" t="str">
            <v>M3</v>
          </cell>
          <cell r="H254">
            <v>3903</v>
          </cell>
          <cell r="I254">
            <v>1</v>
          </cell>
          <cell r="J254">
            <v>1</v>
          </cell>
          <cell r="K254">
            <v>1</v>
          </cell>
          <cell r="L254">
            <v>1</v>
          </cell>
          <cell r="M254">
            <v>104.53</v>
          </cell>
          <cell r="N254">
            <v>407980.59</v>
          </cell>
          <cell r="O254">
            <v>104.53</v>
          </cell>
          <cell r="P254">
            <v>407980.59</v>
          </cell>
        </row>
        <row r="255">
          <cell r="A255">
            <v>254</v>
          </cell>
          <cell r="B255">
            <v>0</v>
          </cell>
          <cell r="C255" t="str">
            <v>05.01.01.17</v>
          </cell>
          <cell r="E255">
            <v>4013507</v>
          </cell>
          <cell r="F255" t="str">
            <v>CONCRETO BACIA VERT.- SUPERFICIE HIDRAULICA</v>
          </cell>
          <cell r="G255" t="str">
            <v>M3</v>
          </cell>
          <cell r="H255">
            <v>8834</v>
          </cell>
          <cell r="I255">
            <v>1</v>
          </cell>
          <cell r="J255">
            <v>1</v>
          </cell>
          <cell r="K255">
            <v>1</v>
          </cell>
          <cell r="L255">
            <v>1</v>
          </cell>
          <cell r="M255">
            <v>194.72</v>
          </cell>
          <cell r="N255">
            <v>1720156.48</v>
          </cell>
          <cell r="O255">
            <v>194.72</v>
          </cell>
          <cell r="P255">
            <v>1720156.48</v>
          </cell>
        </row>
        <row r="256">
          <cell r="A256">
            <v>255</v>
          </cell>
          <cell r="B256">
            <v>0</v>
          </cell>
          <cell r="C256" t="str">
            <v>05.01.01.18</v>
          </cell>
          <cell r="E256">
            <v>4013604</v>
          </cell>
          <cell r="F256" t="str">
            <v>CONCRETO VERTEDOURO - PROTECAO MONTANTE/JUSANTE</v>
          </cell>
          <cell r="G256" t="str">
            <v>M3</v>
          </cell>
          <cell r="H256">
            <v>23400</v>
          </cell>
          <cell r="I256">
            <v>1</v>
          </cell>
          <cell r="J256">
            <v>1</v>
          </cell>
          <cell r="K256">
            <v>1</v>
          </cell>
          <cell r="L256">
            <v>1</v>
          </cell>
          <cell r="M256">
            <v>114.41</v>
          </cell>
          <cell r="N256">
            <v>2677194</v>
          </cell>
          <cell r="O256">
            <v>114.41</v>
          </cell>
          <cell r="P256">
            <v>2677194</v>
          </cell>
        </row>
        <row r="257">
          <cell r="A257">
            <v>256</v>
          </cell>
          <cell r="B257">
            <v>0</v>
          </cell>
          <cell r="C257" t="str">
            <v>05.01.01.19</v>
          </cell>
          <cell r="E257">
            <v>4013701</v>
          </cell>
          <cell r="F257" t="str">
            <v>CONCRETO VERTEDOURO - SUBSTITUICAO SAPROLITO</v>
          </cell>
          <cell r="G257" t="str">
            <v>M3</v>
          </cell>
          <cell r="H257">
            <v>2500</v>
          </cell>
          <cell r="I257">
            <v>1</v>
          </cell>
          <cell r="J257">
            <v>1</v>
          </cell>
          <cell r="K257">
            <v>1</v>
          </cell>
          <cell r="L257">
            <v>1</v>
          </cell>
          <cell r="M257">
            <v>145.5</v>
          </cell>
          <cell r="N257">
            <v>363750</v>
          </cell>
          <cell r="O257">
            <v>145.5</v>
          </cell>
          <cell r="P257">
            <v>363750</v>
          </cell>
        </row>
        <row r="258">
          <cell r="A258">
            <v>257</v>
          </cell>
          <cell r="B258">
            <v>8</v>
          </cell>
          <cell r="E258">
            <v>0</v>
          </cell>
          <cell r="H258">
            <v>0</v>
          </cell>
          <cell r="I258">
            <v>0</v>
          </cell>
          <cell r="J258">
            <v>0</v>
          </cell>
          <cell r="K258">
            <v>0</v>
          </cell>
          <cell r="L258">
            <v>0</v>
          </cell>
          <cell r="M258">
            <v>0</v>
          </cell>
          <cell r="N258">
            <v>0</v>
          </cell>
          <cell r="O258">
            <v>0</v>
          </cell>
          <cell r="P258">
            <v>0</v>
          </cell>
        </row>
        <row r="259">
          <cell r="A259">
            <v>258</v>
          </cell>
          <cell r="B259">
            <v>4</v>
          </cell>
          <cell r="C259" t="str">
            <v>05.01.02</v>
          </cell>
          <cell r="E259">
            <v>0</v>
          </cell>
          <cell r="F259" t="str">
            <v>CONCRETO CASA FORCA/TOMADA DAGUA/ AREA MONTAGEM</v>
          </cell>
          <cell r="H259">
            <v>0</v>
          </cell>
          <cell r="I259">
            <v>0</v>
          </cell>
          <cell r="J259">
            <v>0</v>
          </cell>
          <cell r="K259">
            <v>0</v>
          </cell>
          <cell r="L259">
            <v>0</v>
          </cell>
          <cell r="M259">
            <v>0</v>
          </cell>
          <cell r="N259">
            <v>0</v>
          </cell>
          <cell r="O259">
            <v>0</v>
          </cell>
          <cell r="P259">
            <v>0</v>
          </cell>
        </row>
        <row r="260">
          <cell r="A260">
            <v>259</v>
          </cell>
          <cell r="B260">
            <v>0</v>
          </cell>
          <cell r="C260" t="str">
            <v>05.01.02.01</v>
          </cell>
          <cell r="E260">
            <v>4013808</v>
          </cell>
          <cell r="F260" t="str">
            <v>CONCRETO P/REGULARIZACAO DE FUNDACOES/OVER BREAK</v>
          </cell>
          <cell r="G260" t="str">
            <v>M3</v>
          </cell>
          <cell r="H260">
            <v>11350</v>
          </cell>
          <cell r="I260">
            <v>1</v>
          </cell>
          <cell r="J260">
            <v>1</v>
          </cell>
          <cell r="K260">
            <v>1</v>
          </cell>
          <cell r="L260">
            <v>1</v>
          </cell>
          <cell r="M260">
            <v>128.97</v>
          </cell>
          <cell r="N260">
            <v>1463809.5</v>
          </cell>
          <cell r="O260">
            <v>128.97</v>
          </cell>
          <cell r="P260">
            <v>1463809.5</v>
          </cell>
        </row>
        <row r="261">
          <cell r="A261">
            <v>260</v>
          </cell>
          <cell r="B261">
            <v>0</v>
          </cell>
          <cell r="C261" t="str">
            <v>05.01.02.02</v>
          </cell>
          <cell r="E261">
            <v>4013905</v>
          </cell>
          <cell r="F261" t="str">
            <v>CONCRETO CF/TD/AM - T.DAGUA-SUP HIDRAULICA</v>
          </cell>
          <cell r="G261" t="str">
            <v>M3</v>
          </cell>
          <cell r="H261">
            <v>15960</v>
          </cell>
          <cell r="I261">
            <v>1</v>
          </cell>
          <cell r="J261">
            <v>1</v>
          </cell>
          <cell r="K261">
            <v>1</v>
          </cell>
          <cell r="L261">
            <v>1</v>
          </cell>
          <cell r="M261">
            <v>190.29</v>
          </cell>
          <cell r="N261">
            <v>3037028.4</v>
          </cell>
          <cell r="O261">
            <v>190.29</v>
          </cell>
          <cell r="P261">
            <v>3037028.4</v>
          </cell>
        </row>
        <row r="262">
          <cell r="A262">
            <v>261</v>
          </cell>
          <cell r="B262">
            <v>0</v>
          </cell>
          <cell r="C262" t="str">
            <v>05.01.02.03</v>
          </cell>
          <cell r="E262">
            <v>4014005</v>
          </cell>
          <cell r="F262" t="str">
            <v>CONCRETO CF/TD/AM - T.DAGUA-PAREDES</v>
          </cell>
          <cell r="G262" t="str">
            <v>M3</v>
          </cell>
          <cell r="H262">
            <v>128387</v>
          </cell>
          <cell r="I262">
            <v>1</v>
          </cell>
          <cell r="J262">
            <v>1</v>
          </cell>
          <cell r="K262">
            <v>1</v>
          </cell>
          <cell r="L262">
            <v>1</v>
          </cell>
          <cell r="M262">
            <v>112.2</v>
          </cell>
          <cell r="N262">
            <v>14405021.4</v>
          </cell>
          <cell r="O262">
            <v>112.2</v>
          </cell>
          <cell r="P262">
            <v>14405021.4</v>
          </cell>
        </row>
        <row r="263">
          <cell r="A263">
            <v>262</v>
          </cell>
          <cell r="B263">
            <v>0</v>
          </cell>
          <cell r="C263" t="str">
            <v>05.01.02.04</v>
          </cell>
          <cell r="E263">
            <v>4014027</v>
          </cell>
          <cell r="F263" t="str">
            <v>CONCRETO CF/TD/AM - T.DAGUA-PILARES</v>
          </cell>
          <cell r="G263" t="str">
            <v>M3</v>
          </cell>
          <cell r="H263">
            <v>2023</v>
          </cell>
          <cell r="I263">
            <v>1</v>
          </cell>
          <cell r="J263">
            <v>1</v>
          </cell>
          <cell r="K263">
            <v>1</v>
          </cell>
          <cell r="L263">
            <v>1</v>
          </cell>
          <cell r="M263">
            <v>150.5</v>
          </cell>
          <cell r="N263">
            <v>304461.5</v>
          </cell>
          <cell r="O263">
            <v>150.5</v>
          </cell>
          <cell r="P263">
            <v>304461.5</v>
          </cell>
        </row>
        <row r="264">
          <cell r="A264">
            <v>263</v>
          </cell>
          <cell r="B264">
            <v>0</v>
          </cell>
          <cell r="C264" t="str">
            <v>05.01.02.05</v>
          </cell>
          <cell r="E264">
            <v>4014102</v>
          </cell>
          <cell r="F264" t="str">
            <v>CONCRETO CF/TD/AM - T.DAGUA-LAJES</v>
          </cell>
          <cell r="G264" t="str">
            <v>M3</v>
          </cell>
          <cell r="H264">
            <v>9625</v>
          </cell>
          <cell r="I264">
            <v>1</v>
          </cell>
          <cell r="J264">
            <v>1</v>
          </cell>
          <cell r="K264">
            <v>1</v>
          </cell>
          <cell r="L264">
            <v>1</v>
          </cell>
          <cell r="M264">
            <v>134.79</v>
          </cell>
          <cell r="N264">
            <v>1297353.75</v>
          </cell>
          <cell r="O264">
            <v>134.79</v>
          </cell>
          <cell r="P264">
            <v>1297353.75</v>
          </cell>
        </row>
        <row r="265">
          <cell r="A265">
            <v>264</v>
          </cell>
          <cell r="B265">
            <v>0</v>
          </cell>
          <cell r="C265" t="str">
            <v>05.01.02.06</v>
          </cell>
          <cell r="E265">
            <v>4014209</v>
          </cell>
          <cell r="F265" t="str">
            <v>CONCRETO CF/TD/AM - T.DAGUA-PRE MOLDADOS</v>
          </cell>
          <cell r="G265" t="str">
            <v>M3</v>
          </cell>
          <cell r="H265">
            <v>805</v>
          </cell>
          <cell r="I265">
            <v>1</v>
          </cell>
          <cell r="J265">
            <v>1</v>
          </cell>
          <cell r="K265">
            <v>1</v>
          </cell>
          <cell r="L265">
            <v>1</v>
          </cell>
          <cell r="M265">
            <v>354.04</v>
          </cell>
          <cell r="N265">
            <v>285002.2</v>
          </cell>
          <cell r="O265">
            <v>354.04</v>
          </cell>
          <cell r="P265">
            <v>285002.2</v>
          </cell>
        </row>
        <row r="266">
          <cell r="A266">
            <v>265</v>
          </cell>
          <cell r="B266">
            <v>0</v>
          </cell>
          <cell r="C266" t="str">
            <v>05.01.02.07</v>
          </cell>
          <cell r="E266">
            <v>4014306</v>
          </cell>
          <cell r="F266" t="str">
            <v>CONCRETO CF/TD/AM - T.DAGUA-SEGUNDO ESTAGIO</v>
          </cell>
          <cell r="G266" t="str">
            <v>M3</v>
          </cell>
          <cell r="H266">
            <v>3903</v>
          </cell>
          <cell r="I266">
            <v>1</v>
          </cell>
          <cell r="J266">
            <v>1</v>
          </cell>
          <cell r="K266">
            <v>1</v>
          </cell>
          <cell r="L266">
            <v>1</v>
          </cell>
          <cell r="M266">
            <v>160.53</v>
          </cell>
          <cell r="N266">
            <v>626548.59</v>
          </cell>
          <cell r="O266">
            <v>160.53</v>
          </cell>
          <cell r="P266">
            <v>626548.59</v>
          </cell>
        </row>
        <row r="267">
          <cell r="A267">
            <v>266</v>
          </cell>
          <cell r="B267">
            <v>0</v>
          </cell>
          <cell r="C267" t="str">
            <v>05.01.02.08</v>
          </cell>
          <cell r="E267">
            <v>4014403</v>
          </cell>
          <cell r="F267" t="str">
            <v>CONCRETO CF/TD/AM - C.FORTE-SUP.HIDRAULICA</v>
          </cell>
          <cell r="G267" t="str">
            <v>M3</v>
          </cell>
          <cell r="H267">
            <v>13970</v>
          </cell>
          <cell r="I267">
            <v>1</v>
          </cell>
          <cell r="J267">
            <v>1</v>
          </cell>
          <cell r="K267">
            <v>1</v>
          </cell>
          <cell r="L267">
            <v>1</v>
          </cell>
          <cell r="M267">
            <v>186.53</v>
          </cell>
          <cell r="N267">
            <v>2605824.1</v>
          </cell>
          <cell r="O267">
            <v>186.53</v>
          </cell>
          <cell r="P267">
            <v>2605824.1</v>
          </cell>
        </row>
        <row r="268">
          <cell r="A268">
            <v>267</v>
          </cell>
          <cell r="B268">
            <v>0</v>
          </cell>
          <cell r="C268" t="str">
            <v>05.01.02.09</v>
          </cell>
          <cell r="E268">
            <v>4014500</v>
          </cell>
          <cell r="F268" t="str">
            <v>CONCRETO CF/TD/AM - C.FORTE-PAREDES</v>
          </cell>
          <cell r="G268" t="str">
            <v>M3</v>
          </cell>
          <cell r="H268">
            <v>109641</v>
          </cell>
          <cell r="I268">
            <v>1</v>
          </cell>
          <cell r="J268">
            <v>1</v>
          </cell>
          <cell r="K268">
            <v>1</v>
          </cell>
          <cell r="L268">
            <v>1</v>
          </cell>
          <cell r="M268">
            <v>113.51</v>
          </cell>
          <cell r="N268">
            <v>12445349.91</v>
          </cell>
          <cell r="O268">
            <v>113.51</v>
          </cell>
          <cell r="P268">
            <v>12445349.91</v>
          </cell>
        </row>
        <row r="269">
          <cell r="A269">
            <v>268</v>
          </cell>
          <cell r="B269">
            <v>0</v>
          </cell>
          <cell r="C269" t="str">
            <v>05.01.02.10</v>
          </cell>
          <cell r="E269">
            <v>4014522</v>
          </cell>
          <cell r="F269" t="str">
            <v>CONCRETO CF/TD/AM - C.FORTE-PILARES</v>
          </cell>
          <cell r="G269" t="str">
            <v>M3</v>
          </cell>
          <cell r="H269">
            <v>3847</v>
          </cell>
          <cell r="I269">
            <v>1</v>
          </cell>
          <cell r="J269">
            <v>1</v>
          </cell>
          <cell r="K269">
            <v>1</v>
          </cell>
          <cell r="L269">
            <v>1</v>
          </cell>
          <cell r="M269">
            <v>147.81</v>
          </cell>
          <cell r="N269">
            <v>568625.06999999995</v>
          </cell>
          <cell r="O269">
            <v>147.81</v>
          </cell>
          <cell r="P269">
            <v>568625.06999999995</v>
          </cell>
        </row>
        <row r="270">
          <cell r="A270">
            <v>269</v>
          </cell>
          <cell r="B270">
            <v>0</v>
          </cell>
          <cell r="C270" t="str">
            <v>05.01.02.11</v>
          </cell>
          <cell r="E270">
            <v>4014607</v>
          </cell>
          <cell r="F270" t="str">
            <v>CONCRETO CF/TD/AM - C.FORTE-LAJES</v>
          </cell>
          <cell r="G270" t="str">
            <v>M3</v>
          </cell>
          <cell r="H270">
            <v>14231</v>
          </cell>
          <cell r="I270">
            <v>1</v>
          </cell>
          <cell r="J270">
            <v>1</v>
          </cell>
          <cell r="K270">
            <v>1</v>
          </cell>
          <cell r="L270">
            <v>1</v>
          </cell>
          <cell r="M270">
            <v>136.27000000000001</v>
          </cell>
          <cell r="N270">
            <v>1939258.37</v>
          </cell>
          <cell r="O270">
            <v>136.27000000000001</v>
          </cell>
          <cell r="P270">
            <v>1939258.37</v>
          </cell>
        </row>
        <row r="271">
          <cell r="A271">
            <v>270</v>
          </cell>
          <cell r="B271">
            <v>0</v>
          </cell>
          <cell r="C271" t="str">
            <v>05.01.02.12</v>
          </cell>
          <cell r="E271">
            <v>4014704</v>
          </cell>
          <cell r="F271" t="str">
            <v>CONCRETO CF/TD/AM - C.FORTE-PRE MOLDADOS</v>
          </cell>
          <cell r="G271" t="str">
            <v>M3</v>
          </cell>
          <cell r="H271">
            <v>3105</v>
          </cell>
          <cell r="I271">
            <v>1</v>
          </cell>
          <cell r="J271">
            <v>1</v>
          </cell>
          <cell r="K271">
            <v>1</v>
          </cell>
          <cell r="L271">
            <v>1</v>
          </cell>
          <cell r="M271">
            <v>363.3</v>
          </cell>
          <cell r="N271">
            <v>1128046.5</v>
          </cell>
          <cell r="O271">
            <v>363.3</v>
          </cell>
          <cell r="P271">
            <v>1128046.5</v>
          </cell>
        </row>
        <row r="272">
          <cell r="A272">
            <v>271</v>
          </cell>
          <cell r="B272">
            <v>0</v>
          </cell>
          <cell r="C272" t="str">
            <v>05.01.02.13</v>
          </cell>
          <cell r="E272">
            <v>4014801</v>
          </cell>
          <cell r="F272" t="str">
            <v>CONCRETO CF/TD/AM - C.FORTE-2O.ESTAGIO</v>
          </cell>
          <cell r="G272" t="str">
            <v>M3</v>
          </cell>
          <cell r="H272">
            <v>2249</v>
          </cell>
          <cell r="I272">
            <v>1</v>
          </cell>
          <cell r="J272">
            <v>1</v>
          </cell>
          <cell r="K272">
            <v>1</v>
          </cell>
          <cell r="L272">
            <v>1</v>
          </cell>
          <cell r="M272">
            <v>158.01</v>
          </cell>
          <cell r="N272">
            <v>355364.49</v>
          </cell>
          <cell r="O272">
            <v>158.01</v>
          </cell>
          <cell r="P272">
            <v>355364.49</v>
          </cell>
        </row>
        <row r="273">
          <cell r="A273">
            <v>272</v>
          </cell>
          <cell r="B273">
            <v>0</v>
          </cell>
          <cell r="C273" t="str">
            <v>05.01.02.14</v>
          </cell>
          <cell r="E273">
            <v>4014908</v>
          </cell>
          <cell r="F273" t="str">
            <v>CONCRETO CF/TD/AM - NAVE-1O.ESTAGIO</v>
          </cell>
          <cell r="G273" t="str">
            <v>M3</v>
          </cell>
          <cell r="H273">
            <v>56497</v>
          </cell>
          <cell r="I273">
            <v>1</v>
          </cell>
          <cell r="J273">
            <v>1</v>
          </cell>
          <cell r="K273">
            <v>1</v>
          </cell>
          <cell r="L273">
            <v>1</v>
          </cell>
          <cell r="M273">
            <v>112.45</v>
          </cell>
          <cell r="N273">
            <v>6353087.6500000004</v>
          </cell>
          <cell r="O273">
            <v>112.45</v>
          </cell>
          <cell r="P273">
            <v>6353087.6500000004</v>
          </cell>
        </row>
        <row r="274">
          <cell r="A274">
            <v>273</v>
          </cell>
          <cell r="B274">
            <v>0</v>
          </cell>
          <cell r="C274" t="str">
            <v>05.01.02.15</v>
          </cell>
          <cell r="E274">
            <v>4015008</v>
          </cell>
          <cell r="F274" t="str">
            <v>CONCRETO CF/TD/AM - NAVE-2O.ESTAGIO</v>
          </cell>
          <cell r="G274" t="str">
            <v>M3</v>
          </cell>
          <cell r="H274">
            <v>92232</v>
          </cell>
          <cell r="I274">
            <v>1</v>
          </cell>
          <cell r="J274">
            <v>1</v>
          </cell>
          <cell r="K274">
            <v>1</v>
          </cell>
          <cell r="L274">
            <v>1</v>
          </cell>
          <cell r="M274">
            <v>184.3</v>
          </cell>
          <cell r="N274">
            <v>16998357.600000001</v>
          </cell>
          <cell r="O274">
            <v>184.3</v>
          </cell>
          <cell r="P274">
            <v>16998357.600000001</v>
          </cell>
        </row>
        <row r="275">
          <cell r="A275">
            <v>274</v>
          </cell>
          <cell r="B275">
            <v>0</v>
          </cell>
          <cell r="C275" t="str">
            <v>05.01.02.16</v>
          </cell>
          <cell r="E275">
            <v>4015105</v>
          </cell>
          <cell r="F275" t="str">
            <v>CONCRETO CF/TD/AM - NAVE-3O.ESTAGIO</v>
          </cell>
          <cell r="G275" t="str">
            <v>M3</v>
          </cell>
          <cell r="H275">
            <v>16989</v>
          </cell>
          <cell r="I275">
            <v>1</v>
          </cell>
          <cell r="J275">
            <v>1</v>
          </cell>
          <cell r="K275">
            <v>1</v>
          </cell>
          <cell r="L275">
            <v>1</v>
          </cell>
          <cell r="M275">
            <v>193.98</v>
          </cell>
          <cell r="N275">
            <v>3295526.22</v>
          </cell>
          <cell r="O275">
            <v>193.98</v>
          </cell>
          <cell r="P275">
            <v>3295526.22</v>
          </cell>
        </row>
        <row r="276">
          <cell r="A276">
            <v>275</v>
          </cell>
          <cell r="B276">
            <v>0</v>
          </cell>
          <cell r="C276" t="str">
            <v>05.01.02.17</v>
          </cell>
          <cell r="E276">
            <v>4015202</v>
          </cell>
          <cell r="F276" t="str">
            <v>CONCRETO CF/TD/AM - BLOCO LATERAL</v>
          </cell>
          <cell r="G276" t="str">
            <v>M3</v>
          </cell>
          <cell r="H276">
            <v>12066</v>
          </cell>
          <cell r="I276">
            <v>1</v>
          </cell>
          <cell r="J276">
            <v>1</v>
          </cell>
          <cell r="K276">
            <v>1</v>
          </cell>
          <cell r="L276">
            <v>1</v>
          </cell>
          <cell r="M276">
            <v>115.64</v>
          </cell>
          <cell r="N276">
            <v>1395312.24</v>
          </cell>
          <cell r="O276">
            <v>115.64</v>
          </cell>
          <cell r="P276">
            <v>1395312.24</v>
          </cell>
        </row>
        <row r="277">
          <cell r="A277">
            <v>276</v>
          </cell>
          <cell r="B277">
            <v>0</v>
          </cell>
          <cell r="C277" t="str">
            <v>05.01.02.18</v>
          </cell>
          <cell r="E277">
            <v>4015309</v>
          </cell>
          <cell r="F277" t="str">
            <v>CONCRETO CF/TD/AM - AREA DE MONTAGEM</v>
          </cell>
          <cell r="G277" t="str">
            <v>M3</v>
          </cell>
          <cell r="H277">
            <v>19477</v>
          </cell>
          <cell r="I277">
            <v>1</v>
          </cell>
          <cell r="J277">
            <v>1</v>
          </cell>
          <cell r="K277">
            <v>1</v>
          </cell>
          <cell r="L277">
            <v>1</v>
          </cell>
          <cell r="M277">
            <v>114.84</v>
          </cell>
          <cell r="N277">
            <v>2236738.6800000002</v>
          </cell>
          <cell r="O277">
            <v>114.84</v>
          </cell>
          <cell r="P277">
            <v>2236738.6800000002</v>
          </cell>
        </row>
        <row r="278">
          <cell r="A278">
            <v>277</v>
          </cell>
          <cell r="B278">
            <v>0</v>
          </cell>
          <cell r="C278" t="str">
            <v>05.01.02.19</v>
          </cell>
          <cell r="E278">
            <v>4015406</v>
          </cell>
          <cell r="F278" t="str">
            <v>CONCRETO CF/TD/AM - SUBSTITUICAO SAPROLITO</v>
          </cell>
          <cell r="G278" t="str">
            <v>M3</v>
          </cell>
          <cell r="H278">
            <v>1300</v>
          </cell>
          <cell r="I278">
            <v>1</v>
          </cell>
          <cell r="J278">
            <v>1</v>
          </cell>
          <cell r="K278">
            <v>1</v>
          </cell>
          <cell r="L278">
            <v>1</v>
          </cell>
          <cell r="M278">
            <v>117.65</v>
          </cell>
          <cell r="N278">
            <v>152945</v>
          </cell>
          <cell r="O278">
            <v>117.65</v>
          </cell>
          <cell r="P278">
            <v>152945</v>
          </cell>
        </row>
        <row r="279">
          <cell r="A279">
            <v>278</v>
          </cell>
          <cell r="B279">
            <v>8</v>
          </cell>
          <cell r="E279">
            <v>0</v>
          </cell>
          <cell r="H279">
            <v>0</v>
          </cell>
          <cell r="I279">
            <v>0</v>
          </cell>
          <cell r="J279">
            <v>0</v>
          </cell>
          <cell r="K279">
            <v>0</v>
          </cell>
          <cell r="L279">
            <v>0</v>
          </cell>
          <cell r="M279">
            <v>0</v>
          </cell>
          <cell r="N279">
            <v>0</v>
          </cell>
          <cell r="O279">
            <v>0</v>
          </cell>
          <cell r="P279">
            <v>0</v>
          </cell>
        </row>
        <row r="280">
          <cell r="A280">
            <v>279</v>
          </cell>
          <cell r="B280">
            <v>4</v>
          </cell>
          <cell r="C280" t="str">
            <v>05.01.03</v>
          </cell>
          <cell r="E280">
            <v>0</v>
          </cell>
          <cell r="F280" t="str">
            <v>CONCRETO BARRAGEM/ BLOCOS EM CCR</v>
          </cell>
          <cell r="H280">
            <v>0</v>
          </cell>
          <cell r="I280">
            <v>0</v>
          </cell>
          <cell r="J280">
            <v>0</v>
          </cell>
          <cell r="K280">
            <v>0</v>
          </cell>
          <cell r="L280">
            <v>0</v>
          </cell>
          <cell r="M280">
            <v>0</v>
          </cell>
          <cell r="N280">
            <v>0</v>
          </cell>
          <cell r="O280">
            <v>0</v>
          </cell>
          <cell r="P280">
            <v>0</v>
          </cell>
        </row>
        <row r="281">
          <cell r="A281">
            <v>280</v>
          </cell>
          <cell r="B281">
            <v>0</v>
          </cell>
          <cell r="C281" t="str">
            <v>05.01.03.01</v>
          </cell>
          <cell r="E281">
            <v>4015503</v>
          </cell>
          <cell r="F281" t="str">
            <v>CONCRETO P/REGULARIZACAO FUNDACAO/OVER BREAK</v>
          </cell>
          <cell r="G281" t="str">
            <v>M3</v>
          </cell>
          <cell r="H281">
            <v>2596</v>
          </cell>
          <cell r="I281">
            <v>1</v>
          </cell>
          <cell r="J281">
            <v>1</v>
          </cell>
          <cell r="K281">
            <v>1</v>
          </cell>
          <cell r="L281">
            <v>1</v>
          </cell>
          <cell r="M281">
            <v>124.89</v>
          </cell>
          <cell r="N281">
            <v>324214.44</v>
          </cell>
          <cell r="O281">
            <v>124.89</v>
          </cell>
          <cell r="P281">
            <v>324214.44</v>
          </cell>
        </row>
        <row r="282">
          <cell r="A282">
            <v>281</v>
          </cell>
          <cell r="B282">
            <v>0</v>
          </cell>
          <cell r="C282" t="str">
            <v>05.01.03.02</v>
          </cell>
          <cell r="E282">
            <v>4015600</v>
          </cell>
          <cell r="F282" t="str">
            <v>CONCRETO FACE - BARRAGEM CCR</v>
          </cell>
          <cell r="G282" t="str">
            <v>M3</v>
          </cell>
          <cell r="H282">
            <v>25114</v>
          </cell>
          <cell r="I282">
            <v>1</v>
          </cell>
          <cell r="J282">
            <v>1</v>
          </cell>
          <cell r="K282">
            <v>1</v>
          </cell>
          <cell r="L282">
            <v>1</v>
          </cell>
          <cell r="M282">
            <v>111.06</v>
          </cell>
          <cell r="N282">
            <v>2789160.84</v>
          </cell>
          <cell r="O282">
            <v>111.06</v>
          </cell>
          <cell r="P282">
            <v>2789160.84</v>
          </cell>
        </row>
        <row r="283">
          <cell r="A283">
            <v>282</v>
          </cell>
          <cell r="B283">
            <v>0</v>
          </cell>
          <cell r="C283" t="str">
            <v>05.01.03.03</v>
          </cell>
          <cell r="E283">
            <v>4015707</v>
          </cell>
          <cell r="F283" t="str">
            <v>CONCRETO COROAMENTO - BARRAGEM CCR</v>
          </cell>
          <cell r="G283" t="str">
            <v>M3</v>
          </cell>
          <cell r="H283">
            <v>2249</v>
          </cell>
          <cell r="I283">
            <v>1</v>
          </cell>
          <cell r="J283">
            <v>1</v>
          </cell>
          <cell r="K283">
            <v>1</v>
          </cell>
          <cell r="L283">
            <v>1</v>
          </cell>
          <cell r="M283">
            <v>172.86</v>
          </cell>
          <cell r="N283">
            <v>388762.14</v>
          </cell>
          <cell r="O283">
            <v>172.86</v>
          </cell>
          <cell r="P283">
            <v>388762.14</v>
          </cell>
        </row>
        <row r="284">
          <cell r="A284">
            <v>283</v>
          </cell>
          <cell r="B284">
            <v>0</v>
          </cell>
          <cell r="C284" t="str">
            <v>05.01.03.04</v>
          </cell>
          <cell r="E284">
            <v>4015804</v>
          </cell>
          <cell r="F284" t="str">
            <v>CONCRETO FACE BLOCOS MONTANTE AREA MONTAGEM</v>
          </cell>
          <cell r="G284" t="str">
            <v>M3</v>
          </cell>
          <cell r="H284">
            <v>2010</v>
          </cell>
          <cell r="I284">
            <v>1</v>
          </cell>
          <cell r="J284">
            <v>1</v>
          </cell>
          <cell r="K284">
            <v>1</v>
          </cell>
          <cell r="L284">
            <v>1</v>
          </cell>
          <cell r="M284">
            <v>164.75</v>
          </cell>
          <cell r="N284">
            <v>331147.5</v>
          </cell>
          <cell r="O284">
            <v>164.75</v>
          </cell>
          <cell r="P284">
            <v>331147.5</v>
          </cell>
        </row>
        <row r="285">
          <cell r="A285">
            <v>284</v>
          </cell>
          <cell r="B285">
            <v>0</v>
          </cell>
          <cell r="C285" t="str">
            <v>05.01.03.05</v>
          </cell>
          <cell r="E285">
            <v>4015901</v>
          </cell>
          <cell r="F285" t="str">
            <v>CONCRETO COROAMENTO - BLOCO MONTAGEM AREA DE MONTAGEM</v>
          </cell>
          <cell r="G285" t="str">
            <v>M3</v>
          </cell>
          <cell r="H285">
            <v>542</v>
          </cell>
          <cell r="I285">
            <v>1</v>
          </cell>
          <cell r="J285">
            <v>1</v>
          </cell>
          <cell r="K285">
            <v>1</v>
          </cell>
          <cell r="L285">
            <v>1</v>
          </cell>
          <cell r="M285">
            <v>172.86</v>
          </cell>
          <cell r="N285">
            <v>93690.12</v>
          </cell>
          <cell r="O285">
            <v>172.86</v>
          </cell>
          <cell r="P285">
            <v>93690.12</v>
          </cell>
        </row>
        <row r="286">
          <cell r="A286">
            <v>285</v>
          </cell>
          <cell r="B286">
            <v>0</v>
          </cell>
          <cell r="C286" t="str">
            <v>05.01.03.06</v>
          </cell>
          <cell r="E286">
            <v>4016001</v>
          </cell>
          <cell r="F286" t="str">
            <v>CONCRETO FACE BLOCOS - MONTAGEM DO BLOCO LATERAL</v>
          </cell>
          <cell r="G286" t="str">
            <v>M3</v>
          </cell>
          <cell r="H286">
            <v>381</v>
          </cell>
          <cell r="I286">
            <v>1</v>
          </cell>
          <cell r="J286">
            <v>1</v>
          </cell>
          <cell r="K286">
            <v>1</v>
          </cell>
          <cell r="L286">
            <v>1</v>
          </cell>
          <cell r="M286">
            <v>111.06</v>
          </cell>
          <cell r="N286">
            <v>42313.86</v>
          </cell>
          <cell r="O286">
            <v>111.06</v>
          </cell>
          <cell r="P286">
            <v>42313.86</v>
          </cell>
        </row>
        <row r="287">
          <cell r="A287">
            <v>286</v>
          </cell>
          <cell r="B287">
            <v>0</v>
          </cell>
          <cell r="C287" t="str">
            <v>05.01.03.07</v>
          </cell>
          <cell r="E287">
            <v>4016108</v>
          </cell>
          <cell r="F287" t="str">
            <v>CONCRETO COROAMENTO - BLOCO MONTANTE DO BLOCO LATERAL</v>
          </cell>
          <cell r="G287" t="str">
            <v>M3</v>
          </cell>
          <cell r="H287">
            <v>45</v>
          </cell>
          <cell r="I287">
            <v>1</v>
          </cell>
          <cell r="J287">
            <v>1</v>
          </cell>
          <cell r="K287">
            <v>1</v>
          </cell>
          <cell r="L287">
            <v>1</v>
          </cell>
          <cell r="M287">
            <v>172.86</v>
          </cell>
          <cell r="N287">
            <v>7778.7</v>
          </cell>
          <cell r="O287">
            <v>172.86</v>
          </cell>
          <cell r="P287">
            <v>7778.7</v>
          </cell>
        </row>
        <row r="288">
          <cell r="A288">
            <v>287</v>
          </cell>
          <cell r="B288">
            <v>8</v>
          </cell>
          <cell r="E288">
            <v>0</v>
          </cell>
          <cell r="H288">
            <v>0</v>
          </cell>
          <cell r="I288">
            <v>0</v>
          </cell>
          <cell r="J288">
            <v>0</v>
          </cell>
          <cell r="K288">
            <v>0</v>
          </cell>
          <cell r="L288">
            <v>0</v>
          </cell>
          <cell r="M288">
            <v>0</v>
          </cell>
          <cell r="N288">
            <v>0</v>
          </cell>
          <cell r="O288">
            <v>0</v>
          </cell>
          <cell r="P288">
            <v>0</v>
          </cell>
        </row>
        <row r="289">
          <cell r="A289">
            <v>288</v>
          </cell>
          <cell r="B289">
            <v>4</v>
          </cell>
          <cell r="C289" t="str">
            <v>05.01.04</v>
          </cell>
          <cell r="E289">
            <v>0</v>
          </cell>
          <cell r="F289" t="str">
            <v>CONCRETO PECAS PRE MOLDADAS</v>
          </cell>
          <cell r="H289">
            <v>0</v>
          </cell>
          <cell r="I289">
            <v>0</v>
          </cell>
          <cell r="J289">
            <v>0</v>
          </cell>
          <cell r="K289">
            <v>0</v>
          </cell>
          <cell r="L289">
            <v>0</v>
          </cell>
          <cell r="M289">
            <v>0</v>
          </cell>
          <cell r="N289">
            <v>0</v>
          </cell>
          <cell r="O289">
            <v>0</v>
          </cell>
          <cell r="P289">
            <v>0</v>
          </cell>
        </row>
        <row r="290">
          <cell r="A290">
            <v>289</v>
          </cell>
          <cell r="B290">
            <v>0</v>
          </cell>
          <cell r="C290" t="str">
            <v>05.01.04.01</v>
          </cell>
          <cell r="E290">
            <v>4016205</v>
          </cell>
          <cell r="F290" t="str">
            <v>CONCRETO PECAS PRE MOLDADAS - TOMADA DE AGUA</v>
          </cell>
          <cell r="G290" t="str">
            <v>M3</v>
          </cell>
          <cell r="H290">
            <v>1000</v>
          </cell>
          <cell r="I290">
            <v>1</v>
          </cell>
          <cell r="J290">
            <v>1</v>
          </cell>
          <cell r="K290">
            <v>1</v>
          </cell>
          <cell r="L290">
            <v>1</v>
          </cell>
          <cell r="M290">
            <v>353.54</v>
          </cell>
          <cell r="N290">
            <v>353540</v>
          </cell>
          <cell r="O290">
            <v>353.54</v>
          </cell>
          <cell r="P290">
            <v>353540</v>
          </cell>
        </row>
        <row r="291">
          <cell r="A291">
            <v>290</v>
          </cell>
          <cell r="B291">
            <v>0</v>
          </cell>
          <cell r="C291" t="str">
            <v>05.01.04.02</v>
          </cell>
          <cell r="E291">
            <v>4016302</v>
          </cell>
          <cell r="F291" t="str">
            <v>CONCRETO PECAS PRE MOLDADAS - CASA DE FORCA</v>
          </cell>
          <cell r="G291" t="str">
            <v>M3</v>
          </cell>
          <cell r="H291">
            <v>2000</v>
          </cell>
          <cell r="I291">
            <v>1</v>
          </cell>
          <cell r="J291">
            <v>1</v>
          </cell>
          <cell r="K291">
            <v>1</v>
          </cell>
          <cell r="L291">
            <v>1</v>
          </cell>
          <cell r="M291">
            <v>362.8</v>
          </cell>
          <cell r="N291">
            <v>725600</v>
          </cell>
          <cell r="O291">
            <v>362.8</v>
          </cell>
          <cell r="P291">
            <v>725600</v>
          </cell>
        </row>
        <row r="292">
          <cell r="A292">
            <v>291</v>
          </cell>
          <cell r="B292">
            <v>0</v>
          </cell>
          <cell r="C292" t="str">
            <v>05.01.04.03</v>
          </cell>
          <cell r="E292">
            <v>4016409</v>
          </cell>
          <cell r="F292" t="str">
            <v>CONCRETO PECAS PRE MOLDADAS - AREA DE MONTAGEM</v>
          </cell>
          <cell r="G292" t="str">
            <v>M3</v>
          </cell>
          <cell r="H292">
            <v>300</v>
          </cell>
          <cell r="I292">
            <v>1</v>
          </cell>
          <cell r="J292">
            <v>1</v>
          </cell>
          <cell r="K292">
            <v>1</v>
          </cell>
          <cell r="L292">
            <v>1</v>
          </cell>
          <cell r="M292">
            <v>356.2</v>
          </cell>
          <cell r="N292">
            <v>106860</v>
          </cell>
          <cell r="O292">
            <v>356.2</v>
          </cell>
          <cell r="P292">
            <v>106860</v>
          </cell>
        </row>
        <row r="293">
          <cell r="A293">
            <v>292</v>
          </cell>
          <cell r="B293">
            <v>0</v>
          </cell>
          <cell r="C293" t="str">
            <v>05.01.04.04</v>
          </cell>
          <cell r="E293">
            <v>4016506</v>
          </cell>
          <cell r="F293" t="str">
            <v>CONCRETO PECAS PRE MOLDADAS - GALERIAS DRENAGEM</v>
          </cell>
          <cell r="G293" t="str">
            <v>M3</v>
          </cell>
          <cell r="H293">
            <v>700</v>
          </cell>
          <cell r="I293">
            <v>1</v>
          </cell>
          <cell r="J293">
            <v>1</v>
          </cell>
          <cell r="K293">
            <v>1</v>
          </cell>
          <cell r="L293">
            <v>1</v>
          </cell>
          <cell r="M293">
            <v>410.27</v>
          </cell>
          <cell r="N293">
            <v>287189</v>
          </cell>
          <cell r="O293">
            <v>410.27</v>
          </cell>
          <cell r="P293">
            <v>287189</v>
          </cell>
        </row>
        <row r="294">
          <cell r="A294">
            <v>293</v>
          </cell>
          <cell r="B294">
            <v>0</v>
          </cell>
          <cell r="C294" t="str">
            <v>05.01.04.05</v>
          </cell>
          <cell r="E294">
            <v>4016603</v>
          </cell>
          <cell r="F294" t="str">
            <v>CONCRETO PECAS PRE MOLDADAS - GALERIAS CCR</v>
          </cell>
          <cell r="G294" t="str">
            <v>M3</v>
          </cell>
          <cell r="H294">
            <v>1000</v>
          </cell>
          <cell r="I294">
            <v>1</v>
          </cell>
          <cell r="J294">
            <v>1</v>
          </cell>
          <cell r="K294">
            <v>1</v>
          </cell>
          <cell r="L294">
            <v>1</v>
          </cell>
          <cell r="M294">
            <v>410.27</v>
          </cell>
          <cell r="N294">
            <v>410270</v>
          </cell>
          <cell r="O294">
            <v>410.27</v>
          </cell>
          <cell r="P294">
            <v>410270</v>
          </cell>
        </row>
        <row r="295">
          <cell r="A295">
            <v>294</v>
          </cell>
          <cell r="B295">
            <v>0</v>
          </cell>
          <cell r="C295" t="str">
            <v>05.01.04.06</v>
          </cell>
          <cell r="E295">
            <v>4016700</v>
          </cell>
          <cell r="F295" t="str">
            <v>CONCRETO PECAS PRE MOLDADAS - VERTEDOURO</v>
          </cell>
          <cell r="G295" t="str">
            <v>M3</v>
          </cell>
          <cell r="H295">
            <v>1000</v>
          </cell>
          <cell r="I295">
            <v>1</v>
          </cell>
          <cell r="J295">
            <v>1</v>
          </cell>
          <cell r="K295">
            <v>1</v>
          </cell>
          <cell r="L295">
            <v>1</v>
          </cell>
          <cell r="M295">
            <v>360.89</v>
          </cell>
          <cell r="N295">
            <v>360890</v>
          </cell>
          <cell r="O295">
            <v>360.89</v>
          </cell>
          <cell r="P295">
            <v>360890</v>
          </cell>
        </row>
        <row r="296">
          <cell r="A296">
            <v>295</v>
          </cell>
          <cell r="B296">
            <v>8</v>
          </cell>
          <cell r="E296">
            <v>0</v>
          </cell>
          <cell r="H296">
            <v>0</v>
          </cell>
          <cell r="I296">
            <v>0</v>
          </cell>
          <cell r="J296">
            <v>0</v>
          </cell>
          <cell r="K296">
            <v>0</v>
          </cell>
          <cell r="L296">
            <v>0</v>
          </cell>
          <cell r="M296">
            <v>0</v>
          </cell>
          <cell r="N296">
            <v>0</v>
          </cell>
          <cell r="O296">
            <v>0</v>
          </cell>
          <cell r="P296">
            <v>0</v>
          </cell>
        </row>
        <row r="297">
          <cell r="A297">
            <v>296</v>
          </cell>
          <cell r="B297">
            <v>3</v>
          </cell>
          <cell r="C297" t="str">
            <v>05.02</v>
          </cell>
          <cell r="E297">
            <v>0</v>
          </cell>
          <cell r="F297" t="str">
            <v>* PREPARO E LANCAMENTO CONCRETO CCR</v>
          </cell>
          <cell r="H297">
            <v>0</v>
          </cell>
          <cell r="I297">
            <v>0</v>
          </cell>
          <cell r="J297">
            <v>0</v>
          </cell>
          <cell r="K297">
            <v>0</v>
          </cell>
          <cell r="L297">
            <v>0</v>
          </cell>
          <cell r="M297">
            <v>0</v>
          </cell>
          <cell r="N297">
            <v>0</v>
          </cell>
          <cell r="O297">
            <v>0</v>
          </cell>
          <cell r="P297">
            <v>0</v>
          </cell>
        </row>
        <row r="298">
          <cell r="A298">
            <v>297</v>
          </cell>
          <cell r="B298">
            <v>0</v>
          </cell>
          <cell r="C298" t="str">
            <v>05.02.01</v>
          </cell>
          <cell r="E298">
            <v>4016807</v>
          </cell>
          <cell r="F298" t="str">
            <v>CONCRETO CCR - VERTEDOURO - OGIVA</v>
          </cell>
          <cell r="G298" t="str">
            <v>M3</v>
          </cell>
          <cell r="H298">
            <v>21487</v>
          </cell>
          <cell r="I298">
            <v>1</v>
          </cell>
          <cell r="J298">
            <v>1</v>
          </cell>
          <cell r="K298">
            <v>1</v>
          </cell>
          <cell r="L298">
            <v>1</v>
          </cell>
          <cell r="M298">
            <v>54.36</v>
          </cell>
          <cell r="N298">
            <v>1168033.32</v>
          </cell>
          <cell r="O298">
            <v>54.36</v>
          </cell>
          <cell r="P298">
            <v>1168033.32</v>
          </cell>
        </row>
        <row r="299">
          <cell r="A299">
            <v>298</v>
          </cell>
          <cell r="B299">
            <v>0</v>
          </cell>
          <cell r="C299" t="str">
            <v>05.02.02</v>
          </cell>
          <cell r="E299">
            <v>4016904</v>
          </cell>
          <cell r="F299" t="str">
            <v>CONCRETO CCR - VERTEDOURO - MURO BACIA DISSIPACAO</v>
          </cell>
          <cell r="G299" t="str">
            <v>M3</v>
          </cell>
          <cell r="H299">
            <v>7145</v>
          </cell>
          <cell r="I299">
            <v>1</v>
          </cell>
          <cell r="J299">
            <v>1</v>
          </cell>
          <cell r="K299">
            <v>1</v>
          </cell>
          <cell r="L299">
            <v>1</v>
          </cell>
          <cell r="M299">
            <v>54.36</v>
          </cell>
          <cell r="N299">
            <v>388402.2</v>
          </cell>
          <cell r="O299">
            <v>54.36</v>
          </cell>
          <cell r="P299">
            <v>388402.2</v>
          </cell>
        </row>
        <row r="300">
          <cell r="A300">
            <v>299</v>
          </cell>
          <cell r="B300">
            <v>0</v>
          </cell>
          <cell r="C300" t="str">
            <v>05.02.03</v>
          </cell>
          <cell r="E300">
            <v>4017004</v>
          </cell>
          <cell r="F300" t="str">
            <v>CONCRETO CCR - BARRAGEM CCR</v>
          </cell>
          <cell r="G300" t="str">
            <v>M3</v>
          </cell>
          <cell r="H300">
            <v>331147</v>
          </cell>
          <cell r="I300">
            <v>1</v>
          </cell>
          <cell r="J300">
            <v>1</v>
          </cell>
          <cell r="K300">
            <v>1</v>
          </cell>
          <cell r="L300">
            <v>1</v>
          </cell>
          <cell r="M300">
            <v>53.73</v>
          </cell>
          <cell r="N300">
            <v>17792528.309999999</v>
          </cell>
          <cell r="O300">
            <v>53.73</v>
          </cell>
          <cell r="P300">
            <v>17792528.309999999</v>
          </cell>
        </row>
        <row r="301">
          <cell r="A301">
            <v>300</v>
          </cell>
          <cell r="B301">
            <v>0</v>
          </cell>
          <cell r="C301" t="str">
            <v>05.02.04</v>
          </cell>
          <cell r="E301">
            <v>4017101</v>
          </cell>
          <cell r="F301" t="str">
            <v>CONCRETO CCR - BLOCOS MONTANTE AREA MONTAGEM</v>
          </cell>
          <cell r="G301" t="str">
            <v>M3</v>
          </cell>
          <cell r="H301">
            <v>14185</v>
          </cell>
          <cell r="I301">
            <v>1</v>
          </cell>
          <cell r="J301">
            <v>1</v>
          </cell>
          <cell r="K301">
            <v>1</v>
          </cell>
          <cell r="L301">
            <v>1</v>
          </cell>
          <cell r="M301">
            <v>54.36</v>
          </cell>
          <cell r="N301">
            <v>771096.6</v>
          </cell>
          <cell r="O301">
            <v>54.36</v>
          </cell>
          <cell r="P301">
            <v>771096.6</v>
          </cell>
        </row>
        <row r="302">
          <cell r="A302">
            <v>301</v>
          </cell>
          <cell r="B302">
            <v>0</v>
          </cell>
          <cell r="C302" t="str">
            <v>05.02.05</v>
          </cell>
          <cell r="E302">
            <v>4017208</v>
          </cell>
          <cell r="F302" t="str">
            <v>CONCRETO CCR - BLOCOS MONTANTE DO BLOCO LATERAL</v>
          </cell>
          <cell r="G302" t="str">
            <v>M3</v>
          </cell>
          <cell r="H302">
            <v>3674</v>
          </cell>
          <cell r="I302">
            <v>1</v>
          </cell>
          <cell r="J302">
            <v>1</v>
          </cell>
          <cell r="K302">
            <v>1</v>
          </cell>
          <cell r="L302">
            <v>1</v>
          </cell>
          <cell r="M302">
            <v>54.36</v>
          </cell>
          <cell r="N302">
            <v>199718.64</v>
          </cell>
          <cell r="O302">
            <v>54.36</v>
          </cell>
          <cell r="P302">
            <v>199718.64</v>
          </cell>
        </row>
        <row r="303">
          <cell r="A303">
            <v>302</v>
          </cell>
          <cell r="B303">
            <v>0</v>
          </cell>
          <cell r="C303" t="str">
            <v>05.02.06</v>
          </cell>
          <cell r="E303">
            <v>4017305</v>
          </cell>
          <cell r="F303" t="str">
            <v>ARGAMASSA DE LIGACAO PARA CCR</v>
          </cell>
          <cell r="G303" t="str">
            <v>M3</v>
          </cell>
          <cell r="H303">
            <v>3776</v>
          </cell>
          <cell r="I303">
            <v>1</v>
          </cell>
          <cell r="J303">
            <v>1</v>
          </cell>
          <cell r="K303">
            <v>1</v>
          </cell>
          <cell r="L303">
            <v>1</v>
          </cell>
          <cell r="M303">
            <v>193.24</v>
          </cell>
          <cell r="N303">
            <v>729674.23999999999</v>
          </cell>
          <cell r="O303">
            <v>193.24</v>
          </cell>
          <cell r="P303">
            <v>729674.23999999999</v>
          </cell>
        </row>
        <row r="304">
          <cell r="A304">
            <v>303</v>
          </cell>
          <cell r="B304">
            <v>0</v>
          </cell>
          <cell r="C304" t="str">
            <v>05.02.07</v>
          </cell>
          <cell r="E304">
            <v>4017402</v>
          </cell>
          <cell r="F304" t="str">
            <v>JUNTAS DE CONTRACAO PARA CCR</v>
          </cell>
          <cell r="G304" t="str">
            <v>M2</v>
          </cell>
          <cell r="H304">
            <v>25435</v>
          </cell>
          <cell r="I304">
            <v>1</v>
          </cell>
          <cell r="J304">
            <v>1</v>
          </cell>
          <cell r="K304">
            <v>1</v>
          </cell>
          <cell r="L304">
            <v>1</v>
          </cell>
          <cell r="M304">
            <v>12.48</v>
          </cell>
          <cell r="N304">
            <v>317428.8</v>
          </cell>
          <cell r="O304">
            <v>12.48</v>
          </cell>
          <cell r="P304">
            <v>317428.8</v>
          </cell>
        </row>
        <row r="305">
          <cell r="A305">
            <v>304</v>
          </cell>
          <cell r="B305">
            <v>8</v>
          </cell>
          <cell r="E305">
            <v>0</v>
          </cell>
          <cell r="H305">
            <v>0</v>
          </cell>
          <cell r="I305">
            <v>0</v>
          </cell>
          <cell r="J305">
            <v>0</v>
          </cell>
          <cell r="K305">
            <v>0</v>
          </cell>
          <cell r="L305">
            <v>0</v>
          </cell>
          <cell r="M305">
            <v>0</v>
          </cell>
          <cell r="N305">
            <v>0</v>
          </cell>
          <cell r="O305">
            <v>0</v>
          </cell>
          <cell r="P305">
            <v>0</v>
          </cell>
        </row>
        <row r="306">
          <cell r="A306">
            <v>305</v>
          </cell>
          <cell r="B306">
            <v>3</v>
          </cell>
          <cell r="C306" t="str">
            <v>05.03</v>
          </cell>
          <cell r="E306">
            <v>0</v>
          </cell>
          <cell r="F306" t="str">
            <v>* PREPARO E LANC CONCRETO PROJETADO A CEU ABERTO</v>
          </cell>
          <cell r="H306">
            <v>0</v>
          </cell>
          <cell r="I306">
            <v>0</v>
          </cell>
          <cell r="J306">
            <v>0</v>
          </cell>
          <cell r="K306">
            <v>0</v>
          </cell>
          <cell r="L306">
            <v>0</v>
          </cell>
          <cell r="M306">
            <v>0</v>
          </cell>
          <cell r="N306">
            <v>0</v>
          </cell>
          <cell r="O306">
            <v>0</v>
          </cell>
          <cell r="P306">
            <v>0</v>
          </cell>
        </row>
        <row r="307">
          <cell r="A307">
            <v>306</v>
          </cell>
          <cell r="B307">
            <v>0</v>
          </cell>
          <cell r="C307" t="str">
            <v>05.03.01</v>
          </cell>
          <cell r="E307">
            <v>4017509</v>
          </cell>
          <cell r="F307" t="str">
            <v>PREP E LANC CONCR PROJ CEU ABERTO -COM FIBRAS</v>
          </cell>
          <cell r="G307" t="str">
            <v>M3</v>
          </cell>
          <cell r="H307">
            <v>350</v>
          </cell>
          <cell r="I307">
            <v>1</v>
          </cell>
          <cell r="J307">
            <v>1</v>
          </cell>
          <cell r="K307">
            <v>1</v>
          </cell>
          <cell r="L307">
            <v>1</v>
          </cell>
          <cell r="M307">
            <v>455.54</v>
          </cell>
          <cell r="N307">
            <v>159439</v>
          </cell>
          <cell r="O307">
            <v>455.54</v>
          </cell>
          <cell r="P307">
            <v>159439</v>
          </cell>
        </row>
        <row r="308">
          <cell r="A308">
            <v>307</v>
          </cell>
          <cell r="B308">
            <v>8</v>
          </cell>
          <cell r="E308">
            <v>0</v>
          </cell>
          <cell r="H308">
            <v>0</v>
          </cell>
          <cell r="I308">
            <v>0</v>
          </cell>
          <cell r="J308">
            <v>0</v>
          </cell>
          <cell r="K308">
            <v>0</v>
          </cell>
          <cell r="L308">
            <v>0</v>
          </cell>
          <cell r="M308">
            <v>0</v>
          </cell>
          <cell r="N308">
            <v>0</v>
          </cell>
          <cell r="O308">
            <v>0</v>
          </cell>
          <cell r="P308">
            <v>0</v>
          </cell>
        </row>
        <row r="309">
          <cell r="A309">
            <v>308</v>
          </cell>
          <cell r="B309">
            <v>3</v>
          </cell>
          <cell r="C309" t="str">
            <v>05.04</v>
          </cell>
          <cell r="E309">
            <v>0</v>
          </cell>
          <cell r="F309" t="str">
            <v>* ARMADURAS PARA CONCRETO</v>
          </cell>
          <cell r="H309">
            <v>0</v>
          </cell>
          <cell r="I309">
            <v>0</v>
          </cell>
          <cell r="J309">
            <v>0</v>
          </cell>
          <cell r="K309">
            <v>0</v>
          </cell>
          <cell r="L309">
            <v>0</v>
          </cell>
          <cell r="M309">
            <v>0</v>
          </cell>
          <cell r="N309">
            <v>0</v>
          </cell>
          <cell r="O309">
            <v>0</v>
          </cell>
          <cell r="P309">
            <v>0</v>
          </cell>
        </row>
        <row r="310">
          <cell r="A310">
            <v>309</v>
          </cell>
          <cell r="B310">
            <v>0</v>
          </cell>
          <cell r="C310" t="str">
            <v>05.04.01</v>
          </cell>
          <cell r="E310">
            <v>4017606</v>
          </cell>
          <cell r="F310" t="str">
            <v>ARMADURAS VERTED.-OGIVA/MUROS/PILARES</v>
          </cell>
          <cell r="G310" t="str">
            <v>T</v>
          </cell>
          <cell r="H310">
            <v>6448</v>
          </cell>
          <cell r="I310">
            <v>1</v>
          </cell>
          <cell r="J310">
            <v>1</v>
          </cell>
          <cell r="K310">
            <v>1</v>
          </cell>
          <cell r="L310">
            <v>1</v>
          </cell>
          <cell r="M310">
            <v>1898.99</v>
          </cell>
          <cell r="N310">
            <v>12244687.52</v>
          </cell>
          <cell r="O310">
            <v>1898.99</v>
          </cell>
          <cell r="P310">
            <v>12244687.52</v>
          </cell>
        </row>
        <row r="311">
          <cell r="A311">
            <v>310</v>
          </cell>
          <cell r="B311">
            <v>0</v>
          </cell>
          <cell r="C311" t="str">
            <v>05.04.02</v>
          </cell>
          <cell r="E311">
            <v>4017703</v>
          </cell>
          <cell r="F311" t="str">
            <v>ARMADURAS VERTED.-BACIA DISSIPACAO</v>
          </cell>
          <cell r="G311" t="str">
            <v>T</v>
          </cell>
          <cell r="H311">
            <v>907</v>
          </cell>
          <cell r="I311">
            <v>1</v>
          </cell>
          <cell r="J311">
            <v>1</v>
          </cell>
          <cell r="K311">
            <v>1</v>
          </cell>
          <cell r="L311">
            <v>1</v>
          </cell>
          <cell r="M311">
            <v>1898.99</v>
          </cell>
          <cell r="N311">
            <v>1722383.93</v>
          </cell>
          <cell r="O311">
            <v>1898.99</v>
          </cell>
          <cell r="P311">
            <v>1722383.93</v>
          </cell>
        </row>
        <row r="312">
          <cell r="A312">
            <v>311</v>
          </cell>
          <cell r="B312">
            <v>0</v>
          </cell>
          <cell r="C312" t="str">
            <v>05.04.03</v>
          </cell>
          <cell r="E312">
            <v>4017800</v>
          </cell>
          <cell r="F312" t="str">
            <v>ARMADURAS VERTED.-COMPLEM.VAOS REBAIXADOS</v>
          </cell>
          <cell r="G312" t="str">
            <v>T</v>
          </cell>
          <cell r="H312">
            <v>207</v>
          </cell>
          <cell r="I312">
            <v>1</v>
          </cell>
          <cell r="J312">
            <v>1</v>
          </cell>
          <cell r="K312">
            <v>1</v>
          </cell>
          <cell r="L312">
            <v>1</v>
          </cell>
          <cell r="M312">
            <v>1898.99</v>
          </cell>
          <cell r="N312">
            <v>393090.93</v>
          </cell>
          <cell r="O312">
            <v>1898.99</v>
          </cell>
          <cell r="P312">
            <v>393090.93</v>
          </cell>
        </row>
        <row r="313">
          <cell r="A313">
            <v>312</v>
          </cell>
          <cell r="B313">
            <v>0</v>
          </cell>
          <cell r="C313" t="str">
            <v>05.04.04</v>
          </cell>
          <cell r="E313">
            <v>4017907</v>
          </cell>
          <cell r="F313" t="str">
            <v>ARMADURAS VERTED.-PONTE AUXILIAR JUSANTE</v>
          </cell>
          <cell r="G313" t="str">
            <v>T</v>
          </cell>
          <cell r="H313">
            <v>82</v>
          </cell>
          <cell r="I313">
            <v>1</v>
          </cell>
          <cell r="J313">
            <v>1</v>
          </cell>
          <cell r="K313">
            <v>1</v>
          </cell>
          <cell r="L313">
            <v>1</v>
          </cell>
          <cell r="M313">
            <v>1898.99</v>
          </cell>
          <cell r="N313">
            <v>155717.18</v>
          </cell>
          <cell r="O313">
            <v>1898.99</v>
          </cell>
          <cell r="P313">
            <v>155717.18</v>
          </cell>
        </row>
        <row r="314">
          <cell r="A314">
            <v>313</v>
          </cell>
          <cell r="B314">
            <v>0</v>
          </cell>
          <cell r="C314" t="str">
            <v>05.04.05</v>
          </cell>
          <cell r="E314">
            <v>4018007</v>
          </cell>
          <cell r="F314" t="str">
            <v>ARMADURAS PROTECAO VERTEDOURO</v>
          </cell>
          <cell r="G314" t="str">
            <v>T</v>
          </cell>
          <cell r="H314">
            <v>177</v>
          </cell>
          <cell r="I314">
            <v>1</v>
          </cell>
          <cell r="J314">
            <v>1</v>
          </cell>
          <cell r="K314">
            <v>1</v>
          </cell>
          <cell r="L314">
            <v>1</v>
          </cell>
          <cell r="M314">
            <v>1898.99</v>
          </cell>
          <cell r="N314">
            <v>336121.23</v>
          </cell>
          <cell r="O314">
            <v>1898.99</v>
          </cell>
          <cell r="P314">
            <v>336121.23</v>
          </cell>
        </row>
        <row r="315">
          <cell r="A315">
            <v>314</v>
          </cell>
          <cell r="B315">
            <v>0</v>
          </cell>
          <cell r="C315" t="str">
            <v>05.04.06</v>
          </cell>
          <cell r="E315">
            <v>4018104</v>
          </cell>
          <cell r="F315" t="str">
            <v>ARMADURAS CASA DE FORCA/TOMADA D`AGUA</v>
          </cell>
          <cell r="G315" t="str">
            <v>T</v>
          </cell>
          <cell r="H315">
            <v>31740</v>
          </cell>
          <cell r="I315">
            <v>1</v>
          </cell>
          <cell r="J315">
            <v>1</v>
          </cell>
          <cell r="K315">
            <v>1</v>
          </cell>
          <cell r="L315">
            <v>1</v>
          </cell>
          <cell r="M315">
            <v>1925.34</v>
          </cell>
          <cell r="N315">
            <v>61110291.600000001</v>
          </cell>
          <cell r="O315">
            <v>1925.34</v>
          </cell>
          <cell r="P315">
            <v>61110291.600000001</v>
          </cell>
        </row>
        <row r="316">
          <cell r="A316">
            <v>315</v>
          </cell>
          <cell r="B316">
            <v>0</v>
          </cell>
          <cell r="C316" t="str">
            <v>05.04.07</v>
          </cell>
          <cell r="E316">
            <v>4018201</v>
          </cell>
          <cell r="F316" t="str">
            <v>ARMADURAS AREA DE MONTAGEM</v>
          </cell>
          <cell r="G316" t="str">
            <v>T</v>
          </cell>
          <cell r="H316">
            <v>1123</v>
          </cell>
          <cell r="I316">
            <v>1</v>
          </cell>
          <cell r="J316">
            <v>1</v>
          </cell>
          <cell r="K316">
            <v>1</v>
          </cell>
          <cell r="L316">
            <v>1</v>
          </cell>
          <cell r="M316">
            <v>1978.04</v>
          </cell>
          <cell r="N316">
            <v>2221338.92</v>
          </cell>
          <cell r="O316">
            <v>1978.04</v>
          </cell>
          <cell r="P316">
            <v>2221338.92</v>
          </cell>
        </row>
        <row r="317">
          <cell r="A317">
            <v>316</v>
          </cell>
          <cell r="B317">
            <v>0</v>
          </cell>
          <cell r="C317" t="str">
            <v>05.04.08</v>
          </cell>
          <cell r="E317">
            <v>4018308</v>
          </cell>
          <cell r="F317" t="str">
            <v>ARMADURAS BLOCO LATERAL DIREITO/MURO</v>
          </cell>
          <cell r="G317" t="str">
            <v>T</v>
          </cell>
          <cell r="H317">
            <v>784</v>
          </cell>
          <cell r="I317">
            <v>1</v>
          </cell>
          <cell r="J317">
            <v>1</v>
          </cell>
          <cell r="K317">
            <v>1</v>
          </cell>
          <cell r="L317">
            <v>1</v>
          </cell>
          <cell r="M317">
            <v>1925.34</v>
          </cell>
          <cell r="N317">
            <v>1509466.56</v>
          </cell>
          <cell r="O317">
            <v>1925.34</v>
          </cell>
          <cell r="P317">
            <v>1509466.56</v>
          </cell>
        </row>
        <row r="318">
          <cell r="A318">
            <v>317</v>
          </cell>
          <cell r="B318">
            <v>0</v>
          </cell>
          <cell r="C318" t="str">
            <v>05.04.09</v>
          </cell>
          <cell r="E318">
            <v>4018405</v>
          </cell>
          <cell r="F318" t="str">
            <v>ARMADURAS BARRAGEM CCR</v>
          </cell>
          <cell r="G318" t="str">
            <v>T</v>
          </cell>
          <cell r="H318">
            <v>132</v>
          </cell>
          <cell r="I318">
            <v>1</v>
          </cell>
          <cell r="J318">
            <v>1</v>
          </cell>
          <cell r="K318">
            <v>1</v>
          </cell>
          <cell r="L318">
            <v>1</v>
          </cell>
          <cell r="M318">
            <v>1925.34</v>
          </cell>
          <cell r="N318">
            <v>254144.88</v>
          </cell>
          <cell r="O318">
            <v>1925.34</v>
          </cell>
          <cell r="P318">
            <v>254144.88</v>
          </cell>
        </row>
        <row r="319">
          <cell r="A319">
            <v>318</v>
          </cell>
          <cell r="B319">
            <v>0</v>
          </cell>
          <cell r="C319" t="str">
            <v>05.04.10</v>
          </cell>
          <cell r="E319">
            <v>4018502</v>
          </cell>
          <cell r="F319" t="str">
            <v>ARMADURAS BLOCOS MONTANTE AREA MONTAGEM</v>
          </cell>
          <cell r="G319" t="str">
            <v>T</v>
          </cell>
          <cell r="H319">
            <v>26</v>
          </cell>
          <cell r="I319">
            <v>1</v>
          </cell>
          <cell r="J319">
            <v>1</v>
          </cell>
          <cell r="K319">
            <v>1</v>
          </cell>
          <cell r="L319">
            <v>1</v>
          </cell>
          <cell r="M319">
            <v>1925.34</v>
          </cell>
          <cell r="N319">
            <v>50058.84</v>
          </cell>
          <cell r="O319">
            <v>1925.34</v>
          </cell>
          <cell r="P319">
            <v>50058.84</v>
          </cell>
        </row>
        <row r="320">
          <cell r="A320">
            <v>319</v>
          </cell>
          <cell r="B320">
            <v>0</v>
          </cell>
          <cell r="C320" t="str">
            <v>05.04.11</v>
          </cell>
          <cell r="E320">
            <v>4018609</v>
          </cell>
          <cell r="F320" t="str">
            <v>ARMADURAS MURO ACESSO AREA DE MONTAGEM</v>
          </cell>
          <cell r="G320" t="str">
            <v>T</v>
          </cell>
          <cell r="H320">
            <v>143</v>
          </cell>
          <cell r="I320">
            <v>1</v>
          </cell>
          <cell r="J320">
            <v>1</v>
          </cell>
          <cell r="K320">
            <v>1</v>
          </cell>
          <cell r="L320">
            <v>1</v>
          </cell>
          <cell r="M320">
            <v>1925.34</v>
          </cell>
          <cell r="N320">
            <v>275323.62</v>
          </cell>
          <cell r="O320">
            <v>1925.34</v>
          </cell>
          <cell r="P320">
            <v>275323.62</v>
          </cell>
        </row>
        <row r="321">
          <cell r="A321">
            <v>320</v>
          </cell>
          <cell r="B321">
            <v>0</v>
          </cell>
          <cell r="C321" t="str">
            <v>05.04.12</v>
          </cell>
          <cell r="E321">
            <v>4018706</v>
          </cell>
          <cell r="F321" t="str">
            <v>ARMADURAS BLOCO DE MONTANTE DO BLOCO LATERAL</v>
          </cell>
          <cell r="G321" t="str">
            <v>T</v>
          </cell>
          <cell r="H321">
            <v>4</v>
          </cell>
          <cell r="I321">
            <v>1</v>
          </cell>
          <cell r="J321">
            <v>1</v>
          </cell>
          <cell r="K321">
            <v>1</v>
          </cell>
          <cell r="L321">
            <v>1</v>
          </cell>
          <cell r="M321">
            <v>1925.34</v>
          </cell>
          <cell r="N321">
            <v>7701.36</v>
          </cell>
          <cell r="O321">
            <v>1925.34</v>
          </cell>
          <cell r="P321">
            <v>7701.36</v>
          </cell>
        </row>
        <row r="322">
          <cell r="A322">
            <v>321</v>
          </cell>
          <cell r="B322">
            <v>0</v>
          </cell>
          <cell r="C322" t="str">
            <v>05.04.13</v>
          </cell>
          <cell r="E322">
            <v>4018803</v>
          </cell>
          <cell r="F322" t="str">
            <v>ARMADURAS PARA PREMOLDADOS</v>
          </cell>
          <cell r="G322" t="str">
            <v>T</v>
          </cell>
          <cell r="H322">
            <v>600</v>
          </cell>
          <cell r="I322">
            <v>1</v>
          </cell>
          <cell r="J322">
            <v>1</v>
          </cell>
          <cell r="K322">
            <v>1</v>
          </cell>
          <cell r="L322">
            <v>1</v>
          </cell>
          <cell r="M322">
            <v>2030.74</v>
          </cell>
          <cell r="N322">
            <v>1218444</v>
          </cell>
          <cell r="O322">
            <v>2030.74</v>
          </cell>
          <cell r="P322">
            <v>1218444</v>
          </cell>
        </row>
        <row r="323">
          <cell r="A323">
            <v>322</v>
          </cell>
          <cell r="B323">
            <v>8</v>
          </cell>
          <cell r="E323">
            <v>0</v>
          </cell>
          <cell r="H323">
            <v>0</v>
          </cell>
          <cell r="I323">
            <v>0</v>
          </cell>
          <cell r="J323">
            <v>0</v>
          </cell>
          <cell r="K323">
            <v>0</v>
          </cell>
          <cell r="L323">
            <v>0</v>
          </cell>
          <cell r="M323">
            <v>0</v>
          </cell>
          <cell r="N323">
            <v>0</v>
          </cell>
          <cell r="O323">
            <v>0</v>
          </cell>
          <cell r="P323">
            <v>0</v>
          </cell>
        </row>
        <row r="324">
          <cell r="A324">
            <v>323</v>
          </cell>
          <cell r="B324">
            <v>3</v>
          </cell>
          <cell r="C324" t="str">
            <v>05.05</v>
          </cell>
          <cell r="E324">
            <v>0</v>
          </cell>
          <cell r="F324" t="str">
            <v>* ACO DE PROTENSAO</v>
          </cell>
          <cell r="H324">
            <v>0</v>
          </cell>
          <cell r="I324">
            <v>0</v>
          </cell>
          <cell r="J324">
            <v>0</v>
          </cell>
          <cell r="K324">
            <v>0</v>
          </cell>
          <cell r="L324">
            <v>0</v>
          </cell>
          <cell r="M324">
            <v>0</v>
          </cell>
          <cell r="N324">
            <v>0</v>
          </cell>
          <cell r="O324">
            <v>0</v>
          </cell>
          <cell r="P324">
            <v>0</v>
          </cell>
        </row>
        <row r="325">
          <cell r="A325">
            <v>324</v>
          </cell>
          <cell r="B325">
            <v>0</v>
          </cell>
          <cell r="C325" t="str">
            <v>05.05.01</v>
          </cell>
          <cell r="E325">
            <v>4018900</v>
          </cell>
          <cell r="F325" t="str">
            <v>ACO CP PARA PROTENSAO DO VERTEDOURO</v>
          </cell>
          <cell r="G325" t="str">
            <v>T</v>
          </cell>
          <cell r="H325">
            <v>561</v>
          </cell>
          <cell r="I325">
            <v>1</v>
          </cell>
          <cell r="J325">
            <v>1</v>
          </cell>
          <cell r="K325">
            <v>1</v>
          </cell>
          <cell r="L325">
            <v>1</v>
          </cell>
          <cell r="M325">
            <v>8363.16</v>
          </cell>
          <cell r="N325">
            <v>4691732.76</v>
          </cell>
          <cell r="O325">
            <v>8363.16</v>
          </cell>
          <cell r="P325">
            <v>4691732.76</v>
          </cell>
        </row>
        <row r="326">
          <cell r="A326">
            <v>325</v>
          </cell>
          <cell r="B326">
            <v>8</v>
          </cell>
          <cell r="E326">
            <v>0</v>
          </cell>
          <cell r="H326">
            <v>0</v>
          </cell>
          <cell r="I326">
            <v>0</v>
          </cell>
          <cell r="J326">
            <v>0</v>
          </cell>
          <cell r="K326">
            <v>0</v>
          </cell>
          <cell r="L326">
            <v>0</v>
          </cell>
          <cell r="M326">
            <v>0</v>
          </cell>
          <cell r="N326">
            <v>0</v>
          </cell>
          <cell r="O326">
            <v>0</v>
          </cell>
          <cell r="P326">
            <v>0</v>
          </cell>
        </row>
        <row r="327">
          <cell r="A327">
            <v>326</v>
          </cell>
          <cell r="B327">
            <v>3</v>
          </cell>
          <cell r="C327" t="str">
            <v>05.06</v>
          </cell>
          <cell r="E327">
            <v>0</v>
          </cell>
          <cell r="F327" t="str">
            <v>* FORNECIMENTO E MONTAGEM DE FORMAS</v>
          </cell>
          <cell r="H327">
            <v>0</v>
          </cell>
          <cell r="I327">
            <v>0</v>
          </cell>
          <cell r="J327">
            <v>0</v>
          </cell>
          <cell r="K327">
            <v>0</v>
          </cell>
          <cell r="L327">
            <v>0</v>
          </cell>
          <cell r="M327">
            <v>0</v>
          </cell>
          <cell r="N327">
            <v>0</v>
          </cell>
          <cell r="O327">
            <v>0</v>
          </cell>
          <cell r="P327">
            <v>0</v>
          </cell>
        </row>
        <row r="328">
          <cell r="A328">
            <v>327</v>
          </cell>
          <cell r="B328">
            <v>4</v>
          </cell>
          <cell r="C328" t="str">
            <v>05.06.01</v>
          </cell>
          <cell r="E328">
            <v>0</v>
          </cell>
          <cell r="F328" t="str">
            <v>FORMAS VERTEDOURO</v>
          </cell>
          <cell r="H328">
            <v>0</v>
          </cell>
          <cell r="I328">
            <v>0</v>
          </cell>
          <cell r="J328">
            <v>0</v>
          </cell>
          <cell r="K328">
            <v>0</v>
          </cell>
          <cell r="L328">
            <v>0</v>
          </cell>
          <cell r="M328">
            <v>0</v>
          </cell>
          <cell r="N328">
            <v>0</v>
          </cell>
          <cell r="O328">
            <v>0</v>
          </cell>
          <cell r="P328">
            <v>0</v>
          </cell>
        </row>
        <row r="329">
          <cell r="A329">
            <v>328</v>
          </cell>
          <cell r="B329">
            <v>0</v>
          </cell>
          <cell r="C329" t="str">
            <v>05.06.01.01</v>
          </cell>
          <cell r="E329">
            <v>4019000</v>
          </cell>
          <cell r="F329" t="str">
            <v>FORMAS VERTEDOURO - MADEIRA IN LOCO</v>
          </cell>
          <cell r="G329" t="str">
            <v>M2</v>
          </cell>
          <cell r="H329">
            <v>2445</v>
          </cell>
          <cell r="I329">
            <v>1</v>
          </cell>
          <cell r="J329">
            <v>1</v>
          </cell>
          <cell r="K329">
            <v>1</v>
          </cell>
          <cell r="L329">
            <v>1</v>
          </cell>
          <cell r="M329">
            <v>96.15</v>
          </cell>
          <cell r="N329">
            <v>235086.75</v>
          </cell>
          <cell r="O329">
            <v>96.15</v>
          </cell>
          <cell r="P329">
            <v>235086.75</v>
          </cell>
        </row>
        <row r="330">
          <cell r="A330">
            <v>329</v>
          </cell>
          <cell r="B330">
            <v>0</v>
          </cell>
          <cell r="C330" t="str">
            <v>05.06.01.02</v>
          </cell>
          <cell r="E330">
            <v>4019107</v>
          </cell>
          <cell r="F330" t="str">
            <v>FORMAS VERTEDOURO - PLANA DE MADEIRA</v>
          </cell>
          <cell r="G330" t="str">
            <v>M2</v>
          </cell>
          <cell r="H330">
            <v>15016</v>
          </cell>
          <cell r="I330">
            <v>1</v>
          </cell>
          <cell r="J330">
            <v>1</v>
          </cell>
          <cell r="K330">
            <v>1</v>
          </cell>
          <cell r="L330">
            <v>1</v>
          </cell>
          <cell r="M330">
            <v>104.88</v>
          </cell>
          <cell r="N330">
            <v>1574878.08</v>
          </cell>
          <cell r="O330">
            <v>104.88</v>
          </cell>
          <cell r="P330">
            <v>1574878.08</v>
          </cell>
        </row>
        <row r="331">
          <cell r="A331">
            <v>330</v>
          </cell>
          <cell r="B331">
            <v>0</v>
          </cell>
          <cell r="C331" t="str">
            <v>05.06.01.03</v>
          </cell>
          <cell r="E331">
            <v>4019204</v>
          </cell>
          <cell r="F331" t="str">
            <v>FORMAS VERTEDOURO - PLANA METALICA</v>
          </cell>
          <cell r="G331" t="str">
            <v>M2</v>
          </cell>
          <cell r="H331">
            <v>32714</v>
          </cell>
          <cell r="I331">
            <v>1</v>
          </cell>
          <cell r="J331">
            <v>1</v>
          </cell>
          <cell r="K331">
            <v>1</v>
          </cell>
          <cell r="L331">
            <v>1</v>
          </cell>
          <cell r="M331">
            <v>81.430000000000007</v>
          </cell>
          <cell r="N331">
            <v>2663901.02</v>
          </cell>
          <cell r="O331">
            <v>81.430000000000007</v>
          </cell>
          <cell r="P331">
            <v>2663901.02</v>
          </cell>
        </row>
        <row r="332">
          <cell r="A332">
            <v>331</v>
          </cell>
          <cell r="B332">
            <v>0</v>
          </cell>
          <cell r="C332" t="str">
            <v>05.06.01.04</v>
          </cell>
          <cell r="E332">
            <v>4019301</v>
          </cell>
          <cell r="F332" t="str">
            <v>FORMAS VERTEDOURO - REGUA DESLIZANTE</v>
          </cell>
          <cell r="G332" t="str">
            <v>M2</v>
          </cell>
          <cell r="H332">
            <v>14691</v>
          </cell>
          <cell r="I332">
            <v>1</v>
          </cell>
          <cell r="J332">
            <v>1</v>
          </cell>
          <cell r="K332">
            <v>1</v>
          </cell>
          <cell r="L332">
            <v>1</v>
          </cell>
          <cell r="M332">
            <v>23.72</v>
          </cell>
          <cell r="N332">
            <v>348470.52</v>
          </cell>
          <cell r="O332">
            <v>23.72</v>
          </cell>
          <cell r="P332">
            <v>348470.52</v>
          </cell>
        </row>
        <row r="333">
          <cell r="A333">
            <v>332</v>
          </cell>
          <cell r="B333">
            <v>0</v>
          </cell>
          <cell r="C333" t="str">
            <v>05.06.01.05</v>
          </cell>
          <cell r="E333">
            <v>4019408</v>
          </cell>
          <cell r="F333" t="str">
            <v>FORMAS VERTEDOUTO - PRE MOLDADA</v>
          </cell>
          <cell r="G333" t="str">
            <v>M2</v>
          </cell>
          <cell r="H333">
            <v>4345</v>
          </cell>
          <cell r="I333">
            <v>1</v>
          </cell>
          <cell r="J333">
            <v>1</v>
          </cell>
          <cell r="K333">
            <v>1</v>
          </cell>
          <cell r="L333">
            <v>1</v>
          </cell>
          <cell r="M333">
            <v>63.86</v>
          </cell>
          <cell r="N333">
            <v>277471.7</v>
          </cell>
          <cell r="O333">
            <v>63.86</v>
          </cell>
          <cell r="P333">
            <v>277471.7</v>
          </cell>
        </row>
        <row r="334">
          <cell r="A334">
            <v>333</v>
          </cell>
          <cell r="B334">
            <v>0</v>
          </cell>
          <cell r="C334" t="str">
            <v>05.06.01.06</v>
          </cell>
          <cell r="E334">
            <v>4019505</v>
          </cell>
          <cell r="F334" t="str">
            <v>FORMAS VERTEDOUTO - DESLIZANTE</v>
          </cell>
          <cell r="G334" t="str">
            <v>M2</v>
          </cell>
          <cell r="H334">
            <v>21500</v>
          </cell>
          <cell r="I334">
            <v>1</v>
          </cell>
          <cell r="J334">
            <v>1</v>
          </cell>
          <cell r="K334">
            <v>1</v>
          </cell>
          <cell r="L334">
            <v>1</v>
          </cell>
          <cell r="M334">
            <v>83.4</v>
          </cell>
          <cell r="N334">
            <v>1793100</v>
          </cell>
          <cell r="O334">
            <v>83.4</v>
          </cell>
          <cell r="P334">
            <v>1793100</v>
          </cell>
        </row>
        <row r="335">
          <cell r="A335">
            <v>334</v>
          </cell>
          <cell r="B335">
            <v>0</v>
          </cell>
          <cell r="C335" t="str">
            <v>05.06.01.07</v>
          </cell>
          <cell r="E335">
            <v>4019602</v>
          </cell>
          <cell r="F335" t="str">
            <v>FORMAS VERTEDOURO - TELA EXPANDIDA</v>
          </cell>
          <cell r="G335" t="str">
            <v>M2</v>
          </cell>
          <cell r="H335">
            <v>8890</v>
          </cell>
          <cell r="I335">
            <v>1</v>
          </cell>
          <cell r="J335">
            <v>1</v>
          </cell>
          <cell r="K335">
            <v>1</v>
          </cell>
          <cell r="L335">
            <v>1</v>
          </cell>
          <cell r="M335">
            <v>84.74</v>
          </cell>
          <cell r="N335">
            <v>753338.6</v>
          </cell>
          <cell r="O335">
            <v>84.74</v>
          </cell>
          <cell r="P335">
            <v>753338.6</v>
          </cell>
        </row>
        <row r="336">
          <cell r="A336">
            <v>335</v>
          </cell>
          <cell r="B336">
            <v>0</v>
          </cell>
          <cell r="C336" t="str">
            <v>05.06.01.08</v>
          </cell>
          <cell r="E336">
            <v>4019709</v>
          </cell>
          <cell r="F336" t="str">
            <v>FORMAS VRT BACIA - MADEIRA IN LOCO</v>
          </cell>
          <cell r="G336" t="str">
            <v>M2</v>
          </cell>
          <cell r="H336">
            <v>736</v>
          </cell>
          <cell r="I336">
            <v>1</v>
          </cell>
          <cell r="J336">
            <v>1</v>
          </cell>
          <cell r="K336">
            <v>1</v>
          </cell>
          <cell r="L336">
            <v>1</v>
          </cell>
          <cell r="M336">
            <v>95.39</v>
          </cell>
          <cell r="N336">
            <v>70207.039999999994</v>
          </cell>
          <cell r="O336">
            <v>95.39</v>
          </cell>
          <cell r="P336">
            <v>70207.039999999994</v>
          </cell>
        </row>
        <row r="337">
          <cell r="A337">
            <v>336</v>
          </cell>
          <cell r="B337">
            <v>0</v>
          </cell>
          <cell r="C337" t="str">
            <v>05.06.01.09</v>
          </cell>
          <cell r="E337">
            <v>4019806</v>
          </cell>
          <cell r="F337" t="str">
            <v>FORMAS VRT BACIA - PLANA DE MADEIRA</v>
          </cell>
          <cell r="G337" t="str">
            <v>M2</v>
          </cell>
          <cell r="H337">
            <v>1455</v>
          </cell>
          <cell r="I337">
            <v>1</v>
          </cell>
          <cell r="J337">
            <v>1</v>
          </cell>
          <cell r="K337">
            <v>1</v>
          </cell>
          <cell r="L337">
            <v>1</v>
          </cell>
          <cell r="M337">
            <v>104.22</v>
          </cell>
          <cell r="N337">
            <v>151640.1</v>
          </cell>
          <cell r="O337">
            <v>104.22</v>
          </cell>
          <cell r="P337">
            <v>151640.1</v>
          </cell>
        </row>
        <row r="338">
          <cell r="A338">
            <v>337</v>
          </cell>
          <cell r="B338">
            <v>0</v>
          </cell>
          <cell r="C338" t="str">
            <v>05.06.01.10</v>
          </cell>
          <cell r="E338">
            <v>4019903</v>
          </cell>
          <cell r="F338" t="str">
            <v>FORMAS VRT BACIA - PLANA METALICA</v>
          </cell>
          <cell r="G338" t="str">
            <v>M2</v>
          </cell>
          <cell r="H338">
            <v>3948</v>
          </cell>
          <cell r="I338">
            <v>1</v>
          </cell>
          <cell r="J338">
            <v>1</v>
          </cell>
          <cell r="K338">
            <v>1</v>
          </cell>
          <cell r="L338">
            <v>1</v>
          </cell>
          <cell r="M338">
            <v>82.75</v>
          </cell>
          <cell r="N338">
            <v>326697</v>
          </cell>
          <cell r="O338">
            <v>82.75</v>
          </cell>
          <cell r="P338">
            <v>326697</v>
          </cell>
        </row>
        <row r="339">
          <cell r="A339">
            <v>338</v>
          </cell>
          <cell r="B339">
            <v>0</v>
          </cell>
          <cell r="C339" t="str">
            <v>05.06.01.11</v>
          </cell>
          <cell r="E339">
            <v>4020004</v>
          </cell>
          <cell r="F339" t="str">
            <v>FORMAS VRT BACIA - REGUA DESLIZANTE</v>
          </cell>
          <cell r="G339" t="str">
            <v>M2</v>
          </cell>
          <cell r="H339">
            <v>3975</v>
          </cell>
          <cell r="I339">
            <v>1</v>
          </cell>
          <cell r="J339">
            <v>1</v>
          </cell>
          <cell r="K339">
            <v>1</v>
          </cell>
          <cell r="L339">
            <v>1</v>
          </cell>
          <cell r="M339">
            <v>23.7</v>
          </cell>
          <cell r="N339">
            <v>94207.5</v>
          </cell>
          <cell r="O339">
            <v>23.7</v>
          </cell>
          <cell r="P339">
            <v>94207.5</v>
          </cell>
        </row>
        <row r="340">
          <cell r="A340">
            <v>339</v>
          </cell>
          <cell r="B340">
            <v>0</v>
          </cell>
          <cell r="C340" t="str">
            <v>05.06.01.12</v>
          </cell>
          <cell r="E340">
            <v>4020101</v>
          </cell>
          <cell r="F340" t="str">
            <v>FORMAS VRT BACIA - DESLIZANTE</v>
          </cell>
          <cell r="G340" t="str">
            <v>M2</v>
          </cell>
          <cell r="H340">
            <v>2477</v>
          </cell>
          <cell r="I340">
            <v>1</v>
          </cell>
          <cell r="J340">
            <v>1</v>
          </cell>
          <cell r="K340">
            <v>1</v>
          </cell>
          <cell r="L340">
            <v>1</v>
          </cell>
          <cell r="M340">
            <v>83</v>
          </cell>
          <cell r="N340">
            <v>205591</v>
          </cell>
          <cell r="O340">
            <v>83</v>
          </cell>
          <cell r="P340">
            <v>205591</v>
          </cell>
        </row>
        <row r="341">
          <cell r="A341">
            <v>340</v>
          </cell>
          <cell r="B341">
            <v>0</v>
          </cell>
          <cell r="C341" t="str">
            <v>05.06.01.13</v>
          </cell>
          <cell r="E341">
            <v>4020208</v>
          </cell>
          <cell r="F341" t="str">
            <v>FORMAS VRT BACIA - REGUA DESLIZANTE HORIZONTAL</v>
          </cell>
          <cell r="G341" t="str">
            <v>GL</v>
          </cell>
          <cell r="H341">
            <v>1</v>
          </cell>
          <cell r="I341">
            <v>1</v>
          </cell>
          <cell r="J341">
            <v>1</v>
          </cell>
          <cell r="K341">
            <v>1</v>
          </cell>
          <cell r="L341">
            <v>1</v>
          </cell>
          <cell r="M341">
            <v>80000</v>
          </cell>
          <cell r="N341">
            <v>80000</v>
          </cell>
          <cell r="O341">
            <v>80000</v>
          </cell>
          <cell r="P341">
            <v>80000</v>
          </cell>
        </row>
        <row r="342">
          <cell r="A342">
            <v>341</v>
          </cell>
          <cell r="B342">
            <v>8</v>
          </cell>
          <cell r="E342">
            <v>0</v>
          </cell>
          <cell r="H342">
            <v>0</v>
          </cell>
          <cell r="I342">
            <v>0</v>
          </cell>
          <cell r="J342">
            <v>0</v>
          </cell>
          <cell r="K342">
            <v>0</v>
          </cell>
          <cell r="L342">
            <v>0</v>
          </cell>
          <cell r="M342">
            <v>0</v>
          </cell>
          <cell r="N342">
            <v>0</v>
          </cell>
          <cell r="O342">
            <v>0</v>
          </cell>
          <cell r="P342">
            <v>0</v>
          </cell>
        </row>
        <row r="343">
          <cell r="A343">
            <v>342</v>
          </cell>
          <cell r="B343">
            <v>4</v>
          </cell>
          <cell r="C343" t="str">
            <v>05.06.02</v>
          </cell>
          <cell r="E343">
            <v>0</v>
          </cell>
          <cell r="F343" t="str">
            <v>FORMAS TD/CF/AM</v>
          </cell>
          <cell r="H343">
            <v>0</v>
          </cell>
          <cell r="I343">
            <v>0</v>
          </cell>
          <cell r="J343">
            <v>0</v>
          </cell>
          <cell r="K343">
            <v>0</v>
          </cell>
          <cell r="L343">
            <v>0</v>
          </cell>
          <cell r="M343">
            <v>0</v>
          </cell>
          <cell r="N343">
            <v>0</v>
          </cell>
          <cell r="O343">
            <v>0</v>
          </cell>
          <cell r="P343">
            <v>0</v>
          </cell>
        </row>
        <row r="344">
          <cell r="A344">
            <v>343</v>
          </cell>
          <cell r="B344">
            <v>0</v>
          </cell>
          <cell r="C344" t="str">
            <v>05.06.02.01</v>
          </cell>
          <cell r="E344">
            <v>4020305</v>
          </cell>
          <cell r="F344" t="str">
            <v>FORMAS TD/CF - MADEIRA IN LOCO</v>
          </cell>
          <cell r="G344" t="str">
            <v>M2</v>
          </cell>
          <cell r="H344">
            <v>345</v>
          </cell>
          <cell r="I344">
            <v>1</v>
          </cell>
          <cell r="J344">
            <v>1</v>
          </cell>
          <cell r="K344">
            <v>1</v>
          </cell>
          <cell r="L344">
            <v>1</v>
          </cell>
          <cell r="M344">
            <v>95.09</v>
          </cell>
          <cell r="N344">
            <v>32806.050000000003</v>
          </cell>
          <cell r="O344">
            <v>95.09</v>
          </cell>
          <cell r="P344">
            <v>32806.050000000003</v>
          </cell>
        </row>
        <row r="345">
          <cell r="A345">
            <v>344</v>
          </cell>
          <cell r="B345">
            <v>0</v>
          </cell>
          <cell r="C345" t="str">
            <v>05.06.02.02</v>
          </cell>
          <cell r="E345">
            <v>4020402</v>
          </cell>
          <cell r="F345" t="str">
            <v>FORMAS TD/CF - PLANA DE MADEIRA</v>
          </cell>
          <cell r="G345" t="str">
            <v>M2</v>
          </cell>
          <cell r="H345">
            <v>15116</v>
          </cell>
          <cell r="I345">
            <v>1</v>
          </cell>
          <cell r="J345">
            <v>1</v>
          </cell>
          <cell r="K345">
            <v>1</v>
          </cell>
          <cell r="L345">
            <v>1</v>
          </cell>
          <cell r="M345">
            <v>86.05</v>
          </cell>
          <cell r="N345">
            <v>1300731.8</v>
          </cell>
          <cell r="O345">
            <v>86.05</v>
          </cell>
          <cell r="P345">
            <v>1300731.8</v>
          </cell>
        </row>
        <row r="346">
          <cell r="A346">
            <v>345</v>
          </cell>
          <cell r="B346">
            <v>0</v>
          </cell>
          <cell r="C346" t="str">
            <v>05.06.02.03</v>
          </cell>
          <cell r="E346">
            <v>4020509</v>
          </cell>
          <cell r="F346" t="str">
            <v>FORMAS TD/CF - PLANA METALICA</v>
          </cell>
          <cell r="G346" t="str">
            <v>M2</v>
          </cell>
          <cell r="H346">
            <v>6609</v>
          </cell>
          <cell r="I346">
            <v>1</v>
          </cell>
          <cell r="J346">
            <v>1</v>
          </cell>
          <cell r="K346">
            <v>1</v>
          </cell>
          <cell r="L346">
            <v>1</v>
          </cell>
          <cell r="M346">
            <v>82.39</v>
          </cell>
          <cell r="N346">
            <v>544515.51</v>
          </cell>
          <cell r="O346">
            <v>82.39</v>
          </cell>
          <cell r="P346">
            <v>544515.51</v>
          </cell>
        </row>
        <row r="347">
          <cell r="A347">
            <v>346</v>
          </cell>
          <cell r="B347">
            <v>0</v>
          </cell>
          <cell r="C347" t="str">
            <v>05.06.02.04</v>
          </cell>
          <cell r="E347">
            <v>4020606</v>
          </cell>
          <cell r="F347" t="str">
            <v>FORMAS TD/CF - REGUA DESLIZANTE</v>
          </cell>
          <cell r="G347" t="str">
            <v>M2</v>
          </cell>
          <cell r="H347">
            <v>14472</v>
          </cell>
          <cell r="I347">
            <v>1</v>
          </cell>
          <cell r="J347">
            <v>1</v>
          </cell>
          <cell r="K347">
            <v>1</v>
          </cell>
          <cell r="L347">
            <v>1</v>
          </cell>
          <cell r="M347">
            <v>22.99</v>
          </cell>
          <cell r="N347">
            <v>332711.28000000003</v>
          </cell>
          <cell r="O347">
            <v>22.99</v>
          </cell>
          <cell r="P347">
            <v>332711.28000000003</v>
          </cell>
        </row>
        <row r="348">
          <cell r="A348">
            <v>347</v>
          </cell>
          <cell r="B348">
            <v>0</v>
          </cell>
          <cell r="C348" t="str">
            <v>05.06.02.05</v>
          </cell>
          <cell r="E348">
            <v>4020703</v>
          </cell>
          <cell r="F348" t="str">
            <v>FORMAS TD/CF - PRE MOLDADA</v>
          </cell>
          <cell r="G348" t="str">
            <v>M2</v>
          </cell>
          <cell r="H348">
            <v>13260</v>
          </cell>
          <cell r="I348">
            <v>1</v>
          </cell>
          <cell r="J348">
            <v>1</v>
          </cell>
          <cell r="K348">
            <v>1</v>
          </cell>
          <cell r="L348">
            <v>1</v>
          </cell>
          <cell r="M348">
            <v>64.78</v>
          </cell>
          <cell r="N348">
            <v>858982.8</v>
          </cell>
          <cell r="O348">
            <v>64.78</v>
          </cell>
          <cell r="P348">
            <v>858982.8</v>
          </cell>
        </row>
        <row r="349">
          <cell r="A349">
            <v>348</v>
          </cell>
          <cell r="B349">
            <v>0</v>
          </cell>
          <cell r="C349" t="str">
            <v>05.06.02.06</v>
          </cell>
          <cell r="E349">
            <v>4020800</v>
          </cell>
          <cell r="F349" t="str">
            <v>FORMAS TD/CF - DESLIZANTE</v>
          </cell>
          <cell r="G349" t="str">
            <v>M2</v>
          </cell>
          <cell r="H349">
            <v>166055</v>
          </cell>
          <cell r="I349">
            <v>1</v>
          </cell>
          <cell r="J349">
            <v>1</v>
          </cell>
          <cell r="K349">
            <v>1</v>
          </cell>
          <cell r="L349">
            <v>1</v>
          </cell>
          <cell r="M349">
            <v>79.73</v>
          </cell>
          <cell r="N349">
            <v>13239565.15</v>
          </cell>
          <cell r="O349">
            <v>79.73</v>
          </cell>
          <cell r="P349">
            <v>13239565.15</v>
          </cell>
        </row>
        <row r="350">
          <cell r="A350">
            <v>349</v>
          </cell>
          <cell r="B350">
            <v>0</v>
          </cell>
          <cell r="C350" t="str">
            <v>05.06.02.07</v>
          </cell>
          <cell r="E350">
            <v>4020907</v>
          </cell>
          <cell r="F350" t="str">
            <v>FORMAS TD/CF - TELA EXPANDIDA</v>
          </cell>
          <cell r="G350" t="str">
            <v>M2</v>
          </cell>
          <cell r="H350">
            <v>34819</v>
          </cell>
          <cell r="I350">
            <v>1</v>
          </cell>
          <cell r="J350">
            <v>1</v>
          </cell>
          <cell r="K350">
            <v>1</v>
          </cell>
          <cell r="L350">
            <v>1</v>
          </cell>
          <cell r="M350">
            <v>81.27</v>
          </cell>
          <cell r="N350">
            <v>2829740.13</v>
          </cell>
          <cell r="O350">
            <v>81.27</v>
          </cell>
          <cell r="P350">
            <v>2829740.13</v>
          </cell>
        </row>
        <row r="351">
          <cell r="A351">
            <v>350</v>
          </cell>
          <cell r="B351">
            <v>0</v>
          </cell>
          <cell r="C351" t="str">
            <v>05.06.02.08</v>
          </cell>
          <cell r="E351">
            <v>4021007</v>
          </cell>
          <cell r="F351" t="str">
            <v>FORMAS TD/CF - LAJES</v>
          </cell>
          <cell r="G351" t="str">
            <v>M2</v>
          </cell>
          <cell r="H351">
            <v>11139</v>
          </cell>
          <cell r="I351">
            <v>1</v>
          </cell>
          <cell r="J351">
            <v>1</v>
          </cell>
          <cell r="K351">
            <v>1</v>
          </cell>
          <cell r="L351">
            <v>1</v>
          </cell>
          <cell r="M351">
            <v>47.96</v>
          </cell>
          <cell r="N351">
            <v>534226.43999999994</v>
          </cell>
          <cell r="O351">
            <v>47.96</v>
          </cell>
          <cell r="P351">
            <v>534226.43999999994</v>
          </cell>
        </row>
        <row r="352">
          <cell r="A352">
            <v>351</v>
          </cell>
          <cell r="B352">
            <v>0</v>
          </cell>
          <cell r="C352" t="str">
            <v>05.06.02.09</v>
          </cell>
          <cell r="E352">
            <v>4021104</v>
          </cell>
          <cell r="F352" t="str">
            <v>FORMAS TD/CF - ESPECIAL DE MADEIRA</v>
          </cell>
          <cell r="G352" t="str">
            <v>M2</v>
          </cell>
          <cell r="H352">
            <v>13095</v>
          </cell>
          <cell r="I352">
            <v>1</v>
          </cell>
          <cell r="J352">
            <v>1</v>
          </cell>
          <cell r="K352">
            <v>1</v>
          </cell>
          <cell r="L352">
            <v>1</v>
          </cell>
          <cell r="M352">
            <v>225.87</v>
          </cell>
          <cell r="N352">
            <v>2957767.65</v>
          </cell>
          <cell r="O352">
            <v>225.87</v>
          </cell>
          <cell r="P352">
            <v>2957767.65</v>
          </cell>
        </row>
        <row r="353">
          <cell r="A353">
            <v>352</v>
          </cell>
          <cell r="B353">
            <v>0</v>
          </cell>
          <cell r="C353" t="str">
            <v>05.06.02.10</v>
          </cell>
          <cell r="E353">
            <v>4021201</v>
          </cell>
          <cell r="F353" t="str">
            <v>FORMAS TD/CF - CURVA DE MADEIRA</v>
          </cell>
          <cell r="G353" t="str">
            <v>M2</v>
          </cell>
          <cell r="H353">
            <v>14777</v>
          </cell>
          <cell r="I353">
            <v>1</v>
          </cell>
          <cell r="J353">
            <v>1</v>
          </cell>
          <cell r="K353">
            <v>1</v>
          </cell>
          <cell r="L353">
            <v>1</v>
          </cell>
          <cell r="M353">
            <v>138.56</v>
          </cell>
          <cell r="N353">
            <v>2047501.12</v>
          </cell>
          <cell r="O353">
            <v>138.56</v>
          </cell>
          <cell r="P353">
            <v>2047501.12</v>
          </cell>
        </row>
        <row r="354">
          <cell r="A354">
            <v>353</v>
          </cell>
          <cell r="B354">
            <v>8</v>
          </cell>
          <cell r="E354">
            <v>0</v>
          </cell>
          <cell r="H354">
            <v>0</v>
          </cell>
          <cell r="I354">
            <v>0</v>
          </cell>
          <cell r="J354">
            <v>0</v>
          </cell>
          <cell r="K354">
            <v>0</v>
          </cell>
          <cell r="L354">
            <v>0</v>
          </cell>
          <cell r="M354">
            <v>0</v>
          </cell>
          <cell r="N354">
            <v>0</v>
          </cell>
          <cell r="O354">
            <v>0</v>
          </cell>
          <cell r="P354">
            <v>0</v>
          </cell>
        </row>
        <row r="355">
          <cell r="A355">
            <v>354</v>
          </cell>
          <cell r="B355">
            <v>4</v>
          </cell>
          <cell r="C355" t="str">
            <v>05.06.03</v>
          </cell>
          <cell r="E355">
            <v>0</v>
          </cell>
          <cell r="F355" t="str">
            <v>FORMAS AM</v>
          </cell>
          <cell r="H355">
            <v>0</v>
          </cell>
          <cell r="I355">
            <v>0</v>
          </cell>
          <cell r="J355">
            <v>0</v>
          </cell>
          <cell r="K355">
            <v>0</v>
          </cell>
          <cell r="L355">
            <v>0</v>
          </cell>
          <cell r="M355">
            <v>0</v>
          </cell>
          <cell r="N355">
            <v>0</v>
          </cell>
          <cell r="O355">
            <v>0</v>
          </cell>
          <cell r="P355">
            <v>0</v>
          </cell>
        </row>
        <row r="356">
          <cell r="A356">
            <v>355</v>
          </cell>
          <cell r="B356">
            <v>0</v>
          </cell>
          <cell r="C356" t="str">
            <v>05.06.03.01</v>
          </cell>
          <cell r="E356">
            <v>4021308</v>
          </cell>
          <cell r="F356" t="str">
            <v>FORMAS AM - MADEIRA IN LOCO</v>
          </cell>
          <cell r="G356" t="str">
            <v>M2</v>
          </cell>
          <cell r="H356">
            <v>270</v>
          </cell>
          <cell r="I356">
            <v>1</v>
          </cell>
          <cell r="J356">
            <v>1</v>
          </cell>
          <cell r="K356">
            <v>1</v>
          </cell>
          <cell r="L356">
            <v>1</v>
          </cell>
          <cell r="M356">
            <v>95.1</v>
          </cell>
          <cell r="N356">
            <v>25677</v>
          </cell>
          <cell r="O356">
            <v>95.1</v>
          </cell>
          <cell r="P356">
            <v>25677</v>
          </cell>
        </row>
        <row r="357">
          <cell r="A357">
            <v>356</v>
          </cell>
          <cell r="B357">
            <v>0</v>
          </cell>
          <cell r="C357" t="str">
            <v>05.06.03.02</v>
          </cell>
          <cell r="E357">
            <v>4021405</v>
          </cell>
          <cell r="F357" t="str">
            <v>FORMAS AM - PLANA DE MADEIRA</v>
          </cell>
          <cell r="G357" t="str">
            <v>M2</v>
          </cell>
          <cell r="H357">
            <v>2170</v>
          </cell>
          <cell r="I357">
            <v>1</v>
          </cell>
          <cell r="J357">
            <v>1</v>
          </cell>
          <cell r="K357">
            <v>1</v>
          </cell>
          <cell r="L357">
            <v>1</v>
          </cell>
          <cell r="M357">
            <v>89.91</v>
          </cell>
          <cell r="N357">
            <v>195104.7</v>
          </cell>
          <cell r="O357">
            <v>89.91</v>
          </cell>
          <cell r="P357">
            <v>195104.7</v>
          </cell>
        </row>
        <row r="358">
          <cell r="A358">
            <v>357</v>
          </cell>
          <cell r="B358">
            <v>0</v>
          </cell>
          <cell r="C358" t="str">
            <v>05.06.03.03</v>
          </cell>
          <cell r="E358">
            <v>4021502</v>
          </cell>
          <cell r="F358" t="str">
            <v>FORMAS AM - PLANA METALICA</v>
          </cell>
          <cell r="G358" t="str">
            <v>M2</v>
          </cell>
          <cell r="H358">
            <v>1373</v>
          </cell>
          <cell r="I358">
            <v>1</v>
          </cell>
          <cell r="J358">
            <v>1</v>
          </cell>
          <cell r="K358">
            <v>1</v>
          </cell>
          <cell r="L358">
            <v>1</v>
          </cell>
          <cell r="M358">
            <v>75.349999999999994</v>
          </cell>
          <cell r="N358">
            <v>103455.55</v>
          </cell>
          <cell r="O358">
            <v>75.349999999999994</v>
          </cell>
          <cell r="P358">
            <v>103455.55</v>
          </cell>
        </row>
        <row r="359">
          <cell r="A359">
            <v>358</v>
          </cell>
          <cell r="B359">
            <v>0</v>
          </cell>
          <cell r="C359" t="str">
            <v>05.06.03.04</v>
          </cell>
          <cell r="E359">
            <v>4021609</v>
          </cell>
          <cell r="F359" t="str">
            <v>FORMAS AM - REGUA DESLIZANTE</v>
          </cell>
          <cell r="G359" t="str">
            <v>M2</v>
          </cell>
          <cell r="H359">
            <v>680</v>
          </cell>
          <cell r="I359">
            <v>1</v>
          </cell>
          <cell r="J359">
            <v>1</v>
          </cell>
          <cell r="K359">
            <v>1</v>
          </cell>
          <cell r="L359">
            <v>1</v>
          </cell>
          <cell r="M359">
            <v>22.92</v>
          </cell>
          <cell r="N359">
            <v>15585.6</v>
          </cell>
          <cell r="O359">
            <v>22.92</v>
          </cell>
          <cell r="P359">
            <v>15585.6</v>
          </cell>
        </row>
        <row r="360">
          <cell r="A360">
            <v>359</v>
          </cell>
          <cell r="B360">
            <v>0</v>
          </cell>
          <cell r="C360" t="str">
            <v>05.06.03.05</v>
          </cell>
          <cell r="E360">
            <v>4021706</v>
          </cell>
          <cell r="F360" t="str">
            <v>FORMAS AM - PRE MOLDADA</v>
          </cell>
          <cell r="G360" t="str">
            <v>M2</v>
          </cell>
          <cell r="H360">
            <v>640</v>
          </cell>
          <cell r="I360">
            <v>1</v>
          </cell>
          <cell r="J360">
            <v>1</v>
          </cell>
          <cell r="K360">
            <v>1</v>
          </cell>
          <cell r="L360">
            <v>1</v>
          </cell>
          <cell r="M360">
            <v>51.78</v>
          </cell>
          <cell r="N360">
            <v>33139.199999999997</v>
          </cell>
          <cell r="O360">
            <v>51.78</v>
          </cell>
          <cell r="P360">
            <v>33139.199999999997</v>
          </cell>
        </row>
        <row r="361">
          <cell r="A361">
            <v>360</v>
          </cell>
          <cell r="B361">
            <v>0</v>
          </cell>
          <cell r="C361" t="str">
            <v>05.06.03.06</v>
          </cell>
          <cell r="E361">
            <v>4021803</v>
          </cell>
          <cell r="F361" t="str">
            <v>FORMAS AM - DESLIZANTE</v>
          </cell>
          <cell r="G361" t="str">
            <v>M2</v>
          </cell>
          <cell r="H361">
            <v>6815</v>
          </cell>
          <cell r="I361">
            <v>1</v>
          </cell>
          <cell r="J361">
            <v>1</v>
          </cell>
          <cell r="K361">
            <v>1</v>
          </cell>
          <cell r="L361">
            <v>1</v>
          </cell>
          <cell r="M361">
            <v>75</v>
          </cell>
          <cell r="N361">
            <v>511125</v>
          </cell>
          <cell r="O361">
            <v>75</v>
          </cell>
          <cell r="P361">
            <v>511125</v>
          </cell>
        </row>
        <row r="362">
          <cell r="A362">
            <v>361</v>
          </cell>
          <cell r="B362">
            <v>0</v>
          </cell>
          <cell r="C362" t="str">
            <v>05.06.03.07</v>
          </cell>
          <cell r="E362">
            <v>4021900</v>
          </cell>
          <cell r="F362" t="str">
            <v>FORMAS AM - LAJES</v>
          </cell>
          <cell r="G362" t="str">
            <v>M2</v>
          </cell>
          <cell r="H362">
            <v>1320</v>
          </cell>
          <cell r="I362">
            <v>1</v>
          </cell>
          <cell r="J362">
            <v>1</v>
          </cell>
          <cell r="K362">
            <v>1</v>
          </cell>
          <cell r="L362">
            <v>1</v>
          </cell>
          <cell r="M362">
            <v>43.5</v>
          </cell>
          <cell r="N362">
            <v>57420</v>
          </cell>
          <cell r="O362">
            <v>43.5</v>
          </cell>
          <cell r="P362">
            <v>57420</v>
          </cell>
        </row>
        <row r="363">
          <cell r="A363">
            <v>362</v>
          </cell>
          <cell r="B363">
            <v>8</v>
          </cell>
          <cell r="E363">
            <v>0</v>
          </cell>
          <cell r="H363">
            <v>0</v>
          </cell>
          <cell r="I363">
            <v>0</v>
          </cell>
          <cell r="J363">
            <v>0</v>
          </cell>
          <cell r="K363">
            <v>0</v>
          </cell>
          <cell r="L363">
            <v>0</v>
          </cell>
          <cell r="M363">
            <v>0</v>
          </cell>
          <cell r="N363">
            <v>0</v>
          </cell>
          <cell r="O363">
            <v>0</v>
          </cell>
          <cell r="P363">
            <v>0</v>
          </cell>
        </row>
        <row r="364">
          <cell r="A364">
            <v>363</v>
          </cell>
          <cell r="B364">
            <v>4</v>
          </cell>
          <cell r="C364" t="str">
            <v>05.06.04</v>
          </cell>
          <cell r="E364">
            <v>0</v>
          </cell>
          <cell r="F364" t="str">
            <v>FORMAS BLOCO LATERAL</v>
          </cell>
          <cell r="H364">
            <v>0</v>
          </cell>
          <cell r="I364">
            <v>0</v>
          </cell>
          <cell r="J364">
            <v>0</v>
          </cell>
          <cell r="K364">
            <v>0</v>
          </cell>
          <cell r="L364">
            <v>0</v>
          </cell>
          <cell r="M364">
            <v>0</v>
          </cell>
          <cell r="N364">
            <v>0</v>
          </cell>
          <cell r="O364">
            <v>0</v>
          </cell>
          <cell r="P364">
            <v>0</v>
          </cell>
        </row>
        <row r="365">
          <cell r="A365">
            <v>364</v>
          </cell>
          <cell r="B365">
            <v>0</v>
          </cell>
          <cell r="C365" t="str">
            <v>05.06.04.01</v>
          </cell>
          <cell r="E365">
            <v>4022000</v>
          </cell>
          <cell r="F365" t="str">
            <v>FORMAS BLOCO LATERAL - MADEIRA IN LOCO</v>
          </cell>
          <cell r="G365" t="str">
            <v>M2</v>
          </cell>
          <cell r="H365">
            <v>89</v>
          </cell>
          <cell r="I365">
            <v>1</v>
          </cell>
          <cell r="J365">
            <v>1</v>
          </cell>
          <cell r="K365">
            <v>1</v>
          </cell>
          <cell r="L365">
            <v>1</v>
          </cell>
          <cell r="M365">
            <v>94.97</v>
          </cell>
          <cell r="N365">
            <v>8452.33</v>
          </cell>
          <cell r="O365">
            <v>94.97</v>
          </cell>
          <cell r="P365">
            <v>8452.33</v>
          </cell>
        </row>
        <row r="366">
          <cell r="A366">
            <v>365</v>
          </cell>
          <cell r="B366">
            <v>0</v>
          </cell>
          <cell r="C366" t="str">
            <v>05.06.04.02</v>
          </cell>
          <cell r="E366">
            <v>4022107</v>
          </cell>
          <cell r="F366" t="str">
            <v>FORMAS BLOCO LATERAL - PLANA DE MADEIRA</v>
          </cell>
          <cell r="G366" t="str">
            <v>M2</v>
          </cell>
          <cell r="H366">
            <v>1991</v>
          </cell>
          <cell r="I366">
            <v>1</v>
          </cell>
          <cell r="J366">
            <v>1</v>
          </cell>
          <cell r="K366">
            <v>1</v>
          </cell>
          <cell r="L366">
            <v>1</v>
          </cell>
          <cell r="M366">
            <v>89</v>
          </cell>
          <cell r="N366">
            <v>177199</v>
          </cell>
          <cell r="O366">
            <v>89</v>
          </cell>
          <cell r="P366">
            <v>177199</v>
          </cell>
        </row>
        <row r="367">
          <cell r="A367">
            <v>366</v>
          </cell>
          <cell r="B367">
            <v>0</v>
          </cell>
          <cell r="C367" t="str">
            <v>05.06.04.03</v>
          </cell>
          <cell r="E367">
            <v>4022204</v>
          </cell>
          <cell r="F367" t="str">
            <v>FORMAS BLOCO LATERAL - PLANA METALICA</v>
          </cell>
          <cell r="G367" t="str">
            <v>M2</v>
          </cell>
          <cell r="H367">
            <v>1300</v>
          </cell>
          <cell r="I367">
            <v>1</v>
          </cell>
          <cell r="J367">
            <v>1</v>
          </cell>
          <cell r="K367">
            <v>1</v>
          </cell>
          <cell r="L367">
            <v>1</v>
          </cell>
          <cell r="M367">
            <v>75.349999999999994</v>
          </cell>
          <cell r="N367">
            <v>97955</v>
          </cell>
          <cell r="O367">
            <v>75.349999999999994</v>
          </cell>
          <cell r="P367">
            <v>97955</v>
          </cell>
        </row>
        <row r="368">
          <cell r="A368">
            <v>367</v>
          </cell>
          <cell r="B368">
            <v>0</v>
          </cell>
          <cell r="C368" t="str">
            <v>05.06.04.04</v>
          </cell>
          <cell r="E368">
            <v>4022301</v>
          </cell>
          <cell r="F368" t="str">
            <v>FORMAS BLOCO LATERAL - DESLIZANTE</v>
          </cell>
          <cell r="G368" t="str">
            <v>M2</v>
          </cell>
          <cell r="H368">
            <v>9766</v>
          </cell>
          <cell r="I368">
            <v>1</v>
          </cell>
          <cell r="J368">
            <v>1</v>
          </cell>
          <cell r="K368">
            <v>1</v>
          </cell>
          <cell r="L368">
            <v>1</v>
          </cell>
          <cell r="M368">
            <v>75</v>
          </cell>
          <cell r="N368">
            <v>732450</v>
          </cell>
          <cell r="O368">
            <v>75</v>
          </cell>
          <cell r="P368">
            <v>732450</v>
          </cell>
        </row>
        <row r="369">
          <cell r="A369">
            <v>368</v>
          </cell>
          <cell r="B369">
            <v>0</v>
          </cell>
          <cell r="C369" t="str">
            <v>05.06.04.05</v>
          </cell>
          <cell r="E369">
            <v>4022408</v>
          </cell>
          <cell r="F369" t="str">
            <v>FORMAS BLOCO LATERAL - LAJES</v>
          </cell>
          <cell r="G369" t="str">
            <v>M2</v>
          </cell>
          <cell r="H369">
            <v>739</v>
          </cell>
          <cell r="I369">
            <v>1</v>
          </cell>
          <cell r="J369">
            <v>1</v>
          </cell>
          <cell r="K369">
            <v>1</v>
          </cell>
          <cell r="L369">
            <v>1</v>
          </cell>
          <cell r="M369">
            <v>43.5</v>
          </cell>
          <cell r="N369">
            <v>32146.5</v>
          </cell>
          <cell r="O369">
            <v>43.5</v>
          </cell>
          <cell r="P369">
            <v>32146.5</v>
          </cell>
        </row>
        <row r="370">
          <cell r="A370">
            <v>369</v>
          </cell>
          <cell r="B370">
            <v>8</v>
          </cell>
          <cell r="E370">
            <v>0</v>
          </cell>
          <cell r="H370">
            <v>0</v>
          </cell>
          <cell r="I370">
            <v>0</v>
          </cell>
          <cell r="J370">
            <v>0</v>
          </cell>
          <cell r="K370">
            <v>0</v>
          </cell>
          <cell r="L370">
            <v>0</v>
          </cell>
          <cell r="M370">
            <v>0</v>
          </cell>
          <cell r="N370">
            <v>0</v>
          </cell>
          <cell r="O370">
            <v>0</v>
          </cell>
          <cell r="P370">
            <v>0</v>
          </cell>
        </row>
        <row r="371">
          <cell r="A371">
            <v>370</v>
          </cell>
          <cell r="B371">
            <v>4</v>
          </cell>
          <cell r="C371" t="str">
            <v>05.06.05</v>
          </cell>
          <cell r="E371">
            <v>0</v>
          </cell>
          <cell r="F371" t="str">
            <v>FORMAS MACICO CCR</v>
          </cell>
          <cell r="H371">
            <v>0</v>
          </cell>
          <cell r="I371">
            <v>0</v>
          </cell>
          <cell r="J371">
            <v>0</v>
          </cell>
          <cell r="K371">
            <v>0</v>
          </cell>
          <cell r="L371">
            <v>0</v>
          </cell>
          <cell r="M371">
            <v>0</v>
          </cell>
          <cell r="N371">
            <v>0</v>
          </cell>
          <cell r="O371">
            <v>0</v>
          </cell>
          <cell r="P371">
            <v>0</v>
          </cell>
        </row>
        <row r="372">
          <cell r="A372">
            <v>371</v>
          </cell>
          <cell r="B372">
            <v>0</v>
          </cell>
          <cell r="C372" t="str">
            <v>05.06.05.01</v>
          </cell>
          <cell r="E372">
            <v>4022505</v>
          </cell>
          <cell r="F372" t="str">
            <v>FORMAS BARRAGEM CCR</v>
          </cell>
          <cell r="G372" t="str">
            <v>M2</v>
          </cell>
          <cell r="H372">
            <v>43248</v>
          </cell>
          <cell r="I372">
            <v>1</v>
          </cell>
          <cell r="J372">
            <v>1</v>
          </cell>
          <cell r="K372">
            <v>1</v>
          </cell>
          <cell r="L372">
            <v>1</v>
          </cell>
          <cell r="M372">
            <v>57.68</v>
          </cell>
          <cell r="N372">
            <v>2494544.64</v>
          </cell>
          <cell r="O372">
            <v>57.68</v>
          </cell>
          <cell r="P372">
            <v>2494544.64</v>
          </cell>
        </row>
        <row r="373">
          <cell r="A373">
            <v>372</v>
          </cell>
          <cell r="B373">
            <v>0</v>
          </cell>
          <cell r="C373" t="str">
            <v>05.06.05.02</v>
          </cell>
          <cell r="E373">
            <v>4022602</v>
          </cell>
          <cell r="F373" t="str">
            <v>FORMAS BARRAGEM CCR - GUARDA RODAS</v>
          </cell>
          <cell r="G373" t="str">
            <v>M2</v>
          </cell>
          <cell r="H373">
            <v>2209</v>
          </cell>
          <cell r="I373">
            <v>1</v>
          </cell>
          <cell r="J373">
            <v>1</v>
          </cell>
          <cell r="K373">
            <v>1</v>
          </cell>
          <cell r="L373">
            <v>1</v>
          </cell>
          <cell r="M373">
            <v>53.04</v>
          </cell>
          <cell r="N373">
            <v>117165.36</v>
          </cell>
          <cell r="O373">
            <v>53.04</v>
          </cell>
          <cell r="P373">
            <v>117165.36</v>
          </cell>
        </row>
        <row r="374">
          <cell r="A374">
            <v>373</v>
          </cell>
          <cell r="B374">
            <v>0</v>
          </cell>
          <cell r="C374" t="str">
            <v>05.06.05.03</v>
          </cell>
          <cell r="E374">
            <v>4022709</v>
          </cell>
          <cell r="F374" t="str">
            <v>FORMAS BLOCOS MONTANTE AREA MONTAGEM</v>
          </cell>
          <cell r="G374" t="str">
            <v>M2</v>
          </cell>
          <cell r="H374">
            <v>4188</v>
          </cell>
          <cell r="I374">
            <v>1</v>
          </cell>
          <cell r="J374">
            <v>1</v>
          </cell>
          <cell r="K374">
            <v>1</v>
          </cell>
          <cell r="L374">
            <v>1</v>
          </cell>
          <cell r="M374">
            <v>59.25</v>
          </cell>
          <cell r="N374">
            <v>248139</v>
          </cell>
          <cell r="O374">
            <v>59.25</v>
          </cell>
          <cell r="P374">
            <v>248139</v>
          </cell>
        </row>
        <row r="375">
          <cell r="A375">
            <v>374</v>
          </cell>
          <cell r="B375">
            <v>0</v>
          </cell>
          <cell r="C375" t="str">
            <v>05.06.05.04</v>
          </cell>
          <cell r="E375">
            <v>4022806</v>
          </cell>
          <cell r="F375" t="str">
            <v>FORMAS COROAMENTO BARRAGEM CCR</v>
          </cell>
          <cell r="G375" t="str">
            <v>M2</v>
          </cell>
          <cell r="H375">
            <v>0</v>
          </cell>
          <cell r="I375">
            <v>1</v>
          </cell>
          <cell r="J375">
            <v>1</v>
          </cell>
          <cell r="K375">
            <v>1</v>
          </cell>
          <cell r="L375">
            <v>1</v>
          </cell>
          <cell r="M375">
            <v>55.57</v>
          </cell>
          <cell r="N375">
            <v>0</v>
          </cell>
          <cell r="O375">
            <v>55.57</v>
          </cell>
          <cell r="P375">
            <v>0</v>
          </cell>
        </row>
        <row r="376">
          <cell r="A376">
            <v>375</v>
          </cell>
          <cell r="B376">
            <v>8</v>
          </cell>
          <cell r="E376">
            <v>0</v>
          </cell>
          <cell r="H376">
            <v>0</v>
          </cell>
          <cell r="I376">
            <v>0</v>
          </cell>
          <cell r="J376">
            <v>0</v>
          </cell>
          <cell r="K376">
            <v>0</v>
          </cell>
          <cell r="L376">
            <v>0</v>
          </cell>
          <cell r="M376">
            <v>0</v>
          </cell>
          <cell r="N376">
            <v>0</v>
          </cell>
          <cell r="O376">
            <v>0</v>
          </cell>
          <cell r="P376">
            <v>0</v>
          </cell>
        </row>
        <row r="377">
          <cell r="A377">
            <v>376</v>
          </cell>
          <cell r="B377">
            <v>4</v>
          </cell>
          <cell r="C377" t="str">
            <v>05.06.06</v>
          </cell>
          <cell r="E377">
            <v>0</v>
          </cell>
          <cell r="F377" t="str">
            <v>CIMBRAMENTO</v>
          </cell>
          <cell r="H377">
            <v>0</v>
          </cell>
          <cell r="I377">
            <v>0</v>
          </cell>
          <cell r="J377">
            <v>0</v>
          </cell>
          <cell r="K377">
            <v>0</v>
          </cell>
          <cell r="L377">
            <v>0</v>
          </cell>
          <cell r="M377">
            <v>0</v>
          </cell>
          <cell r="N377">
            <v>0</v>
          </cell>
          <cell r="O377">
            <v>0</v>
          </cell>
          <cell r="P377">
            <v>0</v>
          </cell>
        </row>
        <row r="378">
          <cell r="A378">
            <v>377</v>
          </cell>
          <cell r="B378">
            <v>0</v>
          </cell>
          <cell r="C378" t="str">
            <v>05.06.06.01</v>
          </cell>
          <cell r="E378">
            <v>4022903</v>
          </cell>
          <cell r="F378" t="str">
            <v>CIMBRAMENTOS DAS ESTRUTURAS</v>
          </cell>
          <cell r="G378" t="str">
            <v>M3</v>
          </cell>
          <cell r="H378">
            <v>125000</v>
          </cell>
          <cell r="I378">
            <v>1</v>
          </cell>
          <cell r="J378">
            <v>1</v>
          </cell>
          <cell r="K378">
            <v>1</v>
          </cell>
          <cell r="L378">
            <v>1</v>
          </cell>
          <cell r="M378">
            <v>30.14</v>
          </cell>
          <cell r="N378">
            <v>3767500</v>
          </cell>
          <cell r="O378">
            <v>30.14</v>
          </cell>
          <cell r="P378">
            <v>3767500</v>
          </cell>
        </row>
        <row r="379">
          <cell r="A379">
            <v>378</v>
          </cell>
          <cell r="B379">
            <v>8</v>
          </cell>
          <cell r="E379">
            <v>0</v>
          </cell>
          <cell r="H379">
            <v>0</v>
          </cell>
          <cell r="I379">
            <v>0</v>
          </cell>
          <cell r="J379">
            <v>0</v>
          </cell>
          <cell r="K379">
            <v>0</v>
          </cell>
          <cell r="L379">
            <v>0</v>
          </cell>
          <cell r="M379">
            <v>0</v>
          </cell>
          <cell r="N379">
            <v>0</v>
          </cell>
          <cell r="O379">
            <v>0</v>
          </cell>
          <cell r="P379">
            <v>0</v>
          </cell>
        </row>
        <row r="380">
          <cell r="A380">
            <v>379</v>
          </cell>
          <cell r="B380">
            <v>2</v>
          </cell>
          <cell r="C380" t="str">
            <v>06</v>
          </cell>
          <cell r="E380">
            <v>0</v>
          </cell>
          <cell r="F380" t="str">
            <v>** DIVERSOS</v>
          </cell>
          <cell r="H380">
            <v>0</v>
          </cell>
          <cell r="I380">
            <v>0</v>
          </cell>
          <cell r="J380">
            <v>0</v>
          </cell>
          <cell r="K380">
            <v>0</v>
          </cell>
          <cell r="L380">
            <v>0</v>
          </cell>
          <cell r="M380">
            <v>0</v>
          </cell>
          <cell r="N380">
            <v>0</v>
          </cell>
          <cell r="O380">
            <v>0</v>
          </cell>
          <cell r="P380">
            <v>0</v>
          </cell>
        </row>
        <row r="381">
          <cell r="A381">
            <v>380</v>
          </cell>
          <cell r="B381">
            <v>3</v>
          </cell>
          <cell r="C381" t="str">
            <v>06.01</v>
          </cell>
          <cell r="E381">
            <v>0</v>
          </cell>
          <cell r="F381" t="str">
            <v>* FORNEC.INSTAL.TUBOS E MEIA CANA</v>
          </cell>
          <cell r="H381">
            <v>0</v>
          </cell>
          <cell r="I381">
            <v>0</v>
          </cell>
          <cell r="J381">
            <v>0</v>
          </cell>
          <cell r="K381">
            <v>0</v>
          </cell>
          <cell r="L381">
            <v>0</v>
          </cell>
          <cell r="M381">
            <v>0</v>
          </cell>
          <cell r="N381">
            <v>0</v>
          </cell>
          <cell r="O381">
            <v>0</v>
          </cell>
          <cell r="P381">
            <v>0</v>
          </cell>
        </row>
        <row r="382">
          <cell r="A382">
            <v>381</v>
          </cell>
          <cell r="B382">
            <v>0</v>
          </cell>
          <cell r="C382" t="str">
            <v>06.01.01</v>
          </cell>
          <cell r="E382">
            <v>4023003</v>
          </cell>
          <cell r="F382" t="str">
            <v>FORNEC.INSTAL.TUBO CONCRETO P/DRENAG DN=80CM</v>
          </cell>
          <cell r="G382" t="str">
            <v>M</v>
          </cell>
          <cell r="H382">
            <v>120</v>
          </cell>
          <cell r="I382">
            <v>1</v>
          </cell>
          <cell r="J382">
            <v>1</v>
          </cell>
          <cell r="K382">
            <v>1</v>
          </cell>
          <cell r="L382">
            <v>1</v>
          </cell>
          <cell r="M382">
            <v>230.37</v>
          </cell>
          <cell r="N382">
            <v>27644.400000000001</v>
          </cell>
          <cell r="O382">
            <v>230.37</v>
          </cell>
          <cell r="P382">
            <v>27644.400000000001</v>
          </cell>
        </row>
        <row r="383">
          <cell r="A383">
            <v>382</v>
          </cell>
          <cell r="B383">
            <v>0</v>
          </cell>
          <cell r="C383" t="str">
            <v>06.01.02</v>
          </cell>
          <cell r="E383">
            <v>4023100</v>
          </cell>
          <cell r="F383" t="str">
            <v>FORNEC.INSTAL.TUBO CONCRETO PERFURADO DN=40CM</v>
          </cell>
          <cell r="G383" t="str">
            <v>M</v>
          </cell>
          <cell r="H383">
            <v>80</v>
          </cell>
          <cell r="I383">
            <v>1</v>
          </cell>
          <cell r="J383">
            <v>1</v>
          </cell>
          <cell r="K383">
            <v>1</v>
          </cell>
          <cell r="L383">
            <v>1</v>
          </cell>
          <cell r="M383">
            <v>108.6</v>
          </cell>
          <cell r="N383">
            <v>8688</v>
          </cell>
          <cell r="O383">
            <v>108.6</v>
          </cell>
          <cell r="P383">
            <v>8688</v>
          </cell>
        </row>
        <row r="384">
          <cell r="A384">
            <v>383</v>
          </cell>
          <cell r="B384">
            <v>0</v>
          </cell>
          <cell r="C384" t="str">
            <v>06.01.03</v>
          </cell>
          <cell r="E384">
            <v>4023207</v>
          </cell>
          <cell r="F384" t="str">
            <v>FORNEC.INSTAL.MEIA CANA CONCRETO DN=30CM</v>
          </cell>
          <cell r="G384" t="str">
            <v>M</v>
          </cell>
          <cell r="H384">
            <v>500</v>
          </cell>
          <cell r="I384">
            <v>1</v>
          </cell>
          <cell r="J384">
            <v>1</v>
          </cell>
          <cell r="K384">
            <v>1</v>
          </cell>
          <cell r="L384">
            <v>1</v>
          </cell>
          <cell r="M384">
            <v>18.91</v>
          </cell>
          <cell r="N384">
            <v>9455</v>
          </cell>
          <cell r="O384">
            <v>18.91</v>
          </cell>
          <cell r="P384">
            <v>9455</v>
          </cell>
        </row>
        <row r="385">
          <cell r="A385">
            <v>384</v>
          </cell>
          <cell r="B385">
            <v>0</v>
          </cell>
          <cell r="C385" t="str">
            <v>06.01.04</v>
          </cell>
          <cell r="E385">
            <v>4023304</v>
          </cell>
          <cell r="F385" t="str">
            <v>FORNEC.INATAL.MEIA CANA CONCRETO DN=40CM</v>
          </cell>
          <cell r="G385" t="str">
            <v>M</v>
          </cell>
          <cell r="H385">
            <v>450</v>
          </cell>
          <cell r="I385">
            <v>1</v>
          </cell>
          <cell r="J385">
            <v>1</v>
          </cell>
          <cell r="K385">
            <v>1</v>
          </cell>
          <cell r="L385">
            <v>1</v>
          </cell>
          <cell r="M385">
            <v>25.26</v>
          </cell>
          <cell r="N385">
            <v>11367</v>
          </cell>
          <cell r="O385">
            <v>25.26</v>
          </cell>
          <cell r="P385">
            <v>11367</v>
          </cell>
        </row>
        <row r="386">
          <cell r="A386">
            <v>385</v>
          </cell>
          <cell r="B386">
            <v>8</v>
          </cell>
          <cell r="E386">
            <v>0</v>
          </cell>
          <cell r="H386">
            <v>0</v>
          </cell>
          <cell r="I386">
            <v>0</v>
          </cell>
          <cell r="J386">
            <v>0</v>
          </cell>
          <cell r="K386">
            <v>0</v>
          </cell>
          <cell r="L386">
            <v>0</v>
          </cell>
          <cell r="M386">
            <v>0</v>
          </cell>
          <cell r="N386">
            <v>0</v>
          </cell>
          <cell r="O386">
            <v>0</v>
          </cell>
          <cell r="P386">
            <v>0</v>
          </cell>
        </row>
        <row r="387">
          <cell r="A387">
            <v>386</v>
          </cell>
          <cell r="B387">
            <v>3</v>
          </cell>
          <cell r="C387" t="str">
            <v>06.02</v>
          </cell>
          <cell r="E387">
            <v>0</v>
          </cell>
          <cell r="F387" t="str">
            <v>* ANCORAGEM-DIVERSAS PARTES DA OBRA</v>
          </cell>
          <cell r="H387">
            <v>0</v>
          </cell>
          <cell r="I387">
            <v>0</v>
          </cell>
          <cell r="J387">
            <v>0</v>
          </cell>
          <cell r="K387">
            <v>0</v>
          </cell>
          <cell r="L387">
            <v>0</v>
          </cell>
          <cell r="M387">
            <v>0</v>
          </cell>
          <cell r="N387">
            <v>0</v>
          </cell>
          <cell r="O387">
            <v>0</v>
          </cell>
          <cell r="P387">
            <v>0</v>
          </cell>
        </row>
        <row r="388">
          <cell r="A388">
            <v>387</v>
          </cell>
          <cell r="B388">
            <v>0</v>
          </cell>
          <cell r="C388" t="str">
            <v>06.02.01</v>
          </cell>
          <cell r="E388">
            <v>4023401</v>
          </cell>
          <cell r="F388" t="str">
            <v>PERF.ROTOPERCUSSIVA ROCHA DN 76MM CEU ABERTO</v>
          </cell>
          <cell r="G388" t="str">
            <v>M</v>
          </cell>
          <cell r="H388">
            <v>57200</v>
          </cell>
          <cell r="I388">
            <v>1</v>
          </cell>
          <cell r="J388">
            <v>1</v>
          </cell>
          <cell r="K388">
            <v>1</v>
          </cell>
          <cell r="L388">
            <v>1</v>
          </cell>
          <cell r="M388">
            <v>17.39</v>
          </cell>
          <cell r="N388">
            <v>994708</v>
          </cell>
          <cell r="O388">
            <v>17.39</v>
          </cell>
          <cell r="P388">
            <v>994708</v>
          </cell>
        </row>
        <row r="389">
          <cell r="A389">
            <v>388</v>
          </cell>
          <cell r="B389">
            <v>0</v>
          </cell>
          <cell r="C389" t="str">
            <v>06.02.02</v>
          </cell>
          <cell r="E389">
            <v>4023508</v>
          </cell>
          <cell r="F389" t="str">
            <v>BARRAS ANCORAGEM DN 32MM</v>
          </cell>
          <cell r="G389" t="str">
            <v>T</v>
          </cell>
          <cell r="H389">
            <v>469</v>
          </cell>
          <cell r="I389">
            <v>1</v>
          </cell>
          <cell r="J389">
            <v>1</v>
          </cell>
          <cell r="K389">
            <v>1</v>
          </cell>
          <cell r="L389">
            <v>1</v>
          </cell>
          <cell r="M389">
            <v>1890.86</v>
          </cell>
          <cell r="N389">
            <v>886813.34</v>
          </cell>
          <cell r="O389">
            <v>1890.86</v>
          </cell>
          <cell r="P389">
            <v>886813.34</v>
          </cell>
        </row>
        <row r="390">
          <cell r="A390">
            <v>389</v>
          </cell>
          <cell r="B390">
            <v>8</v>
          </cell>
          <cell r="E390">
            <v>0</v>
          </cell>
          <cell r="H390">
            <v>0</v>
          </cell>
          <cell r="I390">
            <v>0</v>
          </cell>
          <cell r="J390">
            <v>0</v>
          </cell>
          <cell r="K390">
            <v>0</v>
          </cell>
          <cell r="L390">
            <v>0</v>
          </cell>
          <cell r="M390">
            <v>0</v>
          </cell>
          <cell r="N390">
            <v>0</v>
          </cell>
          <cell r="O390">
            <v>0</v>
          </cell>
          <cell r="P390">
            <v>0</v>
          </cell>
        </row>
        <row r="391">
          <cell r="A391">
            <v>390</v>
          </cell>
          <cell r="B391">
            <v>3</v>
          </cell>
          <cell r="C391" t="str">
            <v>06.03</v>
          </cell>
          <cell r="E391">
            <v>0</v>
          </cell>
          <cell r="F391" t="str">
            <v>* DIVERSOS</v>
          </cell>
          <cell r="H391">
            <v>0</v>
          </cell>
          <cell r="I391">
            <v>0</v>
          </cell>
          <cell r="J391">
            <v>0</v>
          </cell>
          <cell r="K391">
            <v>0</v>
          </cell>
          <cell r="L391">
            <v>0</v>
          </cell>
          <cell r="M391">
            <v>0</v>
          </cell>
          <cell r="N391">
            <v>0</v>
          </cell>
          <cell r="O391">
            <v>0</v>
          </cell>
          <cell r="P391">
            <v>0</v>
          </cell>
        </row>
        <row r="392">
          <cell r="A392">
            <v>391</v>
          </cell>
          <cell r="B392">
            <v>0</v>
          </cell>
          <cell r="C392" t="str">
            <v>06.03.01</v>
          </cell>
          <cell r="E392">
            <v>4023605</v>
          </cell>
          <cell r="F392" t="str">
            <v>PONTE AUXILIAR JUSANTE ESTR.METALICA (4VAOS)</v>
          </cell>
          <cell r="G392" t="str">
            <v>TON</v>
          </cell>
          <cell r="H392">
            <v>106</v>
          </cell>
          <cell r="I392">
            <v>1</v>
          </cell>
          <cell r="J392">
            <v>1</v>
          </cell>
          <cell r="K392">
            <v>1</v>
          </cell>
          <cell r="L392">
            <v>1</v>
          </cell>
          <cell r="M392">
            <v>4700</v>
          </cell>
          <cell r="N392">
            <v>498200</v>
          </cell>
          <cell r="O392">
            <v>4700</v>
          </cell>
          <cell r="P392">
            <v>498200</v>
          </cell>
        </row>
        <row r="393">
          <cell r="A393">
            <v>392</v>
          </cell>
          <cell r="B393">
            <v>0</v>
          </cell>
          <cell r="C393" t="str">
            <v>06.03.02</v>
          </cell>
          <cell r="E393">
            <v>4023702</v>
          </cell>
          <cell r="F393" t="str">
            <v>REMOCAO PONTE AUXILIAR - JUSANTE</v>
          </cell>
          <cell r="G393" t="str">
            <v>GL</v>
          </cell>
          <cell r="H393">
            <v>1</v>
          </cell>
          <cell r="I393">
            <v>1</v>
          </cell>
          <cell r="J393">
            <v>1</v>
          </cell>
          <cell r="K393">
            <v>1</v>
          </cell>
          <cell r="L393">
            <v>1</v>
          </cell>
          <cell r="M393">
            <v>1</v>
          </cell>
          <cell r="N393">
            <v>1</v>
          </cell>
          <cell r="O393">
            <v>1</v>
          </cell>
          <cell r="P393">
            <v>1</v>
          </cell>
        </row>
        <row r="394">
          <cell r="A394">
            <v>393</v>
          </cell>
          <cell r="B394">
            <v>0</v>
          </cell>
          <cell r="C394" t="str">
            <v>06.03.03</v>
          </cell>
          <cell r="E394">
            <v>4023809</v>
          </cell>
          <cell r="F394" t="str">
            <v>OPERACAO DE FECHAMENTO VAOS REBAIXADOS</v>
          </cell>
          <cell r="G394" t="str">
            <v>UN</v>
          </cell>
          <cell r="H394">
            <v>1</v>
          </cell>
          <cell r="I394">
            <v>1</v>
          </cell>
          <cell r="J394">
            <v>1</v>
          </cell>
          <cell r="K394">
            <v>1</v>
          </cell>
          <cell r="L394">
            <v>1</v>
          </cell>
          <cell r="M394">
            <v>100000</v>
          </cell>
          <cell r="N394">
            <v>100000</v>
          </cell>
          <cell r="O394">
            <v>100000</v>
          </cell>
          <cell r="P394">
            <v>100000</v>
          </cell>
        </row>
        <row r="395">
          <cell r="A395">
            <v>394</v>
          </cell>
          <cell r="B395">
            <v>0</v>
          </cell>
          <cell r="C395" t="str">
            <v>06.03.04</v>
          </cell>
          <cell r="E395">
            <v>4023906</v>
          </cell>
          <cell r="F395" t="str">
            <v>BOIAS DE SINALIZACAO (SW 3.12.4)</v>
          </cell>
          <cell r="G395" t="str">
            <v>GB</v>
          </cell>
          <cell r="H395">
            <v>1</v>
          </cell>
          <cell r="I395">
            <v>1</v>
          </cell>
          <cell r="J395">
            <v>1</v>
          </cell>
          <cell r="K395">
            <v>1</v>
          </cell>
          <cell r="L395">
            <v>1</v>
          </cell>
          <cell r="M395">
            <v>100000</v>
          </cell>
          <cell r="N395">
            <v>100000</v>
          </cell>
          <cell r="O395">
            <v>100000</v>
          </cell>
          <cell r="P395">
            <v>100000</v>
          </cell>
        </row>
        <row r="396">
          <cell r="A396">
            <v>395</v>
          </cell>
          <cell r="B396">
            <v>8</v>
          </cell>
          <cell r="E396">
            <v>0</v>
          </cell>
          <cell r="H396">
            <v>0</v>
          </cell>
          <cell r="I396">
            <v>0</v>
          </cell>
          <cell r="J396">
            <v>0</v>
          </cell>
          <cell r="K396">
            <v>0</v>
          </cell>
          <cell r="L396">
            <v>0</v>
          </cell>
          <cell r="M396">
            <v>0</v>
          </cell>
          <cell r="N396">
            <v>0</v>
          </cell>
          <cell r="O396">
            <v>0</v>
          </cell>
          <cell r="P396">
            <v>0</v>
          </cell>
        </row>
        <row r="397">
          <cell r="A397">
            <v>396</v>
          </cell>
          <cell r="B397">
            <v>2</v>
          </cell>
          <cell r="C397" t="str">
            <v>07</v>
          </cell>
          <cell r="E397">
            <v>0</v>
          </cell>
          <cell r="F397" t="str">
            <v>** EMBUTIDOS, ELEMENTOS MET. SIST.ATERR.ANCORAGENS</v>
          </cell>
          <cell r="H397">
            <v>0</v>
          </cell>
          <cell r="I397">
            <v>0</v>
          </cell>
          <cell r="J397">
            <v>0</v>
          </cell>
          <cell r="K397">
            <v>0</v>
          </cell>
          <cell r="L397">
            <v>0</v>
          </cell>
          <cell r="M397">
            <v>0</v>
          </cell>
          <cell r="N397">
            <v>0</v>
          </cell>
          <cell r="O397">
            <v>0</v>
          </cell>
          <cell r="P397">
            <v>0</v>
          </cell>
        </row>
        <row r="398">
          <cell r="A398">
            <v>397</v>
          </cell>
          <cell r="B398">
            <v>4</v>
          </cell>
          <cell r="C398" t="str">
            <v>07.01</v>
          </cell>
          <cell r="E398">
            <v>0</v>
          </cell>
          <cell r="F398" t="str">
            <v>* ESTR. E COBERTURA CASA DE FORCA</v>
          </cell>
          <cell r="H398">
            <v>0</v>
          </cell>
          <cell r="I398">
            <v>0</v>
          </cell>
          <cell r="J398">
            <v>0</v>
          </cell>
          <cell r="K398">
            <v>0</v>
          </cell>
          <cell r="L398">
            <v>0</v>
          </cell>
          <cell r="M398">
            <v>0</v>
          </cell>
          <cell r="N398">
            <v>0</v>
          </cell>
          <cell r="O398">
            <v>0</v>
          </cell>
          <cell r="P398">
            <v>0</v>
          </cell>
        </row>
        <row r="399">
          <cell r="A399">
            <v>398</v>
          </cell>
          <cell r="B399">
            <v>0</v>
          </cell>
          <cell r="C399" t="str">
            <v>07.01.01</v>
          </cell>
          <cell r="E399">
            <v>4024006</v>
          </cell>
          <cell r="F399" t="str">
            <v>ESTRUTURA METALICA - CASA DE FORCA</v>
          </cell>
          <cell r="G399" t="str">
            <v>T</v>
          </cell>
          <cell r="H399">
            <v>305</v>
          </cell>
          <cell r="I399">
            <v>1</v>
          </cell>
          <cell r="J399">
            <v>1</v>
          </cell>
          <cell r="K399">
            <v>1</v>
          </cell>
          <cell r="L399">
            <v>1</v>
          </cell>
          <cell r="M399">
            <v>4230</v>
          </cell>
          <cell r="N399">
            <v>1290150</v>
          </cell>
          <cell r="O399">
            <v>4230</v>
          </cell>
          <cell r="P399">
            <v>1290150</v>
          </cell>
        </row>
        <row r="400">
          <cell r="A400">
            <v>399</v>
          </cell>
          <cell r="B400">
            <v>0</v>
          </cell>
          <cell r="C400" t="str">
            <v>07.01.02</v>
          </cell>
          <cell r="E400">
            <v>4024103</v>
          </cell>
          <cell r="F400" t="str">
            <v>COBERTURA DA CASA DE FORCA</v>
          </cell>
          <cell r="G400" t="str">
            <v>M2</v>
          </cell>
          <cell r="H400">
            <v>11880</v>
          </cell>
          <cell r="I400">
            <v>1</v>
          </cell>
          <cell r="J400">
            <v>1</v>
          </cell>
          <cell r="K400">
            <v>1</v>
          </cell>
          <cell r="L400">
            <v>1</v>
          </cell>
          <cell r="M400">
            <v>52</v>
          </cell>
          <cell r="N400">
            <v>617760</v>
          </cell>
          <cell r="O400">
            <v>52</v>
          </cell>
          <cell r="P400">
            <v>617760</v>
          </cell>
        </row>
        <row r="401">
          <cell r="A401">
            <v>400</v>
          </cell>
          <cell r="B401">
            <v>8</v>
          </cell>
          <cell r="E401">
            <v>0</v>
          </cell>
          <cell r="H401">
            <v>0</v>
          </cell>
          <cell r="I401">
            <v>0</v>
          </cell>
          <cell r="J401">
            <v>0</v>
          </cell>
          <cell r="K401">
            <v>0</v>
          </cell>
          <cell r="L401">
            <v>0</v>
          </cell>
          <cell r="M401">
            <v>0</v>
          </cell>
          <cell r="N401">
            <v>0</v>
          </cell>
          <cell r="O401">
            <v>0</v>
          </cell>
          <cell r="P401">
            <v>0</v>
          </cell>
        </row>
        <row r="402">
          <cell r="A402">
            <v>401</v>
          </cell>
          <cell r="B402">
            <v>4</v>
          </cell>
          <cell r="C402" t="str">
            <v>07.02</v>
          </cell>
          <cell r="E402">
            <v>0</v>
          </cell>
          <cell r="F402" t="str">
            <v>* TUBOS EMBUTIDOS NO CONCRETO 1. ESTAGIO</v>
          </cell>
          <cell r="H402">
            <v>0</v>
          </cell>
          <cell r="I402">
            <v>0</v>
          </cell>
          <cell r="J402">
            <v>0</v>
          </cell>
          <cell r="K402">
            <v>0</v>
          </cell>
          <cell r="L402">
            <v>0</v>
          </cell>
          <cell r="M402">
            <v>0</v>
          </cell>
          <cell r="N402">
            <v>0</v>
          </cell>
          <cell r="O402">
            <v>0</v>
          </cell>
          <cell r="P402">
            <v>0</v>
          </cell>
        </row>
        <row r="403">
          <cell r="A403">
            <v>402</v>
          </cell>
          <cell r="B403">
            <v>0</v>
          </cell>
          <cell r="C403" t="str">
            <v>07.02.01</v>
          </cell>
          <cell r="E403">
            <v>4024200</v>
          </cell>
          <cell r="F403" t="str">
            <v>TUBOS E CONEXOES DE FERRO FUNDIDO</v>
          </cell>
          <cell r="G403" t="str">
            <v>KG</v>
          </cell>
          <cell r="H403">
            <v>390000</v>
          </cell>
          <cell r="I403">
            <v>1</v>
          </cell>
          <cell r="J403">
            <v>1</v>
          </cell>
          <cell r="K403">
            <v>1</v>
          </cell>
          <cell r="L403">
            <v>1</v>
          </cell>
          <cell r="M403">
            <v>8.43</v>
          </cell>
          <cell r="N403">
            <v>3287700</v>
          </cell>
          <cell r="O403">
            <v>8.43</v>
          </cell>
          <cell r="P403">
            <v>3287700</v>
          </cell>
        </row>
        <row r="404">
          <cell r="A404">
            <v>403</v>
          </cell>
          <cell r="B404">
            <v>0</v>
          </cell>
          <cell r="C404" t="str">
            <v>07.02.02</v>
          </cell>
          <cell r="E404">
            <v>4024307</v>
          </cell>
          <cell r="F404" t="str">
            <v>TUBOS E CONEXOES DE ACO</v>
          </cell>
          <cell r="G404" t="str">
            <v>KG</v>
          </cell>
          <cell r="H404">
            <v>210000</v>
          </cell>
          <cell r="I404">
            <v>1</v>
          </cell>
          <cell r="J404">
            <v>1</v>
          </cell>
          <cell r="K404">
            <v>1</v>
          </cell>
          <cell r="L404">
            <v>1</v>
          </cell>
          <cell r="M404">
            <v>4.8899999999999997</v>
          </cell>
          <cell r="N404">
            <v>1026900</v>
          </cell>
          <cell r="O404">
            <v>4.8899999999999997</v>
          </cell>
          <cell r="P404">
            <v>1026900</v>
          </cell>
        </row>
        <row r="405">
          <cell r="A405">
            <v>404</v>
          </cell>
          <cell r="B405">
            <v>0</v>
          </cell>
          <cell r="C405" t="str">
            <v>07.02.03</v>
          </cell>
          <cell r="E405">
            <v>4024404</v>
          </cell>
          <cell r="F405" t="str">
            <v>ELETRODUTOS DE ACO GALVANIZADO</v>
          </cell>
          <cell r="G405" t="str">
            <v>KG</v>
          </cell>
          <cell r="H405">
            <v>31000</v>
          </cell>
          <cell r="I405">
            <v>1</v>
          </cell>
          <cell r="J405">
            <v>1</v>
          </cell>
          <cell r="K405">
            <v>1</v>
          </cell>
          <cell r="L405">
            <v>1</v>
          </cell>
          <cell r="M405">
            <v>36.799999999999997</v>
          </cell>
          <cell r="N405">
            <v>1140800</v>
          </cell>
          <cell r="O405">
            <v>36.799999999999997</v>
          </cell>
          <cell r="P405">
            <v>1140800</v>
          </cell>
        </row>
        <row r="406">
          <cell r="A406">
            <v>405</v>
          </cell>
          <cell r="B406">
            <v>0</v>
          </cell>
          <cell r="C406" t="str">
            <v>07.02.04</v>
          </cell>
          <cell r="E406">
            <v>4024501</v>
          </cell>
          <cell r="F406" t="str">
            <v>EMBUTIDOS ELETRICOS - MISCELANEOS</v>
          </cell>
          <cell r="G406" t="str">
            <v>GB</v>
          </cell>
          <cell r="H406">
            <v>1</v>
          </cell>
          <cell r="I406">
            <v>1</v>
          </cell>
          <cell r="J406">
            <v>1</v>
          </cell>
          <cell r="K406">
            <v>1</v>
          </cell>
          <cell r="L406">
            <v>1</v>
          </cell>
          <cell r="M406">
            <v>500000</v>
          </cell>
          <cell r="N406">
            <v>500000</v>
          </cell>
          <cell r="O406">
            <v>500000</v>
          </cell>
          <cell r="P406">
            <v>500000</v>
          </cell>
        </row>
        <row r="407">
          <cell r="A407">
            <v>406</v>
          </cell>
          <cell r="B407">
            <v>0</v>
          </cell>
          <cell r="C407" t="str">
            <v>07.02.05</v>
          </cell>
          <cell r="E407">
            <v>4024556</v>
          </cell>
          <cell r="F407" t="str">
            <v>FORNEC/INSTAL. TUBO PVC RIGIDO - DN 1100 MM</v>
          </cell>
          <cell r="G407" t="str">
            <v>M</v>
          </cell>
          <cell r="H407">
            <v>5500</v>
          </cell>
          <cell r="I407">
            <v>1</v>
          </cell>
          <cell r="J407">
            <v>1</v>
          </cell>
          <cell r="K407">
            <v>1</v>
          </cell>
          <cell r="L407">
            <v>1</v>
          </cell>
          <cell r="M407">
            <v>33.729999999999997</v>
          </cell>
          <cell r="N407">
            <v>185515</v>
          </cell>
          <cell r="O407">
            <v>33.729999999999997</v>
          </cell>
          <cell r="P407">
            <v>185515</v>
          </cell>
        </row>
        <row r="408">
          <cell r="A408">
            <v>407</v>
          </cell>
          <cell r="B408">
            <v>8</v>
          </cell>
          <cell r="E408">
            <v>0</v>
          </cell>
          <cell r="H408">
            <v>0</v>
          </cell>
          <cell r="I408">
            <v>0</v>
          </cell>
          <cell r="J408">
            <v>0</v>
          </cell>
          <cell r="K408">
            <v>0</v>
          </cell>
          <cell r="L408">
            <v>0</v>
          </cell>
          <cell r="M408">
            <v>0</v>
          </cell>
          <cell r="N408">
            <v>0</v>
          </cell>
          <cell r="O408">
            <v>0</v>
          </cell>
          <cell r="P408">
            <v>0</v>
          </cell>
        </row>
        <row r="409">
          <cell r="A409">
            <v>408</v>
          </cell>
          <cell r="B409">
            <v>4</v>
          </cell>
          <cell r="C409" t="str">
            <v>07.04</v>
          </cell>
          <cell r="E409">
            <v>0</v>
          </cell>
          <cell r="F409" t="str">
            <v>* PECAS FIXAS EMBUTIDAS NO CONCRETO DE 1. ESTAGIO</v>
          </cell>
          <cell r="H409">
            <v>0</v>
          </cell>
          <cell r="I409">
            <v>0</v>
          </cell>
          <cell r="J409">
            <v>0</v>
          </cell>
          <cell r="K409">
            <v>0</v>
          </cell>
          <cell r="L409">
            <v>0</v>
          </cell>
          <cell r="M409">
            <v>0</v>
          </cell>
          <cell r="N409">
            <v>0</v>
          </cell>
          <cell r="O409">
            <v>0</v>
          </cell>
          <cell r="P409">
            <v>0</v>
          </cell>
        </row>
        <row r="410">
          <cell r="A410">
            <v>409</v>
          </cell>
          <cell r="B410">
            <v>0</v>
          </cell>
          <cell r="C410" t="str">
            <v>07.04.01</v>
          </cell>
          <cell r="E410">
            <v>4024608</v>
          </cell>
          <cell r="F410" t="str">
            <v>PECAS FIXAS EMBUTIDAS - HIDROMECANICOS</v>
          </cell>
          <cell r="G410" t="str">
            <v>KG</v>
          </cell>
          <cell r="H410">
            <v>310000</v>
          </cell>
          <cell r="I410">
            <v>1</v>
          </cell>
          <cell r="J410">
            <v>1</v>
          </cell>
          <cell r="K410">
            <v>1</v>
          </cell>
          <cell r="L410">
            <v>1</v>
          </cell>
          <cell r="M410">
            <v>6.16</v>
          </cell>
          <cell r="N410">
            <v>1909600</v>
          </cell>
          <cell r="O410">
            <v>6.16</v>
          </cell>
          <cell r="P410">
            <v>1909600</v>
          </cell>
        </row>
        <row r="411">
          <cell r="A411">
            <v>410</v>
          </cell>
          <cell r="B411">
            <v>0</v>
          </cell>
          <cell r="C411" t="str">
            <v>07.04.02</v>
          </cell>
          <cell r="E411">
            <v>4024705</v>
          </cell>
          <cell r="F411" t="str">
            <v>PECAS FIXAS EMBUTIDAS - ICAMENTO</v>
          </cell>
          <cell r="G411" t="str">
            <v>KG</v>
          </cell>
          <cell r="H411">
            <v>120000</v>
          </cell>
          <cell r="I411">
            <v>1</v>
          </cell>
          <cell r="J411">
            <v>1</v>
          </cell>
          <cell r="K411">
            <v>1</v>
          </cell>
          <cell r="L411">
            <v>1</v>
          </cell>
          <cell r="M411">
            <v>6.16</v>
          </cell>
          <cell r="N411">
            <v>739200</v>
          </cell>
          <cell r="O411">
            <v>6.16</v>
          </cell>
          <cell r="P411">
            <v>739200</v>
          </cell>
        </row>
        <row r="412">
          <cell r="A412">
            <v>411</v>
          </cell>
          <cell r="B412">
            <v>8</v>
          </cell>
          <cell r="E412">
            <v>0</v>
          </cell>
          <cell r="H412">
            <v>0</v>
          </cell>
          <cell r="I412">
            <v>0</v>
          </cell>
          <cell r="J412">
            <v>0</v>
          </cell>
          <cell r="K412">
            <v>0</v>
          </cell>
          <cell r="L412">
            <v>0</v>
          </cell>
          <cell r="M412">
            <v>0</v>
          </cell>
          <cell r="N412">
            <v>0</v>
          </cell>
          <cell r="O412">
            <v>0</v>
          </cell>
          <cell r="P412">
            <v>0</v>
          </cell>
        </row>
        <row r="413">
          <cell r="A413">
            <v>412</v>
          </cell>
          <cell r="B413">
            <v>4</v>
          </cell>
          <cell r="C413" t="str">
            <v>07.05</v>
          </cell>
          <cell r="E413">
            <v>0</v>
          </cell>
          <cell r="F413" t="str">
            <v>* ESCADAS E CORRIMAO</v>
          </cell>
          <cell r="H413">
            <v>0</v>
          </cell>
          <cell r="I413">
            <v>0</v>
          </cell>
          <cell r="J413">
            <v>0</v>
          </cell>
          <cell r="K413">
            <v>0</v>
          </cell>
          <cell r="L413">
            <v>0</v>
          </cell>
          <cell r="M413">
            <v>0</v>
          </cell>
          <cell r="N413">
            <v>0</v>
          </cell>
          <cell r="O413">
            <v>0</v>
          </cell>
          <cell r="P413">
            <v>0</v>
          </cell>
        </row>
        <row r="414">
          <cell r="A414">
            <v>413</v>
          </cell>
          <cell r="B414">
            <v>0</v>
          </cell>
          <cell r="C414" t="str">
            <v>07.05.01</v>
          </cell>
          <cell r="E414">
            <v>4024802</v>
          </cell>
          <cell r="F414" t="str">
            <v>TAMPA MET.ESCOTILHA,GRADE,ESQUAD,CORR E ESCADAS</v>
          </cell>
          <cell r="G414" t="str">
            <v>KG</v>
          </cell>
          <cell r="H414">
            <v>250000</v>
          </cell>
          <cell r="I414">
            <v>1</v>
          </cell>
          <cell r="J414">
            <v>1</v>
          </cell>
          <cell r="K414">
            <v>1</v>
          </cell>
          <cell r="L414">
            <v>1</v>
          </cell>
          <cell r="M414">
            <v>6.96</v>
          </cell>
          <cell r="N414">
            <v>1740000</v>
          </cell>
          <cell r="O414">
            <v>6.96</v>
          </cell>
          <cell r="P414">
            <v>1740000</v>
          </cell>
        </row>
        <row r="415">
          <cell r="A415">
            <v>414</v>
          </cell>
          <cell r="B415">
            <v>8</v>
          </cell>
          <cell r="E415">
            <v>0</v>
          </cell>
          <cell r="H415">
            <v>0</v>
          </cell>
          <cell r="I415">
            <v>0</v>
          </cell>
          <cell r="J415">
            <v>0</v>
          </cell>
          <cell r="K415">
            <v>0</v>
          </cell>
          <cell r="L415">
            <v>0</v>
          </cell>
          <cell r="M415">
            <v>0</v>
          </cell>
          <cell r="N415">
            <v>0</v>
          </cell>
          <cell r="O415">
            <v>0</v>
          </cell>
          <cell r="P415">
            <v>0</v>
          </cell>
        </row>
        <row r="416">
          <cell r="A416">
            <v>415</v>
          </cell>
          <cell r="B416">
            <v>4</v>
          </cell>
          <cell r="C416" t="str">
            <v>07.06</v>
          </cell>
          <cell r="E416">
            <v>0</v>
          </cell>
          <cell r="F416" t="str">
            <v>* FORNECIMENTO E INSTALACAO DE JUNTAS</v>
          </cell>
          <cell r="H416">
            <v>0</v>
          </cell>
          <cell r="I416">
            <v>0</v>
          </cell>
          <cell r="J416">
            <v>0</v>
          </cell>
          <cell r="K416">
            <v>0</v>
          </cell>
          <cell r="L416">
            <v>0</v>
          </cell>
          <cell r="M416">
            <v>0</v>
          </cell>
          <cell r="N416">
            <v>0</v>
          </cell>
          <cell r="O416">
            <v>0</v>
          </cell>
          <cell r="P416">
            <v>0</v>
          </cell>
        </row>
        <row r="417">
          <cell r="A417">
            <v>416</v>
          </cell>
          <cell r="B417">
            <v>0</v>
          </cell>
          <cell r="C417" t="str">
            <v>07.06.01</v>
          </cell>
          <cell r="E417">
            <v>4024909</v>
          </cell>
          <cell r="F417" t="str">
            <v>FORNEC E INSTAL JUNTAS O-35</v>
          </cell>
          <cell r="G417" t="str">
            <v>M</v>
          </cell>
          <cell r="H417">
            <v>8323</v>
          </cell>
          <cell r="I417">
            <v>1</v>
          </cell>
          <cell r="J417">
            <v>1</v>
          </cell>
          <cell r="K417">
            <v>1</v>
          </cell>
          <cell r="L417">
            <v>1</v>
          </cell>
          <cell r="M417">
            <v>68.81</v>
          </cell>
          <cell r="N417">
            <v>572705.63</v>
          </cell>
          <cell r="O417">
            <v>68.81</v>
          </cell>
          <cell r="P417">
            <v>572705.63</v>
          </cell>
        </row>
        <row r="418">
          <cell r="A418">
            <v>417</v>
          </cell>
          <cell r="B418">
            <v>0</v>
          </cell>
          <cell r="C418" t="str">
            <v>07.06.02</v>
          </cell>
          <cell r="E418">
            <v>4025009</v>
          </cell>
          <cell r="F418" t="str">
            <v>FORNEC E INSTAL JUNTAS O-22</v>
          </cell>
          <cell r="G418" t="str">
            <v>M</v>
          </cell>
          <cell r="H418">
            <v>200</v>
          </cell>
          <cell r="I418">
            <v>1</v>
          </cell>
          <cell r="J418">
            <v>1</v>
          </cell>
          <cell r="K418">
            <v>1</v>
          </cell>
          <cell r="L418">
            <v>1</v>
          </cell>
          <cell r="M418">
            <v>58.3</v>
          </cell>
          <cell r="N418">
            <v>11660</v>
          </cell>
          <cell r="O418">
            <v>58.3</v>
          </cell>
          <cell r="P418">
            <v>11660</v>
          </cell>
        </row>
        <row r="419">
          <cell r="A419">
            <v>418</v>
          </cell>
          <cell r="B419">
            <v>8</v>
          </cell>
          <cell r="E419">
            <v>0</v>
          </cell>
          <cell r="H419">
            <v>0</v>
          </cell>
          <cell r="I419">
            <v>0</v>
          </cell>
          <cell r="J419">
            <v>0</v>
          </cell>
          <cell r="K419">
            <v>0</v>
          </cell>
          <cell r="L419">
            <v>0</v>
          </cell>
          <cell r="M419">
            <v>0</v>
          </cell>
          <cell r="N419">
            <v>0</v>
          </cell>
          <cell r="O419">
            <v>0</v>
          </cell>
          <cell r="P419">
            <v>0</v>
          </cell>
        </row>
        <row r="420">
          <cell r="A420">
            <v>419</v>
          </cell>
          <cell r="B420">
            <v>4</v>
          </cell>
          <cell r="C420" t="str">
            <v>07.07</v>
          </cell>
          <cell r="E420">
            <v>0</v>
          </cell>
          <cell r="F420" t="str">
            <v>* SISTEMA DE ATERRAMENTO DIVERSAS PARTES DA OBRA</v>
          </cell>
          <cell r="H420">
            <v>0</v>
          </cell>
          <cell r="I420">
            <v>0</v>
          </cell>
          <cell r="J420">
            <v>0</v>
          </cell>
          <cell r="K420">
            <v>0</v>
          </cell>
          <cell r="L420">
            <v>0</v>
          </cell>
          <cell r="M420">
            <v>0</v>
          </cell>
          <cell r="N420">
            <v>0</v>
          </cell>
          <cell r="O420">
            <v>0</v>
          </cell>
          <cell r="P420">
            <v>0</v>
          </cell>
        </row>
        <row r="421">
          <cell r="A421">
            <v>420</v>
          </cell>
          <cell r="B421">
            <v>0</v>
          </cell>
          <cell r="C421" t="str">
            <v>07.07.01</v>
          </cell>
          <cell r="E421">
            <v>4025106</v>
          </cell>
          <cell r="F421" t="str">
            <v>CABO DE COBRE NU, COM A SECCAO DE  35 MM2</v>
          </cell>
          <cell r="G421" t="str">
            <v>M</v>
          </cell>
          <cell r="H421">
            <v>5500</v>
          </cell>
          <cell r="I421">
            <v>1</v>
          </cell>
          <cell r="J421">
            <v>1</v>
          </cell>
          <cell r="K421">
            <v>1</v>
          </cell>
          <cell r="L421">
            <v>1</v>
          </cell>
          <cell r="M421">
            <v>7.17</v>
          </cell>
          <cell r="N421">
            <v>39435</v>
          </cell>
          <cell r="O421">
            <v>7.17</v>
          </cell>
          <cell r="P421">
            <v>39435</v>
          </cell>
        </row>
        <row r="422">
          <cell r="A422">
            <v>421</v>
          </cell>
          <cell r="B422">
            <v>0</v>
          </cell>
          <cell r="C422" t="str">
            <v>07.07.02</v>
          </cell>
          <cell r="E422">
            <v>4025203</v>
          </cell>
          <cell r="F422" t="str">
            <v>CABO DE COBRE NU, COM A SECCAO DE  95 MM2</v>
          </cell>
          <cell r="G422" t="str">
            <v>M</v>
          </cell>
          <cell r="H422">
            <v>1000</v>
          </cell>
          <cell r="I422">
            <v>1</v>
          </cell>
          <cell r="J422">
            <v>1</v>
          </cell>
          <cell r="K422">
            <v>1</v>
          </cell>
          <cell r="L422">
            <v>1</v>
          </cell>
          <cell r="M422">
            <v>12.74</v>
          </cell>
          <cell r="N422">
            <v>12740</v>
          </cell>
          <cell r="O422">
            <v>12.74</v>
          </cell>
          <cell r="P422">
            <v>12740</v>
          </cell>
        </row>
        <row r="423">
          <cell r="A423">
            <v>422</v>
          </cell>
          <cell r="B423">
            <v>0</v>
          </cell>
          <cell r="C423" t="str">
            <v>07.07.03</v>
          </cell>
          <cell r="E423">
            <v>4025300</v>
          </cell>
          <cell r="F423" t="str">
            <v>CABO DE COBRA NU, COM A SECCAO DE 185 MM2</v>
          </cell>
          <cell r="G423" t="str">
            <v>M</v>
          </cell>
          <cell r="H423">
            <v>50000</v>
          </cell>
          <cell r="I423">
            <v>1</v>
          </cell>
          <cell r="J423">
            <v>1</v>
          </cell>
          <cell r="K423">
            <v>1</v>
          </cell>
          <cell r="L423">
            <v>1</v>
          </cell>
          <cell r="M423">
            <v>24.08</v>
          </cell>
          <cell r="N423">
            <v>1204000</v>
          </cell>
          <cell r="O423">
            <v>24.08</v>
          </cell>
          <cell r="P423">
            <v>1204000</v>
          </cell>
        </row>
        <row r="424">
          <cell r="A424">
            <v>423</v>
          </cell>
          <cell r="B424">
            <v>0</v>
          </cell>
          <cell r="C424" t="str">
            <v>07.07.04</v>
          </cell>
          <cell r="E424">
            <v>4025407</v>
          </cell>
          <cell r="F424" t="str">
            <v>MOLDE DE CONEXAO EXOTERMICA</v>
          </cell>
          <cell r="G424" t="str">
            <v>UN</v>
          </cell>
          <cell r="H424">
            <v>190</v>
          </cell>
          <cell r="I424">
            <v>1</v>
          </cell>
          <cell r="J424">
            <v>1</v>
          </cell>
          <cell r="K424">
            <v>1</v>
          </cell>
          <cell r="L424">
            <v>1</v>
          </cell>
          <cell r="M424">
            <v>120</v>
          </cell>
          <cell r="N424">
            <v>22800</v>
          </cell>
          <cell r="O424">
            <v>120</v>
          </cell>
          <cell r="P424">
            <v>22800</v>
          </cell>
        </row>
        <row r="425">
          <cell r="A425">
            <v>424</v>
          </cell>
          <cell r="B425">
            <v>0</v>
          </cell>
          <cell r="C425" t="str">
            <v>07.07.05</v>
          </cell>
          <cell r="E425">
            <v>4025504</v>
          </cell>
          <cell r="F425" t="str">
            <v>CARTUCHO PARA SOLDA 250</v>
          </cell>
          <cell r="G425" t="str">
            <v>UN</v>
          </cell>
          <cell r="H425">
            <v>8400</v>
          </cell>
          <cell r="I425">
            <v>1</v>
          </cell>
          <cell r="J425">
            <v>1</v>
          </cell>
          <cell r="K425">
            <v>1</v>
          </cell>
          <cell r="L425">
            <v>1</v>
          </cell>
          <cell r="M425">
            <v>13.54</v>
          </cell>
          <cell r="N425">
            <v>113736</v>
          </cell>
          <cell r="O425">
            <v>13.54</v>
          </cell>
          <cell r="P425">
            <v>113736</v>
          </cell>
        </row>
        <row r="426">
          <cell r="A426">
            <v>425</v>
          </cell>
          <cell r="B426">
            <v>0</v>
          </cell>
          <cell r="C426" t="str">
            <v>07.07.06</v>
          </cell>
          <cell r="E426">
            <v>4025601</v>
          </cell>
          <cell r="F426" t="str">
            <v>HASTE PARA ATERRAMENTO</v>
          </cell>
          <cell r="G426" t="str">
            <v>UN</v>
          </cell>
          <cell r="H426">
            <v>140</v>
          </cell>
          <cell r="I426">
            <v>1</v>
          </cell>
          <cell r="J426">
            <v>1</v>
          </cell>
          <cell r="K426">
            <v>1</v>
          </cell>
          <cell r="L426">
            <v>1</v>
          </cell>
          <cell r="M426">
            <v>128</v>
          </cell>
          <cell r="N426">
            <v>17920</v>
          </cell>
          <cell r="O426">
            <v>128</v>
          </cell>
          <cell r="P426">
            <v>17920</v>
          </cell>
        </row>
        <row r="427">
          <cell r="A427">
            <v>426</v>
          </cell>
          <cell r="B427">
            <v>0</v>
          </cell>
          <cell r="C427" t="str">
            <v>07.07.07</v>
          </cell>
          <cell r="E427">
            <v>4025708</v>
          </cell>
          <cell r="F427" t="str">
            <v>MATERIAIS PARA ATERRAMENTO - DIVERSOS</v>
          </cell>
          <cell r="G427" t="str">
            <v>GB</v>
          </cell>
          <cell r="H427">
            <v>1</v>
          </cell>
          <cell r="I427">
            <v>1</v>
          </cell>
          <cell r="J427">
            <v>1</v>
          </cell>
          <cell r="K427">
            <v>1</v>
          </cell>
          <cell r="L427">
            <v>1</v>
          </cell>
          <cell r="M427">
            <v>40000</v>
          </cell>
          <cell r="N427">
            <v>40000</v>
          </cell>
          <cell r="O427">
            <v>40000</v>
          </cell>
          <cell r="P427">
            <v>40000</v>
          </cell>
        </row>
        <row r="428">
          <cell r="A428">
            <v>427</v>
          </cell>
          <cell r="B428">
            <v>8</v>
          </cell>
          <cell r="E428">
            <v>0</v>
          </cell>
          <cell r="H428">
            <v>0</v>
          </cell>
          <cell r="I428">
            <v>0</v>
          </cell>
          <cell r="J428">
            <v>0</v>
          </cell>
          <cell r="K428">
            <v>0</v>
          </cell>
          <cell r="L428">
            <v>0</v>
          </cell>
          <cell r="M428">
            <v>0</v>
          </cell>
          <cell r="N428">
            <v>0</v>
          </cell>
          <cell r="O428">
            <v>0</v>
          </cell>
          <cell r="P428">
            <v>0</v>
          </cell>
        </row>
        <row r="429">
          <cell r="A429">
            <v>428</v>
          </cell>
          <cell r="B429">
            <v>4</v>
          </cell>
          <cell r="C429" t="str">
            <v>07.08</v>
          </cell>
          <cell r="E429">
            <v>0</v>
          </cell>
          <cell r="F429" t="str">
            <v>* ACABAMENTOS</v>
          </cell>
          <cell r="H429">
            <v>0</v>
          </cell>
          <cell r="I429">
            <v>0</v>
          </cell>
          <cell r="J429">
            <v>0</v>
          </cell>
          <cell r="K429">
            <v>0</v>
          </cell>
          <cell r="L429">
            <v>0</v>
          </cell>
          <cell r="M429">
            <v>0</v>
          </cell>
          <cell r="N429">
            <v>0</v>
          </cell>
          <cell r="O429">
            <v>0</v>
          </cell>
          <cell r="P429">
            <v>0</v>
          </cell>
        </row>
        <row r="430">
          <cell r="A430">
            <v>429</v>
          </cell>
          <cell r="B430">
            <v>0</v>
          </cell>
          <cell r="C430" t="str">
            <v>07.08.01</v>
          </cell>
          <cell r="E430">
            <v>4025805</v>
          </cell>
          <cell r="F430" t="str">
            <v>ACABAMENTOS GERAIS</v>
          </cell>
          <cell r="G430" t="str">
            <v>R$</v>
          </cell>
          <cell r="H430">
            <v>2400000</v>
          </cell>
          <cell r="I430">
            <v>1</v>
          </cell>
          <cell r="J430">
            <v>1</v>
          </cell>
          <cell r="K430">
            <v>1</v>
          </cell>
          <cell r="L430">
            <v>1</v>
          </cell>
          <cell r="M430">
            <v>1.25</v>
          </cell>
          <cell r="N430">
            <v>3000000</v>
          </cell>
          <cell r="O430">
            <v>1.25</v>
          </cell>
          <cell r="P430">
            <v>3000000</v>
          </cell>
        </row>
        <row r="431">
          <cell r="A431">
            <v>430</v>
          </cell>
          <cell r="B431">
            <v>0</v>
          </cell>
          <cell r="C431" t="str">
            <v>07.08.02</v>
          </cell>
          <cell r="E431">
            <v>4025902</v>
          </cell>
          <cell r="F431" t="str">
            <v>IMPERMEABILIZACOES</v>
          </cell>
          <cell r="G431" t="str">
            <v>R$</v>
          </cell>
          <cell r="H431">
            <v>400000</v>
          </cell>
          <cell r="I431">
            <v>1</v>
          </cell>
          <cell r="J431">
            <v>1</v>
          </cell>
          <cell r="K431">
            <v>1</v>
          </cell>
          <cell r="L431">
            <v>1</v>
          </cell>
          <cell r="M431">
            <v>1.25</v>
          </cell>
          <cell r="N431">
            <v>500000</v>
          </cell>
          <cell r="O431">
            <v>1.25</v>
          </cell>
          <cell r="P431">
            <v>500000</v>
          </cell>
        </row>
        <row r="432">
          <cell r="A432">
            <v>431</v>
          </cell>
          <cell r="B432">
            <v>0</v>
          </cell>
          <cell r="C432" t="str">
            <v>07.08.03</v>
          </cell>
          <cell r="E432">
            <v>4026002</v>
          </cell>
          <cell r="F432" t="str">
            <v>PISOS</v>
          </cell>
          <cell r="G432" t="str">
            <v>R$</v>
          </cell>
          <cell r="H432">
            <v>750000</v>
          </cell>
          <cell r="I432">
            <v>1</v>
          </cell>
          <cell r="J432">
            <v>1</v>
          </cell>
          <cell r="K432">
            <v>1</v>
          </cell>
          <cell r="L432">
            <v>1</v>
          </cell>
          <cell r="M432">
            <v>1.25</v>
          </cell>
          <cell r="N432">
            <v>937500</v>
          </cell>
          <cell r="O432">
            <v>1.25</v>
          </cell>
          <cell r="P432">
            <v>937500</v>
          </cell>
        </row>
        <row r="433">
          <cell r="A433">
            <v>432</v>
          </cell>
          <cell r="B433">
            <v>0</v>
          </cell>
          <cell r="C433" t="str">
            <v>07.08.04</v>
          </cell>
          <cell r="E433">
            <v>4026109</v>
          </cell>
          <cell r="F433" t="str">
            <v>ALVENARIAS</v>
          </cell>
          <cell r="G433" t="str">
            <v>R$</v>
          </cell>
          <cell r="H433">
            <v>150000</v>
          </cell>
          <cell r="I433">
            <v>1</v>
          </cell>
          <cell r="J433">
            <v>1</v>
          </cell>
          <cell r="K433">
            <v>1</v>
          </cell>
          <cell r="L433">
            <v>1</v>
          </cell>
          <cell r="M433">
            <v>1.25</v>
          </cell>
          <cell r="N433">
            <v>187500</v>
          </cell>
          <cell r="O433">
            <v>1.25</v>
          </cell>
          <cell r="P433">
            <v>187500</v>
          </cell>
        </row>
        <row r="434">
          <cell r="A434">
            <v>433</v>
          </cell>
          <cell r="B434">
            <v>0</v>
          </cell>
          <cell r="C434" t="str">
            <v>07.08.05</v>
          </cell>
          <cell r="E434">
            <v>4026206</v>
          </cell>
          <cell r="F434" t="str">
            <v>ESQUADRIAS METALICAS</v>
          </cell>
          <cell r="G434" t="str">
            <v>R$</v>
          </cell>
          <cell r="H434">
            <v>300000</v>
          </cell>
          <cell r="I434">
            <v>1</v>
          </cell>
          <cell r="J434">
            <v>1</v>
          </cell>
          <cell r="K434">
            <v>1</v>
          </cell>
          <cell r="L434">
            <v>1</v>
          </cell>
          <cell r="M434">
            <v>1.25</v>
          </cell>
          <cell r="N434">
            <v>375000</v>
          </cell>
          <cell r="O434">
            <v>1.25</v>
          </cell>
          <cell r="P434">
            <v>375000</v>
          </cell>
        </row>
        <row r="435">
          <cell r="A435">
            <v>434</v>
          </cell>
          <cell r="B435">
            <v>8</v>
          </cell>
          <cell r="E435">
            <v>0</v>
          </cell>
          <cell r="H435">
            <v>0</v>
          </cell>
          <cell r="I435">
            <v>0</v>
          </cell>
          <cell r="J435">
            <v>0</v>
          </cell>
          <cell r="K435">
            <v>0</v>
          </cell>
          <cell r="L435">
            <v>0</v>
          </cell>
          <cell r="M435">
            <v>0</v>
          </cell>
          <cell r="N435">
            <v>0</v>
          </cell>
          <cell r="O435">
            <v>0</v>
          </cell>
          <cell r="P435">
            <v>0</v>
          </cell>
        </row>
        <row r="436">
          <cell r="A436">
            <v>435</v>
          </cell>
          <cell r="B436">
            <v>2</v>
          </cell>
          <cell r="C436" t="str">
            <v>08</v>
          </cell>
          <cell r="E436">
            <v>0</v>
          </cell>
          <cell r="F436" t="str">
            <v>** SUBESTACAO OBRAS CIVIS</v>
          </cell>
          <cell r="H436">
            <v>0</v>
          </cell>
          <cell r="I436">
            <v>0</v>
          </cell>
          <cell r="J436">
            <v>0</v>
          </cell>
          <cell r="K436">
            <v>0</v>
          </cell>
          <cell r="L436">
            <v>0</v>
          </cell>
          <cell r="M436">
            <v>0</v>
          </cell>
          <cell r="N436">
            <v>0</v>
          </cell>
          <cell r="O436">
            <v>0</v>
          </cell>
          <cell r="P436">
            <v>0</v>
          </cell>
        </row>
        <row r="437">
          <cell r="A437">
            <v>436</v>
          </cell>
          <cell r="B437">
            <v>4</v>
          </cell>
          <cell r="C437" t="str">
            <v>08.01</v>
          </cell>
          <cell r="E437">
            <v>0</v>
          </cell>
          <cell r="F437" t="str">
            <v>* SE - OBRAS CIVIS</v>
          </cell>
          <cell r="H437">
            <v>0</v>
          </cell>
          <cell r="I437">
            <v>0</v>
          </cell>
          <cell r="J437">
            <v>0</v>
          </cell>
          <cell r="K437">
            <v>0</v>
          </cell>
          <cell r="L437">
            <v>0</v>
          </cell>
          <cell r="M437">
            <v>0</v>
          </cell>
          <cell r="N437">
            <v>0</v>
          </cell>
          <cell r="O437">
            <v>0</v>
          </cell>
          <cell r="P437">
            <v>0</v>
          </cell>
        </row>
        <row r="438">
          <cell r="A438">
            <v>437</v>
          </cell>
          <cell r="B438">
            <v>0</v>
          </cell>
          <cell r="C438" t="str">
            <v>08.01.01</v>
          </cell>
          <cell r="E438">
            <v>4026303</v>
          </cell>
          <cell r="F438" t="str">
            <v>SE - COMCRETO ESTRUTURAL FCK= 16MPA</v>
          </cell>
          <cell r="G438" t="str">
            <v>M3</v>
          </cell>
          <cell r="H438">
            <v>2765</v>
          </cell>
          <cell r="I438">
            <v>1</v>
          </cell>
          <cell r="J438">
            <v>1</v>
          </cell>
          <cell r="K438">
            <v>1</v>
          </cell>
          <cell r="L438">
            <v>1</v>
          </cell>
          <cell r="M438">
            <v>116.26</v>
          </cell>
          <cell r="N438">
            <v>321458.90000000002</v>
          </cell>
          <cell r="O438">
            <v>116.26</v>
          </cell>
          <cell r="P438">
            <v>321458.90000000002</v>
          </cell>
        </row>
        <row r="439">
          <cell r="A439">
            <v>438</v>
          </cell>
          <cell r="B439">
            <v>0</v>
          </cell>
          <cell r="C439" t="str">
            <v>08.01.02</v>
          </cell>
          <cell r="E439">
            <v>4026400</v>
          </cell>
          <cell r="F439" t="str">
            <v>SE - CONCRETO ESTRUTURAL FCK=  9MPA</v>
          </cell>
          <cell r="G439" t="str">
            <v>M3</v>
          </cell>
          <cell r="H439">
            <v>180</v>
          </cell>
          <cell r="I439">
            <v>1</v>
          </cell>
          <cell r="J439">
            <v>1</v>
          </cell>
          <cell r="K439">
            <v>1</v>
          </cell>
          <cell r="L439">
            <v>1</v>
          </cell>
          <cell r="M439">
            <v>102.12</v>
          </cell>
          <cell r="N439">
            <v>18381.599999999999</v>
          </cell>
          <cell r="O439">
            <v>102.12</v>
          </cell>
          <cell r="P439">
            <v>18381.599999999999</v>
          </cell>
        </row>
        <row r="440">
          <cell r="A440">
            <v>439</v>
          </cell>
          <cell r="B440">
            <v>0</v>
          </cell>
          <cell r="C440" t="str">
            <v>08.01.03</v>
          </cell>
          <cell r="E440">
            <v>4026507</v>
          </cell>
          <cell r="F440" t="str">
            <v>SE - FORMA PARA CONCRETO</v>
          </cell>
          <cell r="G440" t="str">
            <v>M2</v>
          </cell>
          <cell r="H440">
            <v>8670</v>
          </cell>
          <cell r="I440">
            <v>1</v>
          </cell>
          <cell r="J440">
            <v>1</v>
          </cell>
          <cell r="K440">
            <v>1</v>
          </cell>
          <cell r="L440">
            <v>1</v>
          </cell>
          <cell r="M440">
            <v>55.32</v>
          </cell>
          <cell r="N440">
            <v>479624.4</v>
          </cell>
          <cell r="O440">
            <v>55.32</v>
          </cell>
          <cell r="P440">
            <v>479624.4</v>
          </cell>
        </row>
        <row r="441">
          <cell r="A441">
            <v>440</v>
          </cell>
          <cell r="B441">
            <v>0</v>
          </cell>
          <cell r="C441" t="str">
            <v>08.01.04</v>
          </cell>
          <cell r="E441">
            <v>4026604</v>
          </cell>
          <cell r="F441" t="str">
            <v>SE - ARMADURA PARA CONCRETO</v>
          </cell>
          <cell r="G441" t="str">
            <v>T</v>
          </cell>
          <cell r="H441">
            <v>180</v>
          </cell>
          <cell r="I441">
            <v>1</v>
          </cell>
          <cell r="J441">
            <v>1</v>
          </cell>
          <cell r="K441">
            <v>1</v>
          </cell>
          <cell r="L441">
            <v>1</v>
          </cell>
          <cell r="M441">
            <v>1925.34</v>
          </cell>
          <cell r="N441">
            <v>346561.2</v>
          </cell>
          <cell r="O441">
            <v>1925.34</v>
          </cell>
          <cell r="P441">
            <v>346561.2</v>
          </cell>
        </row>
        <row r="442">
          <cell r="A442">
            <v>441</v>
          </cell>
          <cell r="B442">
            <v>0</v>
          </cell>
          <cell r="C442" t="str">
            <v>08.01.05</v>
          </cell>
          <cell r="E442">
            <v>4026701</v>
          </cell>
          <cell r="F442" t="str">
            <v>SE - ESCAVACAO MECANICA</v>
          </cell>
          <cell r="G442" t="str">
            <v>M3</v>
          </cell>
          <cell r="H442">
            <v>16185</v>
          </cell>
          <cell r="I442">
            <v>1</v>
          </cell>
          <cell r="J442">
            <v>1</v>
          </cell>
          <cell r="K442">
            <v>1</v>
          </cell>
          <cell r="L442">
            <v>1</v>
          </cell>
          <cell r="M442">
            <v>3.18</v>
          </cell>
          <cell r="N442">
            <v>51468.3</v>
          </cell>
          <cell r="O442">
            <v>3.18</v>
          </cell>
          <cell r="P442">
            <v>51468.3</v>
          </cell>
        </row>
        <row r="443">
          <cell r="A443">
            <v>442</v>
          </cell>
          <cell r="B443">
            <v>0</v>
          </cell>
          <cell r="C443" t="str">
            <v>08.01.06</v>
          </cell>
          <cell r="E443">
            <v>4026808</v>
          </cell>
          <cell r="F443" t="str">
            <v>SE - REATERRO COMPACTADO</v>
          </cell>
          <cell r="G443" t="str">
            <v>M3</v>
          </cell>
          <cell r="H443">
            <v>13000</v>
          </cell>
          <cell r="I443">
            <v>1</v>
          </cell>
          <cell r="J443">
            <v>1</v>
          </cell>
          <cell r="K443">
            <v>1</v>
          </cell>
          <cell r="L443">
            <v>1</v>
          </cell>
          <cell r="M443">
            <v>1</v>
          </cell>
          <cell r="N443">
            <v>13000</v>
          </cell>
          <cell r="O443">
            <v>1</v>
          </cell>
          <cell r="P443">
            <v>13000</v>
          </cell>
        </row>
        <row r="444">
          <cell r="A444">
            <v>443</v>
          </cell>
          <cell r="B444">
            <v>8</v>
          </cell>
          <cell r="E444">
            <v>0</v>
          </cell>
          <cell r="H444">
            <v>0</v>
          </cell>
          <cell r="I444">
            <v>0</v>
          </cell>
          <cell r="J444">
            <v>0</v>
          </cell>
          <cell r="K444">
            <v>0</v>
          </cell>
          <cell r="L444">
            <v>0</v>
          </cell>
          <cell r="M444">
            <v>0</v>
          </cell>
          <cell r="N444">
            <v>0</v>
          </cell>
          <cell r="O444">
            <v>0</v>
          </cell>
          <cell r="P444">
            <v>0</v>
          </cell>
        </row>
        <row r="445">
          <cell r="A445">
            <v>444</v>
          </cell>
          <cell r="B445">
            <v>4</v>
          </cell>
          <cell r="C445" t="str">
            <v>08.02</v>
          </cell>
          <cell r="E445">
            <v>0</v>
          </cell>
          <cell r="F445" t="str">
            <v>* SE - DRENAGEM</v>
          </cell>
          <cell r="H445">
            <v>0</v>
          </cell>
          <cell r="I445">
            <v>0</v>
          </cell>
          <cell r="J445">
            <v>0</v>
          </cell>
          <cell r="K445">
            <v>0</v>
          </cell>
          <cell r="L445">
            <v>0</v>
          </cell>
          <cell r="M445">
            <v>0</v>
          </cell>
          <cell r="N445">
            <v>0</v>
          </cell>
          <cell r="O445">
            <v>0</v>
          </cell>
          <cell r="P445">
            <v>0</v>
          </cell>
        </row>
        <row r="446">
          <cell r="A446">
            <v>445</v>
          </cell>
          <cell r="B446">
            <v>0</v>
          </cell>
          <cell r="C446" t="str">
            <v>08.02.01</v>
          </cell>
          <cell r="E446">
            <v>4026905</v>
          </cell>
          <cell r="F446" t="str">
            <v>SE - ESCAVACAO MEC DAS VALAS</v>
          </cell>
          <cell r="G446" t="str">
            <v>M3</v>
          </cell>
          <cell r="H446">
            <v>4820</v>
          </cell>
          <cell r="I446">
            <v>1</v>
          </cell>
          <cell r="J446">
            <v>1</v>
          </cell>
          <cell r="K446">
            <v>1</v>
          </cell>
          <cell r="L446">
            <v>1</v>
          </cell>
          <cell r="M446">
            <v>5.67</v>
          </cell>
          <cell r="N446">
            <v>27329.4</v>
          </cell>
          <cell r="O446">
            <v>5.67</v>
          </cell>
          <cell r="P446">
            <v>27329.4</v>
          </cell>
        </row>
        <row r="447">
          <cell r="A447">
            <v>446</v>
          </cell>
          <cell r="B447">
            <v>0</v>
          </cell>
          <cell r="C447" t="str">
            <v>08.02.02</v>
          </cell>
          <cell r="E447">
            <v>4027005</v>
          </cell>
          <cell r="F447" t="str">
            <v>SE - BRITA N. 03 PREENCHIMENTO DAS VALAS</v>
          </cell>
          <cell r="G447" t="str">
            <v>M3</v>
          </cell>
          <cell r="H447">
            <v>3965</v>
          </cell>
          <cell r="I447">
            <v>1</v>
          </cell>
          <cell r="J447">
            <v>1</v>
          </cell>
          <cell r="K447">
            <v>1</v>
          </cell>
          <cell r="L447">
            <v>1</v>
          </cell>
          <cell r="M447">
            <v>10.37</v>
          </cell>
          <cell r="N447">
            <v>41117.050000000003</v>
          </cell>
          <cell r="O447">
            <v>10.37</v>
          </cell>
          <cell r="P447">
            <v>41117.050000000003</v>
          </cell>
        </row>
        <row r="448">
          <cell r="A448">
            <v>447</v>
          </cell>
          <cell r="B448">
            <v>0</v>
          </cell>
          <cell r="C448" t="str">
            <v>08.02.03</v>
          </cell>
          <cell r="E448">
            <v>4027102</v>
          </cell>
          <cell r="F448" t="str">
            <v>SE - CARGA E TRANSPORTE DE MAT EXCEDENTE</v>
          </cell>
          <cell r="G448" t="str">
            <v>M3</v>
          </cell>
          <cell r="H448">
            <v>860</v>
          </cell>
          <cell r="I448">
            <v>1</v>
          </cell>
          <cell r="J448">
            <v>1</v>
          </cell>
          <cell r="K448">
            <v>1</v>
          </cell>
          <cell r="L448">
            <v>1</v>
          </cell>
          <cell r="M448">
            <v>2.83</v>
          </cell>
          <cell r="N448">
            <v>2433.8000000000002</v>
          </cell>
          <cell r="O448">
            <v>2.83</v>
          </cell>
          <cell r="P448">
            <v>2433.8000000000002</v>
          </cell>
        </row>
        <row r="449">
          <cell r="A449">
            <v>448</v>
          </cell>
          <cell r="B449">
            <v>0</v>
          </cell>
          <cell r="C449" t="str">
            <v>08.02.04</v>
          </cell>
          <cell r="E449">
            <v>4027209</v>
          </cell>
          <cell r="F449" t="str">
            <v>SE - FORNEC E ASSENT TUBO PVC 0,10M</v>
          </cell>
          <cell r="G449" t="str">
            <v>ML</v>
          </cell>
          <cell r="H449">
            <v>110</v>
          </cell>
          <cell r="I449">
            <v>1</v>
          </cell>
          <cell r="J449">
            <v>1</v>
          </cell>
          <cell r="K449">
            <v>1</v>
          </cell>
          <cell r="L449">
            <v>1</v>
          </cell>
          <cell r="M449">
            <v>2.21</v>
          </cell>
          <cell r="N449">
            <v>243.1</v>
          </cell>
          <cell r="O449">
            <v>2.21</v>
          </cell>
          <cell r="P449">
            <v>243.1</v>
          </cell>
        </row>
        <row r="450">
          <cell r="A450">
            <v>449</v>
          </cell>
          <cell r="B450">
            <v>0</v>
          </cell>
          <cell r="C450" t="str">
            <v>08.02.05</v>
          </cell>
          <cell r="E450">
            <v>4027306</v>
          </cell>
          <cell r="F450" t="str">
            <v>SE - FORNEC E ASSENT TUBO CONC SIMPLES D=0.20M</v>
          </cell>
          <cell r="G450" t="str">
            <v>ML</v>
          </cell>
          <cell r="H450">
            <v>175</v>
          </cell>
          <cell r="I450">
            <v>1</v>
          </cell>
          <cell r="J450">
            <v>1</v>
          </cell>
          <cell r="K450">
            <v>1</v>
          </cell>
          <cell r="L450">
            <v>1</v>
          </cell>
          <cell r="M450">
            <v>93.15</v>
          </cell>
          <cell r="N450">
            <v>16301.25</v>
          </cell>
          <cell r="O450">
            <v>93.15</v>
          </cell>
          <cell r="P450">
            <v>16301.25</v>
          </cell>
        </row>
        <row r="451">
          <cell r="A451">
            <v>450</v>
          </cell>
          <cell r="B451">
            <v>0</v>
          </cell>
          <cell r="C451" t="str">
            <v>08.02.06</v>
          </cell>
          <cell r="E451">
            <v>4027403</v>
          </cell>
          <cell r="F451" t="str">
            <v>SE - FORNEC E ASSENT TUBO CONC POROSO D=0.20M</v>
          </cell>
          <cell r="G451" t="str">
            <v>ML</v>
          </cell>
          <cell r="H451">
            <v>400</v>
          </cell>
          <cell r="I451">
            <v>1</v>
          </cell>
          <cell r="J451">
            <v>1</v>
          </cell>
          <cell r="K451">
            <v>1</v>
          </cell>
          <cell r="L451">
            <v>1</v>
          </cell>
          <cell r="M451">
            <v>93.65</v>
          </cell>
          <cell r="N451">
            <v>37460</v>
          </cell>
          <cell r="O451">
            <v>93.65</v>
          </cell>
          <cell r="P451">
            <v>37460</v>
          </cell>
        </row>
        <row r="452">
          <cell r="A452">
            <v>451</v>
          </cell>
          <cell r="B452">
            <v>0</v>
          </cell>
          <cell r="C452" t="str">
            <v>08.02.07</v>
          </cell>
          <cell r="E452">
            <v>4027500</v>
          </cell>
          <cell r="F452" t="str">
            <v>SE - FORNEC E ASSENT TUBO CONC POROSO D=0.30M</v>
          </cell>
          <cell r="G452" t="str">
            <v>ML</v>
          </cell>
          <cell r="H452">
            <v>1800</v>
          </cell>
          <cell r="I452">
            <v>1</v>
          </cell>
          <cell r="J452">
            <v>1</v>
          </cell>
          <cell r="K452">
            <v>1</v>
          </cell>
          <cell r="L452">
            <v>1</v>
          </cell>
          <cell r="M452">
            <v>122.89</v>
          </cell>
          <cell r="N452">
            <v>221202</v>
          </cell>
          <cell r="O452">
            <v>122.89</v>
          </cell>
          <cell r="P452">
            <v>221202</v>
          </cell>
        </row>
        <row r="453">
          <cell r="A453">
            <v>452</v>
          </cell>
          <cell r="B453">
            <v>0</v>
          </cell>
          <cell r="C453" t="str">
            <v>08.02.08</v>
          </cell>
          <cell r="E453">
            <v>4027607</v>
          </cell>
          <cell r="F453" t="str">
            <v>SE - FORNEC E ASSENT TUBO CONC ARMADO CA2 D=0.40M</v>
          </cell>
          <cell r="G453" t="str">
            <v>ML</v>
          </cell>
          <cell r="H453">
            <v>185</v>
          </cell>
          <cell r="I453">
            <v>1</v>
          </cell>
          <cell r="J453">
            <v>1</v>
          </cell>
          <cell r="K453">
            <v>1</v>
          </cell>
          <cell r="L453">
            <v>1</v>
          </cell>
          <cell r="M453">
            <v>108.6</v>
          </cell>
          <cell r="N453">
            <v>20091</v>
          </cell>
          <cell r="O453">
            <v>108.6</v>
          </cell>
          <cell r="P453">
            <v>20091</v>
          </cell>
        </row>
        <row r="454">
          <cell r="A454">
            <v>453</v>
          </cell>
          <cell r="B454">
            <v>0</v>
          </cell>
          <cell r="C454" t="str">
            <v>08.02.09</v>
          </cell>
          <cell r="E454">
            <v>4027704</v>
          </cell>
          <cell r="F454" t="str">
            <v>SE - FORNEC E ASSENT TUBO CONC ARMADO CA2 D=0.60M</v>
          </cell>
          <cell r="G454" t="str">
            <v>ML</v>
          </cell>
          <cell r="H454">
            <v>620</v>
          </cell>
          <cell r="I454">
            <v>1</v>
          </cell>
          <cell r="J454">
            <v>1</v>
          </cell>
          <cell r="K454">
            <v>1</v>
          </cell>
          <cell r="L454">
            <v>1</v>
          </cell>
          <cell r="M454">
            <v>298.29000000000002</v>
          </cell>
          <cell r="N454">
            <v>184939.8</v>
          </cell>
          <cell r="O454">
            <v>298.29000000000002</v>
          </cell>
          <cell r="P454">
            <v>184939.8</v>
          </cell>
        </row>
        <row r="455">
          <cell r="A455">
            <v>454</v>
          </cell>
          <cell r="B455">
            <v>0</v>
          </cell>
          <cell r="C455" t="str">
            <v>08.02.10</v>
          </cell>
          <cell r="E455">
            <v>4027801</v>
          </cell>
          <cell r="F455" t="str">
            <v>SE - FORNEC E ASSENT TUBO CONC ARMADO CA2 D=0.80M</v>
          </cell>
          <cell r="G455" t="str">
            <v>ML</v>
          </cell>
          <cell r="H455">
            <v>195</v>
          </cell>
          <cell r="I455">
            <v>1</v>
          </cell>
          <cell r="J455">
            <v>1</v>
          </cell>
          <cell r="K455">
            <v>1</v>
          </cell>
          <cell r="L455">
            <v>1</v>
          </cell>
          <cell r="M455">
            <v>232.29</v>
          </cell>
          <cell r="N455">
            <v>45296.55</v>
          </cell>
          <cell r="O455">
            <v>232.29</v>
          </cell>
          <cell r="P455">
            <v>45296.55</v>
          </cell>
        </row>
        <row r="456">
          <cell r="A456">
            <v>455</v>
          </cell>
          <cell r="B456">
            <v>0</v>
          </cell>
          <cell r="C456" t="str">
            <v>08.02.11</v>
          </cell>
          <cell r="E456">
            <v>4027908</v>
          </cell>
          <cell r="F456" t="str">
            <v>SE - BOCA DE LOBO COM CANTONEIRA, QUADRO E GRELHA</v>
          </cell>
          <cell r="G456" t="str">
            <v>UN</v>
          </cell>
          <cell r="H456">
            <v>36</v>
          </cell>
          <cell r="I456">
            <v>1</v>
          </cell>
          <cell r="J456">
            <v>1</v>
          </cell>
          <cell r="K456">
            <v>1</v>
          </cell>
          <cell r="L456">
            <v>1</v>
          </cell>
          <cell r="M456">
            <v>1865.19</v>
          </cell>
          <cell r="N456">
            <v>67146.84</v>
          </cell>
          <cell r="O456">
            <v>1865.19</v>
          </cell>
          <cell r="P456">
            <v>67146.84</v>
          </cell>
        </row>
        <row r="457">
          <cell r="A457">
            <v>456</v>
          </cell>
          <cell r="B457">
            <v>0</v>
          </cell>
          <cell r="C457" t="str">
            <v>08.02.12</v>
          </cell>
          <cell r="E457">
            <v>4028008</v>
          </cell>
          <cell r="F457" t="str">
            <v>SE - BUEIRO SIMPLES TUB CONC (ABA SAIDA) P/ TUBO 0.80M</v>
          </cell>
          <cell r="G457" t="str">
            <v>UN</v>
          </cell>
          <cell r="H457">
            <v>2</v>
          </cell>
          <cell r="I457">
            <v>1</v>
          </cell>
          <cell r="J457">
            <v>1</v>
          </cell>
          <cell r="K457">
            <v>1</v>
          </cell>
          <cell r="L457">
            <v>1</v>
          </cell>
          <cell r="M457">
            <v>864.92</v>
          </cell>
          <cell r="N457">
            <v>1729.84</v>
          </cell>
          <cell r="O457">
            <v>864.92</v>
          </cell>
          <cell r="P457">
            <v>1729.84</v>
          </cell>
        </row>
        <row r="458">
          <cell r="A458">
            <v>457</v>
          </cell>
          <cell r="B458">
            <v>0</v>
          </cell>
          <cell r="C458" t="str">
            <v>08.02.13</v>
          </cell>
          <cell r="E458">
            <v>4028105</v>
          </cell>
          <cell r="F458" t="str">
            <v>SE - MANTA POLIESTER</v>
          </cell>
          <cell r="G458" t="str">
            <v>M2</v>
          </cell>
          <cell r="H458">
            <v>8570</v>
          </cell>
          <cell r="I458">
            <v>1</v>
          </cell>
          <cell r="J458">
            <v>1</v>
          </cell>
          <cell r="K458">
            <v>1</v>
          </cell>
          <cell r="L458">
            <v>1</v>
          </cell>
          <cell r="M458">
            <v>4.91</v>
          </cell>
          <cell r="N458">
            <v>42078.7</v>
          </cell>
          <cell r="O458">
            <v>4.91</v>
          </cell>
          <cell r="P458">
            <v>42078.7</v>
          </cell>
        </row>
        <row r="459">
          <cell r="A459">
            <v>458</v>
          </cell>
          <cell r="B459">
            <v>8</v>
          </cell>
          <cell r="E459">
            <v>0</v>
          </cell>
          <cell r="H459">
            <v>0</v>
          </cell>
          <cell r="I459">
            <v>0</v>
          </cell>
          <cell r="J459">
            <v>0</v>
          </cell>
          <cell r="K459">
            <v>0</v>
          </cell>
          <cell r="L459">
            <v>0</v>
          </cell>
          <cell r="M459">
            <v>0</v>
          </cell>
          <cell r="N459">
            <v>0</v>
          </cell>
          <cell r="O459">
            <v>0</v>
          </cell>
          <cell r="P459">
            <v>0</v>
          </cell>
        </row>
        <row r="460">
          <cell r="A460">
            <v>459</v>
          </cell>
          <cell r="B460">
            <v>4</v>
          </cell>
          <cell r="C460" t="str">
            <v>08.03</v>
          </cell>
          <cell r="E460">
            <v>0</v>
          </cell>
          <cell r="F460" t="str">
            <v>* SE - CONSTRUCAO DE ATERRO</v>
          </cell>
          <cell r="H460">
            <v>0</v>
          </cell>
          <cell r="I460">
            <v>0</v>
          </cell>
          <cell r="J460">
            <v>0</v>
          </cell>
          <cell r="K460">
            <v>0</v>
          </cell>
          <cell r="L460">
            <v>0</v>
          </cell>
          <cell r="M460">
            <v>0</v>
          </cell>
          <cell r="N460">
            <v>0</v>
          </cell>
          <cell r="O460">
            <v>0</v>
          </cell>
          <cell r="P460">
            <v>0</v>
          </cell>
        </row>
        <row r="461">
          <cell r="A461">
            <v>460</v>
          </cell>
          <cell r="B461">
            <v>0</v>
          </cell>
          <cell r="C461" t="str">
            <v>08.03.01</v>
          </cell>
          <cell r="E461">
            <v>4028202</v>
          </cell>
          <cell r="F461" t="str">
            <v>SUBESTACAO - SOLO COMPACTADO</v>
          </cell>
          <cell r="G461" t="str">
            <v>M3</v>
          </cell>
          <cell r="H461">
            <v>0</v>
          </cell>
          <cell r="I461">
            <v>1</v>
          </cell>
          <cell r="J461">
            <v>1</v>
          </cell>
          <cell r="K461">
            <v>1</v>
          </cell>
          <cell r="L461">
            <v>1</v>
          </cell>
          <cell r="M461">
            <v>1.1599999999999999</v>
          </cell>
          <cell r="N461">
            <v>0</v>
          </cell>
          <cell r="O461">
            <v>1.1599999999999999</v>
          </cell>
          <cell r="P461">
            <v>0</v>
          </cell>
        </row>
        <row r="462">
          <cell r="A462">
            <v>461</v>
          </cell>
          <cell r="B462">
            <v>0</v>
          </cell>
          <cell r="C462" t="str">
            <v>08.03.02</v>
          </cell>
          <cell r="E462">
            <v>4028309</v>
          </cell>
          <cell r="F462" t="str">
            <v>SUBESTACAO - ENROCAMENTO COMPACTADO</v>
          </cell>
          <cell r="G462" t="str">
            <v>M3</v>
          </cell>
          <cell r="H462">
            <v>660000</v>
          </cell>
          <cell r="I462">
            <v>1</v>
          </cell>
          <cell r="J462">
            <v>1</v>
          </cell>
          <cell r="K462">
            <v>1</v>
          </cell>
          <cell r="L462">
            <v>1</v>
          </cell>
          <cell r="M462">
            <v>0.67</v>
          </cell>
          <cell r="N462">
            <v>442200</v>
          </cell>
          <cell r="O462">
            <v>0.67</v>
          </cell>
          <cell r="P462">
            <v>442200</v>
          </cell>
        </row>
        <row r="463">
          <cell r="A463">
            <v>462</v>
          </cell>
          <cell r="B463">
            <v>0</v>
          </cell>
          <cell r="C463" t="str">
            <v>08.03.03</v>
          </cell>
          <cell r="E463">
            <v>4028406</v>
          </cell>
          <cell r="F463" t="str">
            <v>SUBESTACAO - PROTECAO TALUDE (GRAMA)</v>
          </cell>
          <cell r="G463" t="str">
            <v>M2</v>
          </cell>
          <cell r="H463">
            <v>19300</v>
          </cell>
          <cell r="I463">
            <v>1</v>
          </cell>
          <cell r="J463">
            <v>1</v>
          </cell>
          <cell r="K463">
            <v>1</v>
          </cell>
          <cell r="L463">
            <v>1</v>
          </cell>
          <cell r="M463">
            <v>6.08</v>
          </cell>
          <cell r="N463">
            <v>117344</v>
          </cell>
          <cell r="O463">
            <v>6.08</v>
          </cell>
          <cell r="P463">
            <v>117344</v>
          </cell>
        </row>
        <row r="464">
          <cell r="A464">
            <v>463</v>
          </cell>
          <cell r="B464">
            <v>0</v>
          </cell>
          <cell r="C464" t="str">
            <v>08.03.04</v>
          </cell>
          <cell r="E464">
            <v>4028503</v>
          </cell>
          <cell r="F464" t="str">
            <v>SUBESTACAO - BRITA N. 2 PARA O PATIO</v>
          </cell>
          <cell r="G464" t="str">
            <v>M3</v>
          </cell>
          <cell r="H464">
            <v>4200</v>
          </cell>
          <cell r="I464">
            <v>1</v>
          </cell>
          <cell r="J464">
            <v>1</v>
          </cell>
          <cell r="K464">
            <v>1</v>
          </cell>
          <cell r="L464">
            <v>1</v>
          </cell>
          <cell r="M464">
            <v>4.68</v>
          </cell>
          <cell r="N464">
            <v>19656</v>
          </cell>
          <cell r="O464">
            <v>4.68</v>
          </cell>
          <cell r="P464">
            <v>19656</v>
          </cell>
        </row>
        <row r="465">
          <cell r="A465">
            <v>464</v>
          </cell>
          <cell r="B465">
            <v>8</v>
          </cell>
          <cell r="E465">
            <v>0</v>
          </cell>
          <cell r="H465">
            <v>0</v>
          </cell>
          <cell r="I465">
            <v>0</v>
          </cell>
          <cell r="J465">
            <v>0</v>
          </cell>
          <cell r="K465">
            <v>0</v>
          </cell>
          <cell r="L465">
            <v>0</v>
          </cell>
          <cell r="M465">
            <v>0</v>
          </cell>
          <cell r="N465">
            <v>0</v>
          </cell>
          <cell r="O465">
            <v>0</v>
          </cell>
          <cell r="P465">
            <v>0</v>
          </cell>
        </row>
        <row r="466">
          <cell r="A466">
            <v>465</v>
          </cell>
          <cell r="B466">
            <v>2</v>
          </cell>
          <cell r="C466" t="str">
            <v>09</v>
          </cell>
          <cell r="E466">
            <v>0</v>
          </cell>
          <cell r="F466" t="str">
            <v>** INSTRUMENTACAO</v>
          </cell>
          <cell r="H466">
            <v>0</v>
          </cell>
          <cell r="I466">
            <v>0</v>
          </cell>
          <cell r="J466">
            <v>0</v>
          </cell>
          <cell r="K466">
            <v>0</v>
          </cell>
          <cell r="L466">
            <v>0</v>
          </cell>
          <cell r="M466">
            <v>0</v>
          </cell>
          <cell r="N466">
            <v>0</v>
          </cell>
          <cell r="O466">
            <v>0</v>
          </cell>
          <cell r="P466">
            <v>0</v>
          </cell>
        </row>
        <row r="467">
          <cell r="A467">
            <v>466</v>
          </cell>
          <cell r="B467">
            <v>4</v>
          </cell>
          <cell r="C467" t="str">
            <v>09.01</v>
          </cell>
          <cell r="E467">
            <v>0</v>
          </cell>
          <cell r="F467" t="str">
            <v>* INSTRUMENTACAO NAS DIVERSAS ESTRUTURAS</v>
          </cell>
          <cell r="H467">
            <v>0</v>
          </cell>
          <cell r="I467">
            <v>0</v>
          </cell>
          <cell r="J467">
            <v>0</v>
          </cell>
          <cell r="K467">
            <v>0</v>
          </cell>
          <cell r="L467">
            <v>0</v>
          </cell>
          <cell r="M467">
            <v>0</v>
          </cell>
          <cell r="N467">
            <v>0</v>
          </cell>
          <cell r="O467">
            <v>0</v>
          </cell>
          <cell r="P467">
            <v>0</v>
          </cell>
        </row>
        <row r="468">
          <cell r="A468">
            <v>467</v>
          </cell>
          <cell r="B468">
            <v>0</v>
          </cell>
          <cell r="C468" t="str">
            <v>09.01.01</v>
          </cell>
          <cell r="E468">
            <v>4028600</v>
          </cell>
          <cell r="F468" t="str">
            <v>AREA DE MONTAGEM</v>
          </cell>
          <cell r="G468" t="str">
            <v>R$</v>
          </cell>
          <cell r="H468">
            <v>5000</v>
          </cell>
          <cell r="I468">
            <v>1</v>
          </cell>
          <cell r="J468">
            <v>1</v>
          </cell>
          <cell r="K468">
            <v>1</v>
          </cell>
          <cell r="L468">
            <v>1</v>
          </cell>
          <cell r="M468">
            <v>1</v>
          </cell>
          <cell r="N468">
            <v>5000</v>
          </cell>
          <cell r="O468">
            <v>1</v>
          </cell>
          <cell r="P468">
            <v>5000</v>
          </cell>
        </row>
        <row r="469">
          <cell r="A469">
            <v>468</v>
          </cell>
          <cell r="B469">
            <v>0</v>
          </cell>
          <cell r="C469" t="str">
            <v>09.01.02</v>
          </cell>
          <cell r="E469">
            <v>4028707</v>
          </cell>
          <cell r="F469" t="str">
            <v>TOMADA D AGUA</v>
          </cell>
          <cell r="G469" t="str">
            <v>R$</v>
          </cell>
          <cell r="H469">
            <v>115000</v>
          </cell>
          <cell r="I469">
            <v>1</v>
          </cell>
          <cell r="J469">
            <v>1</v>
          </cell>
          <cell r="K469">
            <v>1</v>
          </cell>
          <cell r="L469">
            <v>1</v>
          </cell>
          <cell r="M469">
            <v>1</v>
          </cell>
          <cell r="N469">
            <v>115000</v>
          </cell>
          <cell r="O469">
            <v>1</v>
          </cell>
          <cell r="P469">
            <v>115000</v>
          </cell>
        </row>
        <row r="470">
          <cell r="A470">
            <v>469</v>
          </cell>
          <cell r="B470">
            <v>0</v>
          </cell>
          <cell r="C470" t="str">
            <v>09.01.03</v>
          </cell>
          <cell r="E470">
            <v>4028804</v>
          </cell>
          <cell r="F470" t="str">
            <v>CASA DE FORCA</v>
          </cell>
          <cell r="G470" t="str">
            <v>R$</v>
          </cell>
          <cell r="H470">
            <v>35000</v>
          </cell>
          <cell r="I470">
            <v>1</v>
          </cell>
          <cell r="J470">
            <v>1</v>
          </cell>
          <cell r="K470">
            <v>1</v>
          </cell>
          <cell r="L470">
            <v>1</v>
          </cell>
          <cell r="M470">
            <v>1</v>
          </cell>
          <cell r="N470">
            <v>35000</v>
          </cell>
          <cell r="O470">
            <v>1</v>
          </cell>
          <cell r="P470">
            <v>35000</v>
          </cell>
        </row>
        <row r="471">
          <cell r="A471">
            <v>470</v>
          </cell>
          <cell r="B471">
            <v>0</v>
          </cell>
          <cell r="C471" t="str">
            <v>09.01.04</v>
          </cell>
          <cell r="E471">
            <v>4028901</v>
          </cell>
          <cell r="F471" t="str">
            <v>BARRAGEM CCR</v>
          </cell>
          <cell r="G471" t="str">
            <v>R$</v>
          </cell>
          <cell r="H471">
            <v>245000</v>
          </cell>
          <cell r="I471">
            <v>1</v>
          </cell>
          <cell r="J471">
            <v>1</v>
          </cell>
          <cell r="K471">
            <v>1</v>
          </cell>
          <cell r="L471">
            <v>1</v>
          </cell>
          <cell r="M471">
            <v>1</v>
          </cell>
          <cell r="N471">
            <v>245000</v>
          </cell>
          <cell r="O471">
            <v>1</v>
          </cell>
          <cell r="P471">
            <v>245000</v>
          </cell>
        </row>
        <row r="472">
          <cell r="A472">
            <v>471</v>
          </cell>
          <cell r="B472">
            <v>0</v>
          </cell>
          <cell r="C472" t="str">
            <v>09.01.05</v>
          </cell>
          <cell r="E472">
            <v>4029001</v>
          </cell>
          <cell r="F472" t="str">
            <v>VERTEDOURO</v>
          </cell>
          <cell r="G472" t="str">
            <v>R$</v>
          </cell>
          <cell r="H472">
            <v>65000</v>
          </cell>
          <cell r="I472">
            <v>1</v>
          </cell>
          <cell r="J472">
            <v>1</v>
          </cell>
          <cell r="K472">
            <v>1</v>
          </cell>
          <cell r="L472">
            <v>1</v>
          </cell>
          <cell r="M472">
            <v>1</v>
          </cell>
          <cell r="N472">
            <v>65000</v>
          </cell>
          <cell r="O472">
            <v>1</v>
          </cell>
          <cell r="P472">
            <v>65000</v>
          </cell>
        </row>
        <row r="473">
          <cell r="A473">
            <v>472</v>
          </cell>
          <cell r="B473">
            <v>0</v>
          </cell>
          <cell r="C473" t="str">
            <v>09.01.06</v>
          </cell>
          <cell r="E473">
            <v>4029108</v>
          </cell>
          <cell r="F473" t="str">
            <v>INSTRUMENTACAO - DIVERSOS</v>
          </cell>
          <cell r="G473" t="str">
            <v>R$</v>
          </cell>
          <cell r="H473">
            <v>280000</v>
          </cell>
          <cell r="I473">
            <v>1</v>
          </cell>
          <cell r="J473">
            <v>1</v>
          </cell>
          <cell r="K473">
            <v>1</v>
          </cell>
          <cell r="L473">
            <v>1</v>
          </cell>
          <cell r="M473">
            <v>1</v>
          </cell>
          <cell r="N473">
            <v>280000</v>
          </cell>
          <cell r="O473">
            <v>1</v>
          </cell>
          <cell r="P473">
            <v>280000</v>
          </cell>
        </row>
        <row r="474">
          <cell r="A474">
            <v>473</v>
          </cell>
          <cell r="B474">
            <v>8</v>
          </cell>
          <cell r="E474">
            <v>0</v>
          </cell>
          <cell r="H474">
            <v>0</v>
          </cell>
          <cell r="I474">
            <v>0</v>
          </cell>
          <cell r="J474">
            <v>0</v>
          </cell>
          <cell r="K474">
            <v>0</v>
          </cell>
          <cell r="L474">
            <v>0</v>
          </cell>
          <cell r="M474">
            <v>0</v>
          </cell>
          <cell r="N474">
            <v>0</v>
          </cell>
          <cell r="O474">
            <v>0</v>
          </cell>
          <cell r="P474">
            <v>0</v>
          </cell>
        </row>
        <row r="475">
          <cell r="A475">
            <v>474</v>
          </cell>
          <cell r="B475">
            <v>2</v>
          </cell>
          <cell r="C475" t="str">
            <v>10</v>
          </cell>
          <cell r="E475">
            <v>0</v>
          </cell>
          <cell r="F475" t="str">
            <v>** ESCADA DE PEIXE</v>
          </cell>
          <cell r="H475">
            <v>0</v>
          </cell>
          <cell r="I475">
            <v>0</v>
          </cell>
          <cell r="J475">
            <v>0</v>
          </cell>
          <cell r="K475">
            <v>0</v>
          </cell>
          <cell r="L475">
            <v>0</v>
          </cell>
          <cell r="M475">
            <v>0</v>
          </cell>
          <cell r="N475">
            <v>0</v>
          </cell>
          <cell r="O475">
            <v>0</v>
          </cell>
          <cell r="P475">
            <v>0</v>
          </cell>
        </row>
        <row r="476">
          <cell r="A476">
            <v>475</v>
          </cell>
          <cell r="B476">
            <v>4</v>
          </cell>
          <cell r="C476" t="str">
            <v>10.01</v>
          </cell>
          <cell r="E476">
            <v>0</v>
          </cell>
          <cell r="F476" t="str">
            <v>* OBRAS CIVIS</v>
          </cell>
          <cell r="H476">
            <v>0</v>
          </cell>
          <cell r="I476">
            <v>0</v>
          </cell>
          <cell r="J476">
            <v>0</v>
          </cell>
          <cell r="K476">
            <v>0</v>
          </cell>
          <cell r="L476">
            <v>0</v>
          </cell>
          <cell r="M476">
            <v>0</v>
          </cell>
          <cell r="N476">
            <v>0</v>
          </cell>
          <cell r="O476">
            <v>0</v>
          </cell>
          <cell r="P476">
            <v>0</v>
          </cell>
        </row>
        <row r="477">
          <cell r="A477">
            <v>476</v>
          </cell>
          <cell r="B477">
            <v>0</v>
          </cell>
          <cell r="C477" t="str">
            <v>10.01.01</v>
          </cell>
          <cell r="E477">
            <v>4030005</v>
          </cell>
          <cell r="F477" t="str">
            <v>EP - ESCAVACAO EM ROCHA</v>
          </cell>
          <cell r="G477" t="str">
            <v>M3</v>
          </cell>
          <cell r="H477">
            <v>0</v>
          </cell>
          <cell r="I477">
            <v>1</v>
          </cell>
          <cell r="J477">
            <v>1</v>
          </cell>
          <cell r="K477">
            <v>1</v>
          </cell>
          <cell r="L477">
            <v>1</v>
          </cell>
          <cell r="M477">
            <v>9.09</v>
          </cell>
          <cell r="N477">
            <v>0</v>
          </cell>
          <cell r="O477">
            <v>9.09</v>
          </cell>
          <cell r="P477">
            <v>0</v>
          </cell>
        </row>
        <row r="478">
          <cell r="A478">
            <v>477</v>
          </cell>
          <cell r="B478">
            <v>0</v>
          </cell>
          <cell r="C478" t="str">
            <v>10.01.02</v>
          </cell>
          <cell r="E478">
            <v>4030102</v>
          </cell>
          <cell r="F478" t="str">
            <v>EP - CONCRETO</v>
          </cell>
          <cell r="G478" t="str">
            <v>M3</v>
          </cell>
          <cell r="H478">
            <v>3500</v>
          </cell>
          <cell r="I478">
            <v>1</v>
          </cell>
          <cell r="J478">
            <v>1</v>
          </cell>
          <cell r="K478">
            <v>1</v>
          </cell>
          <cell r="L478">
            <v>1</v>
          </cell>
          <cell r="M478">
            <v>126.41</v>
          </cell>
          <cell r="N478">
            <v>442435</v>
          </cell>
          <cell r="O478">
            <v>126.41</v>
          </cell>
          <cell r="P478">
            <v>442435</v>
          </cell>
        </row>
        <row r="479">
          <cell r="A479">
            <v>478</v>
          </cell>
          <cell r="B479">
            <v>0</v>
          </cell>
          <cell r="C479" t="str">
            <v>10.01.03</v>
          </cell>
          <cell r="E479">
            <v>4030209</v>
          </cell>
          <cell r="F479" t="str">
            <v>EP - CONCRETO PRE MOLDADO</v>
          </cell>
          <cell r="G479" t="str">
            <v>M3</v>
          </cell>
          <cell r="H479">
            <v>0</v>
          </cell>
          <cell r="I479">
            <v>1</v>
          </cell>
          <cell r="J479">
            <v>1</v>
          </cell>
          <cell r="K479">
            <v>1</v>
          </cell>
          <cell r="L479">
            <v>1</v>
          </cell>
          <cell r="M479">
            <v>353.54</v>
          </cell>
          <cell r="N479">
            <v>0</v>
          </cell>
          <cell r="O479">
            <v>353.54</v>
          </cell>
          <cell r="P479">
            <v>0</v>
          </cell>
        </row>
        <row r="480">
          <cell r="A480">
            <v>479</v>
          </cell>
          <cell r="B480">
            <v>0</v>
          </cell>
          <cell r="C480" t="str">
            <v>10.01.04</v>
          </cell>
          <cell r="E480">
            <v>4030306</v>
          </cell>
          <cell r="F480" t="str">
            <v>EP - FORMAS PARA CONCRETO</v>
          </cell>
          <cell r="G480" t="str">
            <v>M2</v>
          </cell>
          <cell r="H480">
            <v>4900</v>
          </cell>
          <cell r="I480">
            <v>1</v>
          </cell>
          <cell r="J480">
            <v>1</v>
          </cell>
          <cell r="K480">
            <v>1</v>
          </cell>
          <cell r="L480">
            <v>1</v>
          </cell>
          <cell r="M480">
            <v>41.98</v>
          </cell>
          <cell r="N480">
            <v>205702</v>
          </cell>
          <cell r="O480">
            <v>41.98</v>
          </cell>
          <cell r="P480">
            <v>205702</v>
          </cell>
        </row>
        <row r="481">
          <cell r="A481">
            <v>480</v>
          </cell>
          <cell r="B481">
            <v>0</v>
          </cell>
          <cell r="C481" t="str">
            <v>10.01.05</v>
          </cell>
          <cell r="E481">
            <v>4030403</v>
          </cell>
          <cell r="F481" t="str">
            <v>EP - CIMBRAMENTO</v>
          </cell>
          <cell r="G481" t="str">
            <v>M3</v>
          </cell>
          <cell r="H481">
            <v>0</v>
          </cell>
          <cell r="I481">
            <v>1</v>
          </cell>
          <cell r="J481">
            <v>1</v>
          </cell>
          <cell r="K481">
            <v>1</v>
          </cell>
          <cell r="L481">
            <v>1</v>
          </cell>
          <cell r="M481">
            <v>30.14</v>
          </cell>
          <cell r="N481">
            <v>0</v>
          </cell>
          <cell r="O481">
            <v>30.14</v>
          </cell>
          <cell r="P481">
            <v>0</v>
          </cell>
        </row>
        <row r="482">
          <cell r="A482">
            <v>481</v>
          </cell>
          <cell r="B482">
            <v>0</v>
          </cell>
          <cell r="C482" t="str">
            <v>10.01.06</v>
          </cell>
          <cell r="E482">
            <v>4030500</v>
          </cell>
          <cell r="F482" t="str">
            <v>EP - ARMADURA</v>
          </cell>
          <cell r="G482" t="str">
            <v>T</v>
          </cell>
          <cell r="H482">
            <v>175</v>
          </cell>
          <cell r="I482">
            <v>1</v>
          </cell>
          <cell r="J482">
            <v>1</v>
          </cell>
          <cell r="K482">
            <v>1</v>
          </cell>
          <cell r="L482">
            <v>1</v>
          </cell>
          <cell r="M482">
            <v>3508.13</v>
          </cell>
          <cell r="N482">
            <v>613922.75</v>
          </cell>
          <cell r="O482">
            <v>3508.13</v>
          </cell>
          <cell r="P482">
            <v>613922.75</v>
          </cell>
        </row>
        <row r="483">
          <cell r="A483">
            <v>482</v>
          </cell>
          <cell r="B483">
            <v>0</v>
          </cell>
          <cell r="C483" t="str">
            <v>10.01.07</v>
          </cell>
          <cell r="E483">
            <v>4030607</v>
          </cell>
          <cell r="F483" t="str">
            <v>EP - FORNEC. E INST. JUNTA 0-22</v>
          </cell>
          <cell r="G483" t="str">
            <v>M</v>
          </cell>
          <cell r="H483">
            <v>0</v>
          </cell>
          <cell r="I483">
            <v>1</v>
          </cell>
          <cell r="J483">
            <v>1</v>
          </cell>
          <cell r="K483">
            <v>1</v>
          </cell>
          <cell r="L483">
            <v>1</v>
          </cell>
          <cell r="M483">
            <v>58.3</v>
          </cell>
          <cell r="N483">
            <v>0</v>
          </cell>
          <cell r="O483">
            <v>58.3</v>
          </cell>
          <cell r="P483">
            <v>0</v>
          </cell>
        </row>
        <row r="484">
          <cell r="A484">
            <v>483</v>
          </cell>
          <cell r="B484">
            <v>0</v>
          </cell>
          <cell r="C484" t="str">
            <v>10.01.08</v>
          </cell>
          <cell r="E484">
            <v>4030704</v>
          </cell>
          <cell r="F484" t="str">
            <v>HIDROMECANICOS PARA ESCADA DE PEIXE</v>
          </cell>
          <cell r="G484" t="str">
            <v>VB</v>
          </cell>
          <cell r="H484">
            <v>0</v>
          </cell>
          <cell r="I484">
            <v>1</v>
          </cell>
          <cell r="J484">
            <v>1</v>
          </cell>
          <cell r="K484">
            <v>1</v>
          </cell>
          <cell r="L484">
            <v>1</v>
          </cell>
          <cell r="M484">
            <v>1</v>
          </cell>
          <cell r="N484">
            <v>0</v>
          </cell>
          <cell r="O484">
            <v>1</v>
          </cell>
          <cell r="P484">
            <v>0</v>
          </cell>
        </row>
        <row r="485">
          <cell r="A485">
            <v>484</v>
          </cell>
          <cell r="B485">
            <v>8</v>
          </cell>
          <cell r="E485">
            <v>0</v>
          </cell>
          <cell r="H485">
            <v>0</v>
          </cell>
          <cell r="I485">
            <v>0</v>
          </cell>
          <cell r="J485">
            <v>0</v>
          </cell>
          <cell r="K485">
            <v>0</v>
          </cell>
          <cell r="L485">
            <v>0</v>
          </cell>
          <cell r="M485">
            <v>0</v>
          </cell>
          <cell r="N485">
            <v>0</v>
          </cell>
          <cell r="O485">
            <v>0</v>
          </cell>
          <cell r="P485">
            <v>0</v>
          </cell>
        </row>
        <row r="486">
          <cell r="A486">
            <v>485</v>
          </cell>
          <cell r="B486">
            <v>2</v>
          </cell>
          <cell r="C486" t="str">
            <v>11</v>
          </cell>
          <cell r="E486">
            <v>0</v>
          </cell>
          <cell r="F486" t="str">
            <v>** OFICINAS</v>
          </cell>
          <cell r="H486">
            <v>0</v>
          </cell>
          <cell r="I486">
            <v>0</v>
          </cell>
          <cell r="J486">
            <v>0</v>
          </cell>
          <cell r="K486">
            <v>0</v>
          </cell>
          <cell r="L486">
            <v>0</v>
          </cell>
          <cell r="M486">
            <v>0</v>
          </cell>
          <cell r="N486">
            <v>0</v>
          </cell>
          <cell r="O486">
            <v>0</v>
          </cell>
          <cell r="P486">
            <v>0</v>
          </cell>
        </row>
        <row r="487">
          <cell r="A487">
            <v>486</v>
          </cell>
          <cell r="B487">
            <v>0</v>
          </cell>
          <cell r="C487" t="str">
            <v>11.01</v>
          </cell>
          <cell r="E487">
            <v>4030801</v>
          </cell>
          <cell r="F487" t="str">
            <v>OFICINA LUBRIFICACAO/BORRACHARIA</v>
          </cell>
          <cell r="G487" t="str">
            <v>GL</v>
          </cell>
          <cell r="H487">
            <v>1</v>
          </cell>
          <cell r="I487">
            <v>1</v>
          </cell>
          <cell r="J487">
            <v>1</v>
          </cell>
          <cell r="K487">
            <v>1</v>
          </cell>
          <cell r="L487">
            <v>1</v>
          </cell>
          <cell r="M487">
            <v>4396006</v>
          </cell>
          <cell r="N487">
            <v>4396006</v>
          </cell>
          <cell r="O487">
            <v>4396006</v>
          </cell>
          <cell r="P487">
            <v>4396006</v>
          </cell>
        </row>
        <row r="488">
          <cell r="A488">
            <v>487</v>
          </cell>
          <cell r="B488">
            <v>0</v>
          </cell>
          <cell r="C488" t="str">
            <v>11.02</v>
          </cell>
          <cell r="E488">
            <v>4030908</v>
          </cell>
          <cell r="F488" t="str">
            <v>OFICINA MECANICA</v>
          </cell>
          <cell r="G488" t="str">
            <v>GL</v>
          </cell>
          <cell r="H488">
            <v>1</v>
          </cell>
          <cell r="I488">
            <v>1</v>
          </cell>
          <cell r="J488">
            <v>1</v>
          </cell>
          <cell r="K488">
            <v>1</v>
          </cell>
          <cell r="L488">
            <v>1</v>
          </cell>
          <cell r="M488">
            <v>3917696.8</v>
          </cell>
          <cell r="N488">
            <v>3917696.8</v>
          </cell>
          <cell r="O488">
            <v>3917696.8</v>
          </cell>
          <cell r="P488">
            <v>3917696.8</v>
          </cell>
        </row>
        <row r="489">
          <cell r="A489">
            <v>488</v>
          </cell>
          <cell r="B489">
            <v>0</v>
          </cell>
          <cell r="C489" t="str">
            <v>11.03</v>
          </cell>
          <cell r="E489">
            <v>4031008</v>
          </cell>
          <cell r="F489" t="str">
            <v>OFICINA INDUSTRIAL</v>
          </cell>
          <cell r="G489" t="str">
            <v>GL</v>
          </cell>
          <cell r="H489">
            <v>1</v>
          </cell>
          <cell r="I489">
            <v>1</v>
          </cell>
          <cell r="J489">
            <v>1</v>
          </cell>
          <cell r="K489">
            <v>1</v>
          </cell>
          <cell r="L489">
            <v>1</v>
          </cell>
          <cell r="M489">
            <v>1437871.9</v>
          </cell>
          <cell r="N489">
            <v>1437871.9</v>
          </cell>
          <cell r="O489">
            <v>1437871.9</v>
          </cell>
          <cell r="P489">
            <v>1437871.9</v>
          </cell>
        </row>
        <row r="490">
          <cell r="A490">
            <v>489</v>
          </cell>
          <cell r="B490">
            <v>8</v>
          </cell>
          <cell r="E490">
            <v>0</v>
          </cell>
          <cell r="H490">
            <v>0</v>
          </cell>
          <cell r="I490">
            <v>0</v>
          </cell>
          <cell r="J490">
            <v>0</v>
          </cell>
          <cell r="K490">
            <v>0</v>
          </cell>
          <cell r="L490">
            <v>0</v>
          </cell>
          <cell r="M490">
            <v>0</v>
          </cell>
          <cell r="N490">
            <v>0</v>
          </cell>
          <cell r="O490">
            <v>0</v>
          </cell>
          <cell r="P490">
            <v>0</v>
          </cell>
        </row>
        <row r="491">
          <cell r="A491">
            <v>488</v>
          </cell>
          <cell r="B491">
            <v>0</v>
          </cell>
          <cell r="C491" t="str">
            <v>10.01.05</v>
          </cell>
          <cell r="E491">
            <v>4030403</v>
          </cell>
          <cell r="F491" t="str">
            <v>EP - CIMBRAMENTO</v>
          </cell>
          <cell r="G491" t="str">
            <v>M3</v>
          </cell>
          <cell r="H491">
            <v>1342</v>
          </cell>
          <cell r="I491">
            <v>1</v>
          </cell>
          <cell r="J491">
            <v>1</v>
          </cell>
          <cell r="K491">
            <v>1</v>
          </cell>
          <cell r="L491">
            <v>1</v>
          </cell>
          <cell r="M491">
            <v>27.41</v>
          </cell>
          <cell r="N491">
            <v>36784.22</v>
          </cell>
          <cell r="O491">
            <v>27.41</v>
          </cell>
          <cell r="P491">
            <v>36784.22</v>
          </cell>
        </row>
        <row r="492">
          <cell r="A492">
            <v>489</v>
          </cell>
          <cell r="B492">
            <v>0</v>
          </cell>
          <cell r="C492" t="str">
            <v>10.01.06</v>
          </cell>
          <cell r="E492">
            <v>4030500</v>
          </cell>
          <cell r="F492" t="str">
            <v>EP - ARMADURA</v>
          </cell>
          <cell r="G492" t="str">
            <v>T</v>
          </cell>
          <cell r="H492">
            <v>237</v>
          </cell>
          <cell r="I492">
            <v>1</v>
          </cell>
          <cell r="J492">
            <v>1</v>
          </cell>
          <cell r="K492">
            <v>1</v>
          </cell>
          <cell r="L492">
            <v>1</v>
          </cell>
          <cell r="M492">
            <v>1991.43</v>
          </cell>
          <cell r="N492">
            <v>471968.91</v>
          </cell>
          <cell r="O492">
            <v>1991.43</v>
          </cell>
          <cell r="P492">
            <v>471968.91</v>
          </cell>
        </row>
        <row r="493">
          <cell r="A493">
            <v>490</v>
          </cell>
          <cell r="B493">
            <v>0</v>
          </cell>
          <cell r="C493" t="str">
            <v>10.01.07</v>
          </cell>
          <cell r="E493">
            <v>4030607</v>
          </cell>
          <cell r="F493" t="str">
            <v>EP - FORNEC. E INST. JUNTA 0-22</v>
          </cell>
          <cell r="G493" t="str">
            <v>M</v>
          </cell>
          <cell r="H493">
            <v>175</v>
          </cell>
          <cell r="I493">
            <v>1</v>
          </cell>
          <cell r="J493">
            <v>1</v>
          </cell>
          <cell r="K493">
            <v>1</v>
          </cell>
          <cell r="L493">
            <v>1</v>
          </cell>
          <cell r="M493">
            <v>41.02</v>
          </cell>
          <cell r="N493">
            <v>7178.5</v>
          </cell>
          <cell r="O493">
            <v>41.02</v>
          </cell>
          <cell r="P493">
            <v>7178.5</v>
          </cell>
        </row>
        <row r="494">
          <cell r="A494">
            <v>491</v>
          </cell>
          <cell r="B494">
            <v>0</v>
          </cell>
          <cell r="C494" t="str">
            <v>10.01.08</v>
          </cell>
          <cell r="E494">
            <v>4030704</v>
          </cell>
          <cell r="F494" t="str">
            <v>HIDROMECANICOS PARA ESCADA DE PEIXE</v>
          </cell>
          <cell r="G494" t="str">
            <v>VB</v>
          </cell>
          <cell r="H494">
            <v>1</v>
          </cell>
          <cell r="I494">
            <v>1</v>
          </cell>
          <cell r="J494">
            <v>1</v>
          </cell>
          <cell r="K494">
            <v>1</v>
          </cell>
          <cell r="L494">
            <v>1</v>
          </cell>
          <cell r="M494">
            <v>500000</v>
          </cell>
          <cell r="N494">
            <v>500000</v>
          </cell>
          <cell r="O494">
            <v>500000</v>
          </cell>
          <cell r="P494">
            <v>500000</v>
          </cell>
        </row>
        <row r="495">
          <cell r="A495">
            <v>492</v>
          </cell>
          <cell r="B495">
            <v>8</v>
          </cell>
          <cell r="E495">
            <v>0</v>
          </cell>
          <cell r="H495">
            <v>0</v>
          </cell>
          <cell r="I495">
            <v>0</v>
          </cell>
          <cell r="J495">
            <v>0</v>
          </cell>
          <cell r="K495">
            <v>0</v>
          </cell>
          <cell r="L495">
            <v>0</v>
          </cell>
          <cell r="M495">
            <v>0</v>
          </cell>
          <cell r="N495">
            <v>0</v>
          </cell>
          <cell r="O495">
            <v>0</v>
          </cell>
          <cell r="P495">
            <v>0</v>
          </cell>
        </row>
        <row r="496">
          <cell r="A496">
            <v>493</v>
          </cell>
          <cell r="B496">
            <v>2</v>
          </cell>
          <cell r="C496" t="str">
            <v>11</v>
          </cell>
          <cell r="E496">
            <v>0</v>
          </cell>
          <cell r="F496" t="str">
            <v>** OFICINAS</v>
          </cell>
          <cell r="H496">
            <v>0</v>
          </cell>
          <cell r="I496">
            <v>0</v>
          </cell>
          <cell r="J496">
            <v>0</v>
          </cell>
          <cell r="K496">
            <v>0</v>
          </cell>
          <cell r="L496">
            <v>0</v>
          </cell>
          <cell r="M496">
            <v>0</v>
          </cell>
          <cell r="N496">
            <v>0</v>
          </cell>
          <cell r="O496">
            <v>0</v>
          </cell>
          <cell r="P496">
            <v>0</v>
          </cell>
        </row>
        <row r="497">
          <cell r="A497">
            <v>494</v>
          </cell>
          <cell r="B497">
            <v>0</v>
          </cell>
          <cell r="C497" t="str">
            <v>11.01</v>
          </cell>
          <cell r="E497">
            <v>4030801</v>
          </cell>
          <cell r="F497" t="str">
            <v>OFICINA LUBRIFICACAO/BORRACHARIA</v>
          </cell>
          <cell r="G497" t="str">
            <v>GL</v>
          </cell>
          <cell r="H497">
            <v>1</v>
          </cell>
          <cell r="I497">
            <v>1</v>
          </cell>
          <cell r="J497">
            <v>1</v>
          </cell>
          <cell r="K497">
            <v>1</v>
          </cell>
          <cell r="L497">
            <v>1</v>
          </cell>
          <cell r="M497">
            <v>3955598</v>
          </cell>
          <cell r="N497">
            <v>3955598</v>
          </cell>
          <cell r="O497">
            <v>3955598</v>
          </cell>
          <cell r="P497">
            <v>3955598</v>
          </cell>
        </row>
        <row r="498">
          <cell r="A498">
            <v>495</v>
          </cell>
          <cell r="B498">
            <v>0</v>
          </cell>
          <cell r="C498" t="str">
            <v>11.02</v>
          </cell>
          <cell r="E498">
            <v>4030908</v>
          </cell>
          <cell r="F498" t="str">
            <v>OFICINA MECANICA</v>
          </cell>
          <cell r="G498" t="str">
            <v>GL</v>
          </cell>
          <cell r="H498">
            <v>1</v>
          </cell>
          <cell r="I498">
            <v>1</v>
          </cell>
          <cell r="J498">
            <v>1</v>
          </cell>
          <cell r="K498">
            <v>1</v>
          </cell>
          <cell r="L498">
            <v>1</v>
          </cell>
          <cell r="M498">
            <v>3777428.8</v>
          </cell>
          <cell r="N498">
            <v>3777428.8</v>
          </cell>
          <cell r="O498">
            <v>3777428.8</v>
          </cell>
          <cell r="P498">
            <v>3777428.8</v>
          </cell>
        </row>
        <row r="499">
          <cell r="A499">
            <v>496</v>
          </cell>
          <cell r="B499">
            <v>0</v>
          </cell>
          <cell r="C499" t="str">
            <v>11.03</v>
          </cell>
          <cell r="E499">
            <v>4031008</v>
          </cell>
          <cell r="F499" t="str">
            <v>OFICINA INDUSTRIAL</v>
          </cell>
          <cell r="G499" t="str">
            <v>GL</v>
          </cell>
          <cell r="H499">
            <v>1</v>
          </cell>
          <cell r="I499">
            <v>1</v>
          </cell>
          <cell r="J499">
            <v>1</v>
          </cell>
          <cell r="K499">
            <v>1</v>
          </cell>
          <cell r="L499">
            <v>1</v>
          </cell>
          <cell r="M499">
            <v>1358667.85</v>
          </cell>
          <cell r="N499">
            <v>1358667.85</v>
          </cell>
          <cell r="O499">
            <v>1358667.85</v>
          </cell>
          <cell r="P499">
            <v>1358667.85</v>
          </cell>
        </row>
        <row r="500">
          <cell r="A500">
            <v>497</v>
          </cell>
          <cell r="B500">
            <v>8</v>
          </cell>
          <cell r="E500">
            <v>0</v>
          </cell>
          <cell r="H500">
            <v>0</v>
          </cell>
          <cell r="I500">
            <v>0</v>
          </cell>
          <cell r="J500">
            <v>0</v>
          </cell>
          <cell r="K500">
            <v>0</v>
          </cell>
          <cell r="L500">
            <v>0</v>
          </cell>
          <cell r="M500">
            <v>0</v>
          </cell>
          <cell r="N500">
            <v>0</v>
          </cell>
          <cell r="O500">
            <v>0</v>
          </cell>
          <cell r="P500">
            <v>0</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RIAL"/>
      <sheetName val="ORCAMENTO"/>
      <sheetName val="QUANTIDADES"/>
      <sheetName val="CRONOGRAMA FISICO-FINANCEIRO"/>
      <sheetName val="CRONOGRAMA FISICO"/>
      <sheetName val="REAJUSTE"/>
    </sheetNames>
    <sheetDataSet>
      <sheetData sheetId="0"/>
      <sheetData sheetId="1">
        <row r="3">
          <cell r="O3">
            <v>1.2716000000000001</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ilização - SEM"/>
      <sheetName val="Mo Compor"/>
      <sheetName val="Equip compor"/>
      <sheetName val="MO - SEM"/>
      <sheetName val="Equip - SEM"/>
      <sheetName val="Transporte - FU"/>
    </sheetNames>
    <sheetDataSet>
      <sheetData sheetId="0"/>
      <sheetData sheetId="1">
        <row r="1">
          <cell r="A1">
            <v>0</v>
          </cell>
        </row>
      </sheetData>
      <sheetData sheetId="2">
        <row r="1">
          <cell r="A1">
            <v>0</v>
          </cell>
        </row>
      </sheetData>
      <sheetData sheetId="3"/>
      <sheetData sheetId="4">
        <row r="1">
          <cell r="A1" t="str">
            <v>CÓDIGO</v>
          </cell>
          <cell r="B1" t="str">
            <v>DESCRIÇÃO</v>
          </cell>
          <cell r="C1" t="str">
            <v>Julho/2021</v>
          </cell>
          <cell r="D1" t="str">
            <v>Julho/2021</v>
          </cell>
        </row>
        <row r="2">
          <cell r="A2">
            <v>0</v>
          </cell>
          <cell r="B2">
            <v>0</v>
          </cell>
          <cell r="C2" t="str">
            <v>sem desoneração</v>
          </cell>
          <cell r="D2" t="str">
            <v>sem desoneração</v>
          </cell>
        </row>
        <row r="3">
          <cell r="A3">
            <v>0</v>
          </cell>
          <cell r="B3">
            <v>0</v>
          </cell>
          <cell r="C3" t="str">
            <v>CHP</v>
          </cell>
          <cell r="D3" t="str">
            <v>CHI</v>
          </cell>
        </row>
        <row r="4">
          <cell r="A4" t="str">
            <v>E9001</v>
          </cell>
          <cell r="B4" t="str">
            <v>Conjunto vibratório para tubos de concreto com encaixe PB e 3 jogos de fôrmas - D = 0,60 m</v>
          </cell>
          <cell r="C4">
            <v>15.228400000000001</v>
          </cell>
          <cell r="D4">
            <v>9.3816000000000006</v>
          </cell>
        </row>
        <row r="5">
          <cell r="A5" t="str">
            <v>E9002</v>
          </cell>
          <cell r="B5" t="str">
            <v>Conjunto vibratório para tubos de concreto com encaixe PB e 3 jogos de fôrmas - D = 0,80 m</v>
          </cell>
          <cell r="C5">
            <v>16.476900000000001</v>
          </cell>
          <cell r="D5">
            <v>10.1508</v>
          </cell>
        </row>
        <row r="6">
          <cell r="A6" t="str">
            <v>E9003</v>
          </cell>
          <cell r="B6" t="str">
            <v>Conjunto vibratório para tubos de concreto com encaixe PB e 3 jogos de fôrmas - D = 1,00 m</v>
          </cell>
          <cell r="C6">
            <v>17.5627</v>
          </cell>
          <cell r="D6">
            <v>10.819699999999999</v>
          </cell>
        </row>
        <row r="7">
          <cell r="A7" t="str">
            <v>E9004</v>
          </cell>
          <cell r="B7" t="str">
            <v>Conjunto vibratório para tubos de concreto com encaixe PB e 3 jogos de fôrmas - D = 1,20 m</v>
          </cell>
          <cell r="C7">
            <v>18.248699999999999</v>
          </cell>
          <cell r="D7">
            <v>11.2423</v>
          </cell>
        </row>
        <row r="8">
          <cell r="A8" t="str">
            <v>E9005</v>
          </cell>
          <cell r="B8" t="str">
            <v>Conjunto vibratório para tubos de concreto com encaixe PB e 3 jogos de fôrmas - D = 1,50 m</v>
          </cell>
          <cell r="C8">
            <v>18.419899999999998</v>
          </cell>
          <cell r="D8">
            <v>11.347799999999999</v>
          </cell>
        </row>
        <row r="9">
          <cell r="A9" t="str">
            <v>E9006</v>
          </cell>
          <cell r="B9" t="str">
            <v>Equipamento para sondagem manual</v>
          </cell>
          <cell r="C9">
            <v>0.5736</v>
          </cell>
          <cell r="D9">
            <v>0.38400000000000001</v>
          </cell>
        </row>
        <row r="10">
          <cell r="A10" t="str">
            <v>E9007</v>
          </cell>
          <cell r="B10" t="str">
            <v>Bomba de pistão triplex com capacidade de 7,80 m³/h (130 l/min) - 8,20 kW</v>
          </cell>
          <cell r="C10">
            <v>13.84</v>
          </cell>
          <cell r="D10">
            <v>4.3140000000000001</v>
          </cell>
        </row>
        <row r="11">
          <cell r="A11" t="str">
            <v>E9008</v>
          </cell>
          <cell r="B11" t="str">
            <v>Transportador manual de tubos de concreto com capacidade de 1 t</v>
          </cell>
          <cell r="C11">
            <v>2.8182</v>
          </cell>
          <cell r="D11">
            <v>1.8492</v>
          </cell>
        </row>
        <row r="12">
          <cell r="A12" t="str">
            <v>E9009</v>
          </cell>
          <cell r="B12" t="str">
            <v>Embarcação rebocadora - 268 kW</v>
          </cell>
          <cell r="C12">
            <v>356.50450000000001</v>
          </cell>
          <cell r="D12">
            <v>130.37690000000001</v>
          </cell>
        </row>
        <row r="13">
          <cell r="A13" t="str">
            <v>E9010</v>
          </cell>
          <cell r="B13" t="str">
            <v>Balança plataforma digital com mesa de 75 x 75 cm com capacidade de 500 kg</v>
          </cell>
          <cell r="C13">
            <v>1.3712</v>
          </cell>
          <cell r="D13">
            <v>0.91669999999999996</v>
          </cell>
        </row>
        <row r="14">
          <cell r="A14" t="str">
            <v>E9011</v>
          </cell>
          <cell r="B14" t="str">
            <v>Carro manual modelo plataforma de 200 x 80 cm com capacidade de 800 kg</v>
          </cell>
          <cell r="C14">
            <v>0.55420000000000003</v>
          </cell>
          <cell r="D14">
            <v>0.37690000000000001</v>
          </cell>
        </row>
        <row r="15">
          <cell r="A15" t="str">
            <v>E9014</v>
          </cell>
          <cell r="B15" t="str">
            <v>Deflectômetro de impacto (FWD) instalado em picape com reboque e faixa de carga de 7 a 120 kN - 147 kW</v>
          </cell>
          <cell r="C15">
            <v>319.35840000000002</v>
          </cell>
          <cell r="D15">
            <v>219.73079999999999</v>
          </cell>
        </row>
        <row r="16">
          <cell r="A16" t="str">
            <v>E9015</v>
          </cell>
          <cell r="B16" t="str">
            <v>Elevador de obra com capacidade de 1.000 kg - 9 kW</v>
          </cell>
          <cell r="C16">
            <v>26.595199999999998</v>
          </cell>
          <cell r="D16">
            <v>24.102799999999998</v>
          </cell>
        </row>
        <row r="17">
          <cell r="A17" t="str">
            <v>E9016</v>
          </cell>
          <cell r="B17" t="str">
            <v>Usina misturadora móvel de reciclagem a frio com sistema de espuma de asfalto - 129 kW</v>
          </cell>
          <cell r="C17">
            <v>1477.6502</v>
          </cell>
          <cell r="D17">
            <v>747.35</v>
          </cell>
        </row>
        <row r="18">
          <cell r="A18" t="str">
            <v>E9017</v>
          </cell>
          <cell r="B18" t="str">
            <v>Escavadeira hidráulica sobre esteira com capacidade de 0,4 m³ - 64 kW</v>
          </cell>
          <cell r="C18">
            <v>146.0489</v>
          </cell>
          <cell r="D18">
            <v>73.848500000000001</v>
          </cell>
        </row>
        <row r="19">
          <cell r="A19" t="str">
            <v>E9019</v>
          </cell>
          <cell r="B19" t="str">
            <v>Câmara hiperbárica com filtro, serpentina e reservatório de ar - D = 1,80 m e H = 2 m</v>
          </cell>
          <cell r="C19">
            <v>49.8733</v>
          </cell>
          <cell r="D19">
            <v>37.008400000000002</v>
          </cell>
        </row>
        <row r="20">
          <cell r="A20" t="str">
            <v>E9020</v>
          </cell>
          <cell r="B20" t="str">
            <v>Recicladora a frio - 455 kW</v>
          </cell>
          <cell r="C20">
            <v>1190.3683000000001</v>
          </cell>
          <cell r="D20">
            <v>403.1386</v>
          </cell>
        </row>
        <row r="21">
          <cell r="A21" t="str">
            <v>E9021</v>
          </cell>
          <cell r="B21" t="str">
            <v>Grupo gerador - 456 kVA</v>
          </cell>
          <cell r="C21">
            <v>311.23919999999998</v>
          </cell>
          <cell r="D21">
            <v>17.3659</v>
          </cell>
        </row>
        <row r="22">
          <cell r="A22" t="str">
            <v>E9022</v>
          </cell>
          <cell r="B22" t="str">
            <v>Pórtico metálico rolante com capacidade de 25 t - 30 kW</v>
          </cell>
          <cell r="C22">
            <v>70.088200000000001</v>
          </cell>
          <cell r="D22">
            <v>51.867699999999999</v>
          </cell>
        </row>
        <row r="23">
          <cell r="A23" t="str">
            <v>E9023</v>
          </cell>
          <cell r="B23" t="str">
            <v>Guindaste móvel sobre esteiras com dragline com capacidade de 1,9 a 2,3 m³ - 270 kW</v>
          </cell>
          <cell r="C23">
            <v>423.69130000000001</v>
          </cell>
          <cell r="D23">
            <v>201.37620000000001</v>
          </cell>
        </row>
        <row r="24">
          <cell r="A24" t="str">
            <v>E9024</v>
          </cell>
          <cell r="B24" t="str">
            <v>Misturador de nata cimento - 1,50 kW</v>
          </cell>
          <cell r="C24">
            <v>21.7425</v>
          </cell>
          <cell r="D24">
            <v>21.292999999999999</v>
          </cell>
        </row>
        <row r="25">
          <cell r="A25" t="str">
            <v>E9025</v>
          </cell>
          <cell r="B25" t="str">
            <v>Conjunto bomba e macaco hidráulico para protensão com capacidade de 7.000 kN - 15 kW</v>
          </cell>
          <cell r="C25">
            <v>47.094700000000003</v>
          </cell>
          <cell r="D25">
            <v>41.6357</v>
          </cell>
        </row>
        <row r="26">
          <cell r="A26" t="str">
            <v>E9026</v>
          </cell>
          <cell r="B26" t="str">
            <v>Bomba para injeção de nata de cimento com capacidade de 2 MPa - 2,20 kW</v>
          </cell>
          <cell r="C26">
            <v>3.3176000000000001</v>
          </cell>
          <cell r="D26">
            <v>1.9209000000000001</v>
          </cell>
        </row>
        <row r="27">
          <cell r="A27" t="str">
            <v>E9028</v>
          </cell>
          <cell r="B27" t="str">
            <v>Bomba de alta pressão para hidrojateamento com capacidade de 18 MPa - 5,20 kW</v>
          </cell>
          <cell r="C27">
            <v>30.6113</v>
          </cell>
          <cell r="D27">
            <v>20.978200000000001</v>
          </cell>
        </row>
        <row r="28">
          <cell r="A28" t="str">
            <v>E9029</v>
          </cell>
          <cell r="B28" t="str">
            <v>Conjunto bomba e macaco hidráulico para protensão com capacidade de 8.000 kN - 20 kW</v>
          </cell>
          <cell r="C28">
            <v>50.461599999999997</v>
          </cell>
          <cell r="D28">
            <v>43.520200000000003</v>
          </cell>
        </row>
        <row r="29">
          <cell r="A29" t="str">
            <v>E9030</v>
          </cell>
          <cell r="B29" t="str">
            <v>Bomba de protensão com leitura digital para tensionamento de estais - 3 kW</v>
          </cell>
          <cell r="C29">
            <v>1.4695</v>
          </cell>
          <cell r="D29">
            <v>0.82250000000000001</v>
          </cell>
        </row>
        <row r="30">
          <cell r="A30" t="str">
            <v>E9031</v>
          </cell>
          <cell r="B30" t="str">
            <v>Elevador de cremalheira com cabine simples, com capacidade de 1.500 kg e altura de até 100 m - 15 kW</v>
          </cell>
          <cell r="C30">
            <v>53.7517</v>
          </cell>
          <cell r="D30">
            <v>39.826700000000002</v>
          </cell>
        </row>
        <row r="31">
          <cell r="A31" t="str">
            <v>E9032</v>
          </cell>
          <cell r="B31" t="str">
            <v>Equipamento para regulagem final de estais com até 37 cordoalhas - D = 15,7 mm - 20 kW</v>
          </cell>
          <cell r="C31">
            <v>43.916699999999999</v>
          </cell>
          <cell r="D31">
            <v>39.856900000000003</v>
          </cell>
        </row>
        <row r="32">
          <cell r="A32" t="str">
            <v>E9033</v>
          </cell>
          <cell r="B32" t="str">
            <v>Equipamento para regulagem final de estais de 38 a 55 cordoalhas - D = 15,7 mm - 30 kW</v>
          </cell>
          <cell r="C32">
            <v>47.868699999999997</v>
          </cell>
          <cell r="D32">
            <v>42.068899999999999</v>
          </cell>
        </row>
        <row r="33">
          <cell r="A33" t="str">
            <v>E9034</v>
          </cell>
          <cell r="B33" t="str">
            <v>Equipamento para regulagem final de estais de 56 a 73 cordoalhas - D = 15,7 mm - 40 kW</v>
          </cell>
          <cell r="C33">
            <v>54.454900000000002</v>
          </cell>
          <cell r="D33">
            <v>45.755299999999998</v>
          </cell>
        </row>
        <row r="34">
          <cell r="A34" t="str">
            <v>E9035</v>
          </cell>
          <cell r="B34" t="str">
            <v>Equipamento para regulagem final de estais de 74 a 91 cordoalhas - D = 15,7 mm - 50 kW</v>
          </cell>
          <cell r="C34">
            <v>61.0413</v>
          </cell>
          <cell r="D34">
            <v>49.441800000000001</v>
          </cell>
        </row>
        <row r="35">
          <cell r="A35" t="str">
            <v>E9036</v>
          </cell>
          <cell r="B35" t="str">
            <v>Grua fixa para alturas de 60 a 102 m, com alcance de 60 m com capacidade de 1.500 kg na ponta da lança - 37 kW</v>
          </cell>
          <cell r="C35">
            <v>327.62270000000001</v>
          </cell>
          <cell r="D35">
            <v>191.1396</v>
          </cell>
        </row>
        <row r="36">
          <cell r="A36" t="str">
            <v>E9038</v>
          </cell>
          <cell r="B36" t="str">
            <v>Macaco hidráulico monocordoalha para tensionamento de estais - 3 kW</v>
          </cell>
          <cell r="C36">
            <v>36.565399999999997</v>
          </cell>
          <cell r="D36">
            <v>35.7423</v>
          </cell>
        </row>
        <row r="37">
          <cell r="A37" t="str">
            <v>E9039</v>
          </cell>
          <cell r="B37" t="str">
            <v>Máquina de solda por termofusão para tubos PEAD com gerador de 4 kW</v>
          </cell>
          <cell r="C37">
            <v>52.919199999999996</v>
          </cell>
          <cell r="D37">
            <v>43.151200000000003</v>
          </cell>
        </row>
        <row r="38">
          <cell r="A38" t="str">
            <v>E9040</v>
          </cell>
          <cell r="B38" t="str">
            <v>Serra mármore - 1,45 kW</v>
          </cell>
          <cell r="C38">
            <v>6.6000000000000003E-2</v>
          </cell>
          <cell r="D38">
            <v>4.4900000000000002E-2</v>
          </cell>
        </row>
        <row r="39">
          <cell r="A39" t="str">
            <v>E9042</v>
          </cell>
          <cell r="B39" t="str">
            <v>Trator sobre esteiras com lâmina - 97 kW</v>
          </cell>
          <cell r="C39">
            <v>179.30289999999999</v>
          </cell>
          <cell r="D39">
            <v>74.557900000000004</v>
          </cell>
        </row>
        <row r="40">
          <cell r="A40" t="str">
            <v>E9043</v>
          </cell>
          <cell r="B40" t="str">
            <v>Embarcação de alumínio com comprimento de 6 m e motor de popa - 18,60 kW</v>
          </cell>
          <cell r="C40">
            <v>70.317999999999998</v>
          </cell>
          <cell r="D40">
            <v>31.683199999999999</v>
          </cell>
        </row>
        <row r="41">
          <cell r="A41" t="str">
            <v>E9044</v>
          </cell>
          <cell r="B41" t="str">
            <v>Central de concreto com capacidade de 150 m³/h - dosadora e misturadora</v>
          </cell>
          <cell r="C41">
            <v>452.5958</v>
          </cell>
          <cell r="D41">
            <v>282.22309999999999</v>
          </cell>
        </row>
        <row r="42">
          <cell r="A42" t="str">
            <v>E9045</v>
          </cell>
          <cell r="B42" t="str">
            <v>Conjunto bomba e macaco hidráulico para elevação com capacidade de 496 kN</v>
          </cell>
          <cell r="C42">
            <v>53.120100000000001</v>
          </cell>
          <cell r="D42">
            <v>41.526400000000002</v>
          </cell>
        </row>
        <row r="43">
          <cell r="A43" t="str">
            <v>E9046</v>
          </cell>
          <cell r="B43" t="str">
            <v>Conjunto bomba e macaco hidráulico para elevação com capacidade de 929 kN</v>
          </cell>
          <cell r="C43">
            <v>55.8001</v>
          </cell>
          <cell r="D43">
            <v>42.990099999999998</v>
          </cell>
        </row>
        <row r="44">
          <cell r="A44" t="str">
            <v>E9047</v>
          </cell>
          <cell r="B44" t="str">
            <v>Conjunto bomba e macaco hidráulico para elevação com capacidade de 1.390 kN</v>
          </cell>
          <cell r="C44">
            <v>58.424900000000001</v>
          </cell>
          <cell r="D44">
            <v>44.423699999999997</v>
          </cell>
        </row>
        <row r="45">
          <cell r="A45" t="str">
            <v>E9048</v>
          </cell>
          <cell r="B45" t="str">
            <v>Conjunto bomba e macaco hidráulico para elevação com capacidade de 1.859 kN</v>
          </cell>
          <cell r="C45">
            <v>61.096299999999999</v>
          </cell>
          <cell r="D45">
            <v>45.8827</v>
          </cell>
        </row>
        <row r="46">
          <cell r="A46" t="str">
            <v>E9049</v>
          </cell>
          <cell r="B46" t="str">
            <v>Bomba de alta pressão para hidrojateamento com capacidade de 250 MPa - 72 kW</v>
          </cell>
          <cell r="C46">
            <v>164.1378</v>
          </cell>
          <cell r="D46">
            <v>71.931299999999993</v>
          </cell>
        </row>
        <row r="47">
          <cell r="A47" t="str">
            <v>E9050</v>
          </cell>
          <cell r="B47" t="str">
            <v>Guindaste móvel sobre pneus com 2 eixos com capacidade de 18 t - 75 kW</v>
          </cell>
          <cell r="C47">
            <v>190.63040000000001</v>
          </cell>
          <cell r="D47">
            <v>102.2641</v>
          </cell>
        </row>
        <row r="48">
          <cell r="A48" t="str">
            <v>E9051</v>
          </cell>
          <cell r="B48" t="str">
            <v>Máquina levantadora e posicionadora de via - 7,40 kW</v>
          </cell>
          <cell r="C48">
            <v>158.43700000000001</v>
          </cell>
          <cell r="D48">
            <v>94.277500000000003</v>
          </cell>
        </row>
        <row r="49">
          <cell r="A49" t="str">
            <v>E9052</v>
          </cell>
          <cell r="B49" t="str">
            <v>Empilhadeira a diesel com capacidade de 10 t - 82 kW</v>
          </cell>
          <cell r="C49">
            <v>178.90889999999999</v>
          </cell>
          <cell r="D49">
            <v>83.087400000000002</v>
          </cell>
        </row>
        <row r="50">
          <cell r="A50" t="str">
            <v>E9053</v>
          </cell>
          <cell r="B50" t="str">
            <v>Perfuratriz hidráulica montada em flutuante - 32 kW</v>
          </cell>
          <cell r="C50">
            <v>61.003100000000003</v>
          </cell>
          <cell r="D50">
            <v>38.2209</v>
          </cell>
        </row>
        <row r="51">
          <cell r="A51" t="str">
            <v>E9054</v>
          </cell>
          <cell r="B51" t="str">
            <v>Equipamento sobre forma-trilho para execução e acabamento de pavimento de concreto - 13,40 kW</v>
          </cell>
          <cell r="C51">
            <v>192.22470000000001</v>
          </cell>
          <cell r="D51">
            <v>120.89919999999999</v>
          </cell>
        </row>
        <row r="52">
          <cell r="A52" t="str">
            <v>E9055</v>
          </cell>
          <cell r="B52" t="str">
            <v>Guincho pneumático com capacidade de 2,5 t</v>
          </cell>
          <cell r="C52">
            <v>59.5105</v>
          </cell>
          <cell r="D52">
            <v>40.470199999999998</v>
          </cell>
        </row>
        <row r="53">
          <cell r="A53" t="str">
            <v>E9056</v>
          </cell>
          <cell r="B53" t="str">
            <v>Plataforma autoelevatória de 12 x 24 m com capacidade de 150 t</v>
          </cell>
          <cell r="C53">
            <v>102.2099</v>
          </cell>
          <cell r="D53">
            <v>91.156999999999996</v>
          </cell>
        </row>
        <row r="54">
          <cell r="A54" t="str">
            <v>E9057</v>
          </cell>
          <cell r="B54" t="str">
            <v>Batelão sem propulsão com capacidade de 66 m³</v>
          </cell>
          <cell r="C54">
            <v>26.1511</v>
          </cell>
          <cell r="D54">
            <v>23.9343</v>
          </cell>
        </row>
        <row r="55">
          <cell r="A55" t="str">
            <v>E9058</v>
          </cell>
          <cell r="B55" t="str">
            <v>Plataforma flutuante de 12 x 24 x 1,8 m com capacidade de 150 t</v>
          </cell>
          <cell r="C55">
            <v>34.888199999999998</v>
          </cell>
          <cell r="D55">
            <v>28.258199999999999</v>
          </cell>
        </row>
        <row r="56">
          <cell r="A56" t="str">
            <v>E9059</v>
          </cell>
          <cell r="B56" t="str">
            <v>Plataforma autoelevatória de 12 x 24 m montada na obra com capacidade de 150 t</v>
          </cell>
          <cell r="C56">
            <v>102.2099</v>
          </cell>
          <cell r="D56">
            <v>91.156999999999996</v>
          </cell>
        </row>
        <row r="57">
          <cell r="A57" t="str">
            <v>E9060</v>
          </cell>
          <cell r="B57" t="str">
            <v>Perfuratriz pneumática rotopercussiva montada em flutuante com pressão de 0,70 MPa e capacidade de 2.500 gpm</v>
          </cell>
          <cell r="C57">
            <v>52.0931</v>
          </cell>
          <cell r="D57">
            <v>51.528799999999997</v>
          </cell>
        </row>
        <row r="58">
          <cell r="A58" t="str">
            <v>E9061</v>
          </cell>
          <cell r="B58" t="str">
            <v>Lixadeira elétrica manual angular - 2 kW</v>
          </cell>
          <cell r="C58">
            <v>0.18540000000000001</v>
          </cell>
          <cell r="D58">
            <v>0.122</v>
          </cell>
        </row>
        <row r="59">
          <cell r="A59" t="str">
            <v>E9062</v>
          </cell>
          <cell r="B59" t="str">
            <v>Soprador de ar quente manual - 1,60 kW</v>
          </cell>
          <cell r="C59">
            <v>1.1152</v>
          </cell>
          <cell r="D59">
            <v>0.71930000000000005</v>
          </cell>
        </row>
        <row r="60">
          <cell r="A60" t="str">
            <v>E9063</v>
          </cell>
          <cell r="B60" t="str">
            <v>Equipamento de estabilização dinâmica da via - 300 kW</v>
          </cell>
          <cell r="C60">
            <v>2448.1633000000002</v>
          </cell>
          <cell r="D60">
            <v>1345.6764000000001</v>
          </cell>
        </row>
        <row r="61">
          <cell r="A61" t="str">
            <v>E9064</v>
          </cell>
          <cell r="B61" t="str">
            <v>Transportador manual gerica com capacidade de 180 l</v>
          </cell>
          <cell r="C61">
            <v>1.0547</v>
          </cell>
          <cell r="D61">
            <v>0.71540000000000004</v>
          </cell>
        </row>
        <row r="62">
          <cell r="A62" t="str">
            <v>E9065</v>
          </cell>
          <cell r="B62" t="str">
            <v>Carro controle ferroviário - 186 kW</v>
          </cell>
          <cell r="C62">
            <v>2224.6435999999999</v>
          </cell>
          <cell r="D62">
            <v>1316.3223</v>
          </cell>
        </row>
        <row r="63">
          <cell r="A63" t="str">
            <v>E9066</v>
          </cell>
          <cell r="B63" t="str">
            <v>Grupo gerador - 13/14 kVA</v>
          </cell>
          <cell r="C63">
            <v>13.0608</v>
          </cell>
          <cell r="D63">
            <v>2.9055</v>
          </cell>
        </row>
        <row r="64">
          <cell r="A64" t="str">
            <v>E9067</v>
          </cell>
          <cell r="B64" t="str">
            <v>Veículo ferroviário para capina química com capacidade de 12.000 l - 115 kW</v>
          </cell>
          <cell r="C64">
            <v>210.5273</v>
          </cell>
          <cell r="D64">
            <v>112.2478</v>
          </cell>
        </row>
        <row r="65">
          <cell r="A65" t="str">
            <v>E9068</v>
          </cell>
          <cell r="B65" t="str">
            <v>Perfuratriz hidráulica rotopercussiva para CCPH - 123 kW</v>
          </cell>
          <cell r="C65">
            <v>432.55919999999998</v>
          </cell>
          <cell r="D65">
            <v>209.40790000000001</v>
          </cell>
        </row>
        <row r="66">
          <cell r="A66" t="str">
            <v>E9069</v>
          </cell>
          <cell r="B66" t="str">
            <v>Vibrador de imersão para concreto - 4,10 kW</v>
          </cell>
          <cell r="C66">
            <v>8.4042999999999992</v>
          </cell>
          <cell r="D66">
            <v>0.67959999999999998</v>
          </cell>
        </row>
        <row r="67">
          <cell r="A67" t="str">
            <v>E9070</v>
          </cell>
          <cell r="B67" t="str">
            <v>Ponte rolante com capacidade de 5 t e vão de até 15 m - 10 kW</v>
          </cell>
          <cell r="C67">
            <v>42.464700000000001</v>
          </cell>
          <cell r="D67">
            <v>35.648400000000002</v>
          </cell>
        </row>
        <row r="68">
          <cell r="A68" t="str">
            <v>E9071</v>
          </cell>
          <cell r="B68" t="str">
            <v>Transportador manual carrinho de mão com capacidade de 80 l</v>
          </cell>
          <cell r="C68">
            <v>0.44579999999999997</v>
          </cell>
          <cell r="D68">
            <v>0.3024</v>
          </cell>
        </row>
        <row r="69">
          <cell r="A69" t="str">
            <v>E9072</v>
          </cell>
          <cell r="B69" t="str">
            <v>Martelo hidráulico vibratório com unidade hidráulica - 486 kW</v>
          </cell>
          <cell r="C69">
            <v>811.30920000000003</v>
          </cell>
          <cell r="D69">
            <v>314.48829999999998</v>
          </cell>
        </row>
        <row r="70">
          <cell r="A70" t="str">
            <v>E9073</v>
          </cell>
          <cell r="B70" t="str">
            <v>Bomba de concreto rebocável com capacidade de 30 m³/h - 74 kW</v>
          </cell>
          <cell r="C70">
            <v>148.23169999999999</v>
          </cell>
          <cell r="D70">
            <v>58.849899999999998</v>
          </cell>
        </row>
        <row r="71">
          <cell r="A71" t="str">
            <v>E9074</v>
          </cell>
          <cell r="B71" t="str">
            <v>Tanque de estocagem de asfalto com agitadores de 60.000 l</v>
          </cell>
          <cell r="C71">
            <v>36.203699999999998</v>
          </cell>
          <cell r="D71">
            <v>24.480699999999999</v>
          </cell>
        </row>
        <row r="72">
          <cell r="A72" t="str">
            <v>E9075</v>
          </cell>
          <cell r="B72" t="str">
            <v>Trado cavadeira de 12”</v>
          </cell>
          <cell r="C72">
            <v>9.74E-2</v>
          </cell>
          <cell r="D72">
            <v>6.6600000000000006E-2</v>
          </cell>
        </row>
        <row r="73">
          <cell r="A73" t="str">
            <v>E9076</v>
          </cell>
          <cell r="B73" t="str">
            <v>Equipamento para pintura eletrostática com cabine dupla de 7,00 kW e estufa de 80.000 kCal</v>
          </cell>
          <cell r="C73">
            <v>36.957299999999996</v>
          </cell>
          <cell r="D73">
            <v>31.922499999999999</v>
          </cell>
        </row>
        <row r="74">
          <cell r="A74" t="str">
            <v>E9077</v>
          </cell>
          <cell r="B74" t="str">
            <v>Perfuratriz de circulação reversa tipo Wirth ou similar com unidade hidráulica (Power Pack) -</v>
          </cell>
          <cell r="C74">
            <v>1188.6101000000001</v>
          </cell>
          <cell r="D74">
            <v>607.46339999999998</v>
          </cell>
        </row>
        <row r="75">
          <cell r="A75" t="str">
            <v>E9078</v>
          </cell>
          <cell r="B75" t="str">
            <v>Treliça lançadeira com capacidade de carga de 100 a 120 t e vão máximo de 45 m - 110 kW</v>
          </cell>
          <cell r="C75">
            <v>199.61660000000001</v>
          </cell>
          <cell r="D75">
            <v>152.0616</v>
          </cell>
        </row>
        <row r="76">
          <cell r="A76" t="str">
            <v>E9079</v>
          </cell>
          <cell r="B76" t="str">
            <v>Bomba submersível com capacidade de 360 m³/h - 23 kW</v>
          </cell>
          <cell r="C76">
            <v>19.274899999999999</v>
          </cell>
          <cell r="D76">
            <v>11.160399999999999</v>
          </cell>
        </row>
        <row r="77">
          <cell r="A77" t="str">
            <v>E9080</v>
          </cell>
          <cell r="B77" t="str">
            <v>Carrelone com capacidade máxima de 70 t</v>
          </cell>
          <cell r="C77">
            <v>159.6679</v>
          </cell>
          <cell r="D77">
            <v>118.74850000000001</v>
          </cell>
        </row>
        <row r="78">
          <cell r="A78" t="str">
            <v>E9081</v>
          </cell>
          <cell r="B78" t="str">
            <v>Fischietti simples com capacidade de 70 t</v>
          </cell>
          <cell r="C78">
            <v>27.7163</v>
          </cell>
          <cell r="D78">
            <v>25.6433</v>
          </cell>
        </row>
        <row r="79">
          <cell r="A79" t="str">
            <v>E9083</v>
          </cell>
          <cell r="B79" t="str">
            <v>Vagão fechado FLT com capacidade de 99 t</v>
          </cell>
          <cell r="C79">
            <v>21.419699999999999</v>
          </cell>
          <cell r="D79">
            <v>16.744700000000002</v>
          </cell>
        </row>
        <row r="80">
          <cell r="A80" t="str">
            <v>E9084</v>
          </cell>
          <cell r="B80" t="str">
            <v>Vagão tanque convencional TCT com capacidade de 97 t e 103.000 l</v>
          </cell>
          <cell r="C80">
            <v>31.919599999999999</v>
          </cell>
          <cell r="D80">
            <v>24.9529</v>
          </cell>
        </row>
        <row r="81">
          <cell r="A81" t="str">
            <v>E9085</v>
          </cell>
          <cell r="B81" t="str">
            <v>Vagão gôndola GDE com capacidade de 93,5 t / 29 m³</v>
          </cell>
          <cell r="C81">
            <v>17.1051</v>
          </cell>
          <cell r="D81">
            <v>13.3718</v>
          </cell>
        </row>
        <row r="82">
          <cell r="A82" t="str">
            <v>E9086</v>
          </cell>
          <cell r="B82" t="str">
            <v>Bomba de concreto rebocável com capacidade de 41 m³/h - 74 kW</v>
          </cell>
          <cell r="C82">
            <v>158.8399</v>
          </cell>
          <cell r="D82">
            <v>64.643699999999995</v>
          </cell>
        </row>
        <row r="83">
          <cell r="A83" t="str">
            <v>E9089</v>
          </cell>
          <cell r="B83" t="str">
            <v>Roçadeira costal - 1,40 kW</v>
          </cell>
          <cell r="C83">
            <v>8.6085999999999991</v>
          </cell>
          <cell r="D83">
            <v>0.41170000000000001</v>
          </cell>
        </row>
        <row r="84">
          <cell r="A84" t="str">
            <v>E9091</v>
          </cell>
          <cell r="B84" t="str">
            <v>Embarcação empurradora fluvial - 372 kW</v>
          </cell>
          <cell r="C84">
            <v>460.71820000000002</v>
          </cell>
          <cell r="D84">
            <v>139.303</v>
          </cell>
        </row>
        <row r="85">
          <cell r="A85" t="str">
            <v>E9093</v>
          </cell>
          <cell r="B85" t="str">
            <v>Veículo leve - 53 kW (sem motorista)</v>
          </cell>
          <cell r="C85">
            <v>33.293900000000001</v>
          </cell>
          <cell r="D85">
            <v>5.1216999999999997</v>
          </cell>
        </row>
        <row r="86">
          <cell r="A86" t="str">
            <v>E9094</v>
          </cell>
          <cell r="B86" t="str">
            <v>Guindaste móvel sobre pneus com 6 eixos com capacidade máxima de 350 t - 450 kW</v>
          </cell>
          <cell r="C86">
            <v>2197.5488999999998</v>
          </cell>
          <cell r="D86">
            <v>1129.9812999999999</v>
          </cell>
        </row>
        <row r="87">
          <cell r="A87" t="str">
            <v>E9095</v>
          </cell>
          <cell r="B87" t="str">
            <v>Guindaste móvel sobre pneus com 8 eixos com capacidade máxima de 500 t - 500 kW</v>
          </cell>
          <cell r="C87">
            <v>3636.6325999999999</v>
          </cell>
          <cell r="D87">
            <v>1887.9998000000001</v>
          </cell>
        </row>
        <row r="88">
          <cell r="A88" t="str">
            <v>E9096</v>
          </cell>
          <cell r="B88" t="str">
            <v>Minicarregadeira de pneus - 45,50 kW</v>
          </cell>
          <cell r="C88">
            <v>109.38549999999999</v>
          </cell>
          <cell r="D88">
            <v>46.691000000000003</v>
          </cell>
        </row>
        <row r="89">
          <cell r="A89" t="str">
            <v>E9101</v>
          </cell>
          <cell r="B89" t="str">
            <v>Removedora de faixas de sinalização viária - 9,69 kW</v>
          </cell>
          <cell r="C89">
            <v>25.607399999999998</v>
          </cell>
          <cell r="D89">
            <v>4.7390999999999996</v>
          </cell>
        </row>
        <row r="90">
          <cell r="A90" t="str">
            <v>E9102</v>
          </cell>
          <cell r="B90" t="str">
            <v>Extrusora para sarjeta de concreto - 10,44 kW</v>
          </cell>
          <cell r="C90">
            <v>35.782800000000002</v>
          </cell>
          <cell r="D90">
            <v>25.704000000000001</v>
          </cell>
        </row>
        <row r="91">
          <cell r="A91" t="str">
            <v>E9103</v>
          </cell>
          <cell r="B91" t="str">
            <v>Extrusora para meio-fio de concreto - 10,44 kW</v>
          </cell>
          <cell r="C91">
            <v>34.447600000000001</v>
          </cell>
          <cell r="D91">
            <v>24.930900000000001</v>
          </cell>
        </row>
        <row r="92">
          <cell r="A92" t="str">
            <v>E9105</v>
          </cell>
          <cell r="B92" t="str">
            <v>Embarcação empurradora multipropósito - 2 x 186 kW</v>
          </cell>
          <cell r="C92">
            <v>664.62109999999996</v>
          </cell>
          <cell r="D92">
            <v>217.82849999999999</v>
          </cell>
        </row>
        <row r="93">
          <cell r="A93" t="str">
            <v>E9106</v>
          </cell>
          <cell r="B93" t="str">
            <v>Balsa de convés com capacidade de 200 t</v>
          </cell>
          <cell r="C93">
            <v>59.337499999999999</v>
          </cell>
          <cell r="D93">
            <v>40.357799999999997</v>
          </cell>
        </row>
        <row r="94">
          <cell r="A94" t="str">
            <v>E9107</v>
          </cell>
          <cell r="B94" t="str">
            <v>Compactador manual com soquete vibratório - 2,24 kW</v>
          </cell>
          <cell r="C94">
            <v>5.4236000000000004</v>
          </cell>
          <cell r="D94">
            <v>0.77210000000000001</v>
          </cell>
        </row>
        <row r="95">
          <cell r="A95" t="str">
            <v>E9108</v>
          </cell>
          <cell r="B95" t="str">
            <v>Soldadora de trilho por caldeamento na via - 400 kW</v>
          </cell>
          <cell r="C95">
            <v>797.54480000000001</v>
          </cell>
          <cell r="D95">
            <v>388.62020000000001</v>
          </cell>
        </row>
        <row r="96">
          <cell r="A96" t="str">
            <v>E9110</v>
          </cell>
          <cell r="B96" t="str">
            <v>Escavadeira hidráulica sobre esteiras para rocha com caçamba com capacidade de 1,56 m³ -</v>
          </cell>
          <cell r="C96">
            <v>299.03140000000002</v>
          </cell>
          <cell r="D96">
            <v>124.22539999999999</v>
          </cell>
        </row>
        <row r="97">
          <cell r="A97" t="str">
            <v>E9111</v>
          </cell>
          <cell r="B97" t="str">
            <v>Jateador abrasivo úmido com capacidade de 350 kg de abrasivo</v>
          </cell>
          <cell r="C97">
            <v>62.316299999999998</v>
          </cell>
          <cell r="D97">
            <v>43.222000000000001</v>
          </cell>
        </row>
        <row r="98">
          <cell r="A98" t="str">
            <v>E9112</v>
          </cell>
          <cell r="B98" t="str">
            <v>Sinalizador direcional móvel com sistema fotovoltaico de energia e montado em chassi sobre pneus</v>
          </cell>
          <cell r="C98">
            <v>3.9098000000000002</v>
          </cell>
          <cell r="D98">
            <v>2.6589</v>
          </cell>
        </row>
        <row r="99">
          <cell r="A99" t="str">
            <v>E9113</v>
          </cell>
          <cell r="B99" t="str">
            <v>Painel de Mensagem Variável - PMV móvel, com sistema fotovoltaico de energia e montado em chassi sobre pneus</v>
          </cell>
          <cell r="C99">
            <v>23.859200000000001</v>
          </cell>
          <cell r="D99">
            <v>16.2255</v>
          </cell>
        </row>
        <row r="100">
          <cell r="A100" t="str">
            <v>E9116</v>
          </cell>
          <cell r="B100" t="str">
            <v>Semáforo móvel com 3 lentes e bateria - D = 200 mm</v>
          </cell>
          <cell r="C100">
            <v>1.1987000000000001</v>
          </cell>
          <cell r="D100">
            <v>0.81520000000000004</v>
          </cell>
        </row>
        <row r="101">
          <cell r="A101" t="str">
            <v>E9117</v>
          </cell>
          <cell r="B101" t="str">
            <v>Carregadeira de pneus para rocha com capacidade de 2,50 m³ - 105 kW</v>
          </cell>
          <cell r="C101">
            <v>258.60559999999998</v>
          </cell>
          <cell r="D101">
            <v>107.86239999999999</v>
          </cell>
        </row>
        <row r="102">
          <cell r="A102" t="str">
            <v>E9118</v>
          </cell>
          <cell r="B102" t="str">
            <v>Cortadora de pavimento com disco diamantado de 450 a 1.500 mm - 55,40 kW</v>
          </cell>
          <cell r="C102">
            <v>128.53530000000001</v>
          </cell>
          <cell r="D102">
            <v>60.971400000000003</v>
          </cell>
        </row>
        <row r="103">
          <cell r="A103" t="str">
            <v>E9119</v>
          </cell>
          <cell r="B103" t="str">
            <v>Minicarregadeira sobre pneus com valetadeira - 55,40 kW</v>
          </cell>
          <cell r="C103">
            <v>143.38040000000001</v>
          </cell>
          <cell r="D103">
            <v>59.8551</v>
          </cell>
        </row>
        <row r="104">
          <cell r="A104" t="str">
            <v>E9120</v>
          </cell>
          <cell r="B104" t="str">
            <v>Equipamento de cravação sobre esteira para geodreno com haste para profundidade de até</v>
          </cell>
          <cell r="C104">
            <v>602.80619999999999</v>
          </cell>
          <cell r="D104">
            <v>266.11700000000002</v>
          </cell>
        </row>
        <row r="105">
          <cell r="A105" t="str">
            <v>E9121</v>
          </cell>
          <cell r="B105" t="str">
            <v>Plataforma elevatória articulada elétrica com alcance de 6 m com capacidade de 500 kg - 1,5kw</v>
          </cell>
          <cell r="C105">
            <v>31.395499999999998</v>
          </cell>
          <cell r="D105">
            <v>26.6038</v>
          </cell>
        </row>
        <row r="106">
          <cell r="A106" t="str">
            <v>E9122</v>
          </cell>
          <cell r="B106" t="str">
            <v>Perfuratriz tipo Bottom Feed para coluna de brita - 194 kW</v>
          </cell>
          <cell r="C106">
            <v>919.37860000000001</v>
          </cell>
          <cell r="D106">
            <v>476.4846</v>
          </cell>
        </row>
        <row r="107">
          <cell r="A107" t="str">
            <v>E9125</v>
          </cell>
          <cell r="B107" t="str">
            <v>Veículo tipo van furgão com capacidade de 1,54 t - 93 kW</v>
          </cell>
          <cell r="C107">
            <v>62.498899999999999</v>
          </cell>
          <cell r="D107">
            <v>35.222000000000001</v>
          </cell>
        </row>
        <row r="108">
          <cell r="A108" t="str">
            <v>E9126</v>
          </cell>
          <cell r="B108" t="str">
            <v>Draga backhoe com capacidade de 7 m³ - 1.000 kW</v>
          </cell>
          <cell r="C108">
            <v>4908.3126000000002</v>
          </cell>
          <cell r="D108">
            <v>1784.3026</v>
          </cell>
        </row>
        <row r="109">
          <cell r="A109" t="str">
            <v>E9127</v>
          </cell>
          <cell r="B109" t="str">
            <v>Escavadeira hidráulica com martelo hidráulico de 520 kg - 75 kW</v>
          </cell>
          <cell r="C109">
            <v>308.9853</v>
          </cell>
          <cell r="D109">
            <v>143.04949999999999</v>
          </cell>
        </row>
        <row r="110">
          <cell r="A110" t="str">
            <v>E9134</v>
          </cell>
          <cell r="B110" t="str">
            <v>Miniônibus com capacidade para 30 passageiros - 111 kW</v>
          </cell>
          <cell r="C110">
            <v>157.55879999999999</v>
          </cell>
          <cell r="D110">
            <v>47.418199999999999</v>
          </cell>
        </row>
        <row r="111">
          <cell r="A111" t="str">
            <v>E9141</v>
          </cell>
          <cell r="B111" t="str">
            <v>Rebarbador hidráulico com bomba manual com capacidade de força de 9.000 kgf</v>
          </cell>
          <cell r="C111">
            <v>12.8912</v>
          </cell>
          <cell r="D111">
            <v>8.4847000000000001</v>
          </cell>
        </row>
        <row r="112">
          <cell r="A112" t="str">
            <v>E9144</v>
          </cell>
          <cell r="B112" t="str">
            <v>Pórtico metálico rolante com talha com capacidade de 5 t - 10 kW</v>
          </cell>
          <cell r="C112">
            <v>38.967300000000002</v>
          </cell>
          <cell r="D112">
            <v>33.245100000000001</v>
          </cell>
        </row>
        <row r="113">
          <cell r="A113" t="str">
            <v>E9148</v>
          </cell>
          <cell r="B113" t="str">
            <v>Macaco de protensão de fios com bomba - 3,72 kW</v>
          </cell>
          <cell r="C113">
            <v>46.189300000000003</v>
          </cell>
          <cell r="D113">
            <v>41.128900000000002</v>
          </cell>
        </row>
        <row r="114">
          <cell r="A114" t="str">
            <v>E9149</v>
          </cell>
          <cell r="B114" t="str">
            <v>Máquina de aplicação e extração de grampo elástico tipo Pandrol - 6,70 kW</v>
          </cell>
          <cell r="C114">
            <v>56.650599999999997</v>
          </cell>
          <cell r="D114">
            <v>25.677</v>
          </cell>
        </row>
        <row r="115">
          <cell r="A115" t="str">
            <v>E9151</v>
          </cell>
          <cell r="B115" t="str">
            <v>Britador de mandíbulas móvel sobre esteiras, sem peneira, com capacidade de 140 m³/h</v>
          </cell>
          <cell r="C115">
            <v>681.69680000000005</v>
          </cell>
          <cell r="D115">
            <v>326.5924</v>
          </cell>
        </row>
        <row r="116">
          <cell r="A116" t="str">
            <v>E9152</v>
          </cell>
          <cell r="B116" t="str">
            <v>Ferramenta de fixação à pólvora de ação direta</v>
          </cell>
          <cell r="C116">
            <v>0.26229999999999998</v>
          </cell>
          <cell r="D116">
            <v>0.14649999999999999</v>
          </cell>
        </row>
        <row r="117">
          <cell r="A117" t="str">
            <v>E9153</v>
          </cell>
          <cell r="B117" t="str">
            <v>Ferramenta de fixação à pólvora e sistema à pistão</v>
          </cell>
          <cell r="C117">
            <v>0.21859999999999999</v>
          </cell>
          <cell r="D117">
            <v>0.1221</v>
          </cell>
        </row>
        <row r="118">
          <cell r="A118" t="str">
            <v>E9154</v>
          </cell>
          <cell r="B118" t="str">
            <v>Equipamento para selagem com material asfáltico rebocável com capacidade de 370 l - 35 kW</v>
          </cell>
          <cell r="C118">
            <v>89.325100000000006</v>
          </cell>
          <cell r="D118">
            <v>57.818800000000003</v>
          </cell>
        </row>
        <row r="119">
          <cell r="A119" t="str">
            <v>E9155</v>
          </cell>
          <cell r="B119" t="str">
            <v>Caldeira de asfalto rebocável com capacidade de 600 l - 5,20 kW</v>
          </cell>
          <cell r="C119">
            <v>11.624599999999999</v>
          </cell>
          <cell r="D119">
            <v>6.8101000000000003</v>
          </cell>
        </row>
        <row r="120">
          <cell r="A120" t="str">
            <v>E9156</v>
          </cell>
          <cell r="B120" t="str">
            <v>Soprador de ar costal - 2,6 kW</v>
          </cell>
          <cell r="C120">
            <v>5.2763</v>
          </cell>
          <cell r="D120">
            <v>0.3483</v>
          </cell>
        </row>
        <row r="121">
          <cell r="A121" t="str">
            <v>E9157</v>
          </cell>
          <cell r="B121" t="str">
            <v>Locomotiva diesel-elétrica CC - bitola métrica - 2.237 kW</v>
          </cell>
          <cell r="C121">
            <v>1541.7673</v>
          </cell>
          <cell r="D121">
            <v>275.89490000000001</v>
          </cell>
        </row>
        <row r="122">
          <cell r="A122" t="str">
            <v>E9158</v>
          </cell>
          <cell r="B122" t="str">
            <v>Locomotiva diesel-elétrica CC - bitola larga - 2.237 kW</v>
          </cell>
          <cell r="C122">
            <v>1541.7673</v>
          </cell>
          <cell r="D122">
            <v>275.89490000000001</v>
          </cell>
        </row>
        <row r="123">
          <cell r="A123" t="str">
            <v>E9159</v>
          </cell>
          <cell r="B123" t="str">
            <v>Vagão plataforma PNE com capacidade de 82 t - bitola métrica</v>
          </cell>
          <cell r="C123">
            <v>15.4634</v>
          </cell>
          <cell r="D123">
            <v>12.0884</v>
          </cell>
        </row>
        <row r="124">
          <cell r="A124" t="str">
            <v>E9160</v>
          </cell>
          <cell r="B124" t="str">
            <v>Vagão plataforma PNT com capacidade de 98 t - bitola larga</v>
          </cell>
          <cell r="C124">
            <v>15.5398</v>
          </cell>
          <cell r="D124">
            <v>12.148099999999999</v>
          </cell>
        </row>
        <row r="125">
          <cell r="A125" t="str">
            <v>E9161</v>
          </cell>
          <cell r="B125" t="str">
            <v>Vagão fechado com porta para carga e descarga de paletes FLD com capacidade de 64 t - bitola métrica</v>
          </cell>
          <cell r="C125">
            <v>19.052399999999999</v>
          </cell>
          <cell r="D125">
            <v>14.8941</v>
          </cell>
        </row>
        <row r="126">
          <cell r="A126" t="str">
            <v>E9162</v>
          </cell>
          <cell r="B126" t="str">
            <v>Vagão fechado com porta para carga e descarga de paletes FLT com capacidade de 99 t - bitola larga</v>
          </cell>
          <cell r="C126">
            <v>21.419699999999999</v>
          </cell>
          <cell r="D126">
            <v>16.744700000000002</v>
          </cell>
        </row>
        <row r="127">
          <cell r="A127" t="str">
            <v>E9163</v>
          </cell>
          <cell r="B127" t="str">
            <v>Vagão hopper aberto com descarga automática HNE com capacidade de 45 m³ - bitola métrica</v>
          </cell>
          <cell r="C127">
            <v>21.0761</v>
          </cell>
          <cell r="D127">
            <v>16.476099999999999</v>
          </cell>
        </row>
        <row r="128">
          <cell r="A128" t="str">
            <v>E9164</v>
          </cell>
          <cell r="B128" t="str">
            <v>Vagão hopper aberto com descarga automática HNT com capacidade de 63 m³ - bitola larga</v>
          </cell>
          <cell r="C128">
            <v>19.319800000000001</v>
          </cell>
          <cell r="D128">
            <v>15.1031</v>
          </cell>
        </row>
        <row r="129">
          <cell r="A129" t="str">
            <v>E9167</v>
          </cell>
          <cell r="B129" t="str">
            <v>Equipamento para carga e descarga de TLS de até 250 m - 90 kW</v>
          </cell>
          <cell r="C129">
            <v>185.53210000000001</v>
          </cell>
          <cell r="D129">
            <v>98.712500000000006</v>
          </cell>
        </row>
        <row r="130">
          <cell r="A130" t="str">
            <v>E9168</v>
          </cell>
          <cell r="B130" t="str">
            <v>Carregadeira de pneus com implemento de garfo - 195 kW</v>
          </cell>
          <cell r="C130">
            <v>317.45049999999998</v>
          </cell>
          <cell r="D130">
            <v>151.9922</v>
          </cell>
        </row>
        <row r="131">
          <cell r="A131" t="str">
            <v>E9200</v>
          </cell>
          <cell r="B131" t="str">
            <v>Carregadeira de pneus para rocha com capacidade de 2,50 m³ - 105 kW com periculosidade</v>
          </cell>
          <cell r="C131">
            <v>265.19349999999997</v>
          </cell>
          <cell r="D131">
            <v>114.4503</v>
          </cell>
        </row>
        <row r="132">
          <cell r="A132" t="str">
            <v>E9203</v>
          </cell>
          <cell r="B132" t="str">
            <v>Escavadeira hidráulica com martelo hidráulico de 1.700 kg - 103 kW com periculosidade</v>
          </cell>
          <cell r="C132">
            <v>438.23309999999998</v>
          </cell>
          <cell r="D132">
            <v>201.3193</v>
          </cell>
        </row>
        <row r="133">
          <cell r="A133" t="str">
            <v>E9204</v>
          </cell>
          <cell r="B133" t="str">
            <v>Perfuratriz sobre esteiras - 145 kW com periculosidade</v>
          </cell>
          <cell r="C133">
            <v>532.80169999999998</v>
          </cell>
          <cell r="D133">
            <v>260.30619999999999</v>
          </cell>
        </row>
        <row r="134">
          <cell r="A134" t="str">
            <v>E9205</v>
          </cell>
          <cell r="B134" t="str">
            <v>Equipamento de corte a plasma CNC - 12.000 x 5.500 mm - 19,5 kW</v>
          </cell>
          <cell r="C134">
            <v>154.96260000000001</v>
          </cell>
          <cell r="D134">
            <v>95.466499999999996</v>
          </cell>
        </row>
        <row r="135">
          <cell r="A135" t="str">
            <v>E9206</v>
          </cell>
          <cell r="B135" t="str">
            <v>Equipamento de solda MIG automática com acessórios - 14,6 kVA</v>
          </cell>
          <cell r="C135">
            <v>13.5763</v>
          </cell>
          <cell r="D135">
            <v>7.4149000000000003</v>
          </cell>
        </row>
        <row r="136">
          <cell r="A136" t="str">
            <v>E9207</v>
          </cell>
          <cell r="B136" t="str">
            <v>Máquina de solda elétrica retificadora 425 A - 18,70 kW</v>
          </cell>
          <cell r="C136">
            <v>0.74119999999999997</v>
          </cell>
          <cell r="D136">
            <v>0.40479999999999999</v>
          </cell>
        </row>
        <row r="137">
          <cell r="A137" t="str">
            <v>E9209</v>
          </cell>
          <cell r="B137" t="str">
            <v xml:space="preserve"> Martelete perfurador/rompedor a ar comprimido de 25 kg para rocha, com insalubridade, com capacidade de 2.040 gpm</v>
          </cell>
          <cell r="C137">
            <v>29.312899999999999</v>
          </cell>
          <cell r="D137">
            <v>28.0459</v>
          </cell>
        </row>
        <row r="138">
          <cell r="A138" t="str">
            <v>E9213</v>
          </cell>
          <cell r="B138" t="str">
            <v>Jumbo eletro-hidráulico com 3 braços - 155 kW/237 kW com periculosidade</v>
          </cell>
          <cell r="C138">
            <v>1764.3121000000001</v>
          </cell>
          <cell r="D138">
            <v>833.21199999999999</v>
          </cell>
        </row>
        <row r="139">
          <cell r="A139" t="str">
            <v>E9251</v>
          </cell>
          <cell r="B139" t="str">
            <v>Fonte de plasma para corte manual - 65A - 15 kW</v>
          </cell>
          <cell r="C139">
            <v>4.9074999999999998</v>
          </cell>
          <cell r="D139">
            <v>2.6802999999999999</v>
          </cell>
        </row>
        <row r="140">
          <cell r="A140" t="str">
            <v>E9252</v>
          </cell>
          <cell r="B140" t="str">
            <v>Serra de esquadria com braço telescópico - D = 250 mm (10”) - 1,80 kW</v>
          </cell>
          <cell r="C140">
            <v>0.75790000000000002</v>
          </cell>
          <cell r="D140">
            <v>0.51539999999999997</v>
          </cell>
        </row>
        <row r="141">
          <cell r="A141" t="str">
            <v>E9253</v>
          </cell>
          <cell r="B141" t="str">
            <v>Rebordeadeira diâmetro máximo 3,00 m - 4,85 kW</v>
          </cell>
          <cell r="C141">
            <v>7.1990999999999996</v>
          </cell>
          <cell r="D141">
            <v>4.3968999999999996</v>
          </cell>
        </row>
        <row r="142">
          <cell r="A142" t="str">
            <v>E9254</v>
          </cell>
          <cell r="B142" t="str">
            <v>Dobradeira viradeira manual comprimento máximo de dobra de até 2.000 mm</v>
          </cell>
          <cell r="C142">
            <v>1.3244</v>
          </cell>
          <cell r="D142">
            <v>0.80889999999999995</v>
          </cell>
        </row>
        <row r="143">
          <cell r="A143" t="str">
            <v>E9255</v>
          </cell>
          <cell r="B143" t="str">
            <v>Fonte de plasma para corte manual - 45A - 10 kW</v>
          </cell>
          <cell r="C143">
            <v>3.3953000000000002</v>
          </cell>
          <cell r="D143">
            <v>1.8544</v>
          </cell>
        </row>
        <row r="144">
          <cell r="A144" t="str">
            <v>E9256</v>
          </cell>
          <cell r="B144" t="str">
            <v>Equipamento para pintura com cal rebocável com dois bicos aplicadores e capacidade de 2.200l</v>
          </cell>
          <cell r="C144">
            <v>26.4542</v>
          </cell>
          <cell r="D144">
            <v>23.909600000000001</v>
          </cell>
        </row>
        <row r="145">
          <cell r="A145" t="str">
            <v>E9501</v>
          </cell>
          <cell r="B145" t="str">
            <v>Ventilador axial para ventilação forçada com velocidade de saída de 32,8 m/s - D = 1.000 mm</v>
          </cell>
          <cell r="C145">
            <v>83.107799999999997</v>
          </cell>
          <cell r="D145">
            <v>53.118499999999997</v>
          </cell>
        </row>
        <row r="146">
          <cell r="A146" t="str">
            <v>E9502</v>
          </cell>
          <cell r="B146" t="str">
            <v>Bate-estaca de gravidade para 6 t - 119 kW</v>
          </cell>
          <cell r="C146">
            <v>201.4075</v>
          </cell>
          <cell r="D146">
            <v>96.759</v>
          </cell>
        </row>
        <row r="147">
          <cell r="A147" t="str">
            <v>E9503</v>
          </cell>
          <cell r="B147" t="str">
            <v>Guilhotina hidráulica 16 x 6.100 mm - 30 kW</v>
          </cell>
          <cell r="C147">
            <v>126.97199999999999</v>
          </cell>
          <cell r="D147">
            <v>85.596900000000005</v>
          </cell>
        </row>
        <row r="148">
          <cell r="A148" t="str">
            <v>E9505</v>
          </cell>
          <cell r="B148" t="str">
            <v>Prensa dobradeira capacidade 320 t - comprimento até 3.100 mm - 30 kW</v>
          </cell>
          <cell r="C148">
            <v>84.895700000000005</v>
          </cell>
          <cell r="D148">
            <v>59.898299999999999</v>
          </cell>
        </row>
        <row r="149">
          <cell r="A149" t="str">
            <v>E9507</v>
          </cell>
          <cell r="B149" t="str">
            <v>Plotadora de recorte com computador e programa computacional</v>
          </cell>
          <cell r="C149">
            <v>9.8895</v>
          </cell>
          <cell r="D149">
            <v>6.2004999999999999</v>
          </cell>
        </row>
        <row r="150">
          <cell r="A150" t="str">
            <v>E9510</v>
          </cell>
          <cell r="B150" t="str">
            <v>Ventilador centrífugo baixa pressão com capacidade de 58 m³/min - 3,68 kW</v>
          </cell>
          <cell r="C150">
            <v>1.7737000000000001</v>
          </cell>
          <cell r="D150">
            <v>1.1336999999999999</v>
          </cell>
        </row>
        <row r="151">
          <cell r="A151" t="str">
            <v>E9511</v>
          </cell>
          <cell r="B151" t="str">
            <v>Carregadeira de pneus com capacidade de 3,40 m³ - 195 kW</v>
          </cell>
          <cell r="C151">
            <v>293.14510000000001</v>
          </cell>
          <cell r="D151">
            <v>138.57390000000001</v>
          </cell>
        </row>
        <row r="152">
          <cell r="A152" t="str">
            <v>E9512</v>
          </cell>
          <cell r="B152" t="str">
            <v>Veículo leve - 53 kW</v>
          </cell>
          <cell r="C152">
            <v>56.514600000000002</v>
          </cell>
          <cell r="D152">
            <v>28.342400000000001</v>
          </cell>
        </row>
        <row r="153">
          <cell r="A153" t="str">
            <v>E9513</v>
          </cell>
          <cell r="B153" t="str">
            <v>Compressor de ar portátil de 160,46 l/s (340 PCM) - 81 kW</v>
          </cell>
          <cell r="C153">
            <v>84.202500000000001</v>
          </cell>
          <cell r="D153">
            <v>15.3368</v>
          </cell>
        </row>
        <row r="154">
          <cell r="A154" t="str">
            <v>E9514</v>
          </cell>
          <cell r="B154" t="str">
            <v>Distribuidor de agregados sobre pneus autopropelido - 130 kW</v>
          </cell>
          <cell r="C154">
            <v>218.60120000000001</v>
          </cell>
          <cell r="D154">
            <v>80.454899999999995</v>
          </cell>
        </row>
        <row r="155">
          <cell r="A155" t="str">
            <v>E9515</v>
          </cell>
          <cell r="B155" t="str">
            <v>Escavadeira hidráulica sobre esteiras com caçamba com capacidade de 1,56 m³ - 118 kW</v>
          </cell>
          <cell r="C155">
            <v>219.316</v>
          </cell>
          <cell r="D155">
            <v>98.403599999999997</v>
          </cell>
        </row>
        <row r="156">
          <cell r="A156" t="str">
            <v>E9516</v>
          </cell>
          <cell r="B156" t="str">
            <v>Perfuratriz hidráulica sobre esteiras - 283 kW</v>
          </cell>
          <cell r="C156">
            <v>983.33600000000001</v>
          </cell>
          <cell r="D156">
            <v>491.6703</v>
          </cell>
        </row>
        <row r="157">
          <cell r="A157" t="str">
            <v>E9517</v>
          </cell>
          <cell r="B157" t="str">
            <v>Compressor de ar portátil de 430,42 l/s (912 PCM) - 242 kW</v>
          </cell>
          <cell r="C157">
            <v>237.0977</v>
          </cell>
          <cell r="D157">
            <v>37.818399999999997</v>
          </cell>
        </row>
        <row r="158">
          <cell r="A158" t="str">
            <v>E9518</v>
          </cell>
          <cell r="B158" t="str">
            <v>Grade de 24 discos rebocável de D = 60 cm (24”)</v>
          </cell>
          <cell r="C158">
            <v>3.8357000000000001</v>
          </cell>
          <cell r="D158">
            <v>2.6496</v>
          </cell>
        </row>
        <row r="159">
          <cell r="A159" t="str">
            <v>E9519</v>
          </cell>
          <cell r="B159" t="str">
            <v>Betoneira com motor a gasolina com capacidade de 600 l - 10 kW</v>
          </cell>
          <cell r="C159">
            <v>43.340600000000002</v>
          </cell>
          <cell r="D159">
            <v>23.561599999999999</v>
          </cell>
        </row>
        <row r="160">
          <cell r="A160" t="str">
            <v>E9521</v>
          </cell>
          <cell r="B160" t="str">
            <v>Grupo gerador - 2,5/3 kVA</v>
          </cell>
          <cell r="C160">
            <v>3.5034999999999998</v>
          </cell>
          <cell r="D160">
            <v>0.1928</v>
          </cell>
        </row>
        <row r="161">
          <cell r="A161" t="str">
            <v>E9522</v>
          </cell>
          <cell r="B161" t="str">
            <v>Caldeira de asfalto rebocável com capacidade de 1.500 l - 6,5 kW</v>
          </cell>
          <cell r="C161">
            <v>18.468399999999999</v>
          </cell>
          <cell r="D161">
            <v>11.6166</v>
          </cell>
        </row>
        <row r="162">
          <cell r="A162" t="str">
            <v>E9523</v>
          </cell>
          <cell r="B162" t="str">
            <v>Motoscraper - 304 kW</v>
          </cell>
          <cell r="C162">
            <v>899.70860000000005</v>
          </cell>
          <cell r="D162">
            <v>390.6927</v>
          </cell>
        </row>
        <row r="163">
          <cell r="A163" t="str">
            <v>E9524</v>
          </cell>
          <cell r="B163" t="str">
            <v>Motoniveladora - 93 kW</v>
          </cell>
          <cell r="C163">
            <v>194.7902</v>
          </cell>
          <cell r="D163">
            <v>82.765699999999995</v>
          </cell>
        </row>
        <row r="164">
          <cell r="A164" t="str">
            <v>E9525</v>
          </cell>
          <cell r="B164" t="str">
            <v>Ponte rolante com capacidade de 15 t e vão de até 15 m - 20 kW</v>
          </cell>
          <cell r="C164">
            <v>179.1935</v>
          </cell>
          <cell r="D164">
            <v>136.0735</v>
          </cell>
        </row>
        <row r="165">
          <cell r="A165" t="str">
            <v>E9526</v>
          </cell>
          <cell r="B165" t="str">
            <v>Retroescavadeira de pneus com capacidade de 0,76 m³ - 58 kW</v>
          </cell>
          <cell r="C165">
            <v>107.0654</v>
          </cell>
          <cell r="D165">
            <v>54.092799999999997</v>
          </cell>
        </row>
        <row r="166">
          <cell r="A166" t="str">
            <v>E9527</v>
          </cell>
          <cell r="B166" t="str">
            <v>Martelete perfurador/rompedor a ar comprimido de 25 kg para rocha com capacidade de 2.040 gpm</v>
          </cell>
          <cell r="C166">
            <v>23.4666</v>
          </cell>
          <cell r="D166">
            <v>22.1996</v>
          </cell>
        </row>
        <row r="167">
          <cell r="A167" t="str">
            <v>E9528</v>
          </cell>
          <cell r="B167" t="str">
            <v>Empilhadeira a diesel com capacidade de 4 t - 60 kW</v>
          </cell>
          <cell r="C167">
            <v>119.4594</v>
          </cell>
          <cell r="D167">
            <v>56.501399999999997</v>
          </cell>
        </row>
        <row r="168">
          <cell r="A168" t="str">
            <v>E9529</v>
          </cell>
          <cell r="B168" t="str">
            <v>Jateador para estruturas metálicas com transportador a roletes - 22 kW</v>
          </cell>
          <cell r="C168">
            <v>519.05269999999996</v>
          </cell>
          <cell r="D168">
            <v>330.9708</v>
          </cell>
        </row>
        <row r="169">
          <cell r="A169" t="str">
            <v>E9530</v>
          </cell>
          <cell r="B169" t="str">
            <v>Rolo compactador liso vibratório autopropelido por pneus de 11 t - 97 kW</v>
          </cell>
          <cell r="C169">
            <v>167.15440000000001</v>
          </cell>
          <cell r="D169">
            <v>69.273399999999995</v>
          </cell>
        </row>
        <row r="170">
          <cell r="A170" t="str">
            <v>E9532</v>
          </cell>
          <cell r="B170" t="str">
            <v>Equipamento de solda MIG com acessórios - 14,6 kVA</v>
          </cell>
          <cell r="C170">
            <v>8.4451000000000001</v>
          </cell>
          <cell r="D170">
            <v>4.6124000000000001</v>
          </cell>
        </row>
        <row r="171">
          <cell r="A171" t="str">
            <v>E9535</v>
          </cell>
          <cell r="B171" t="str">
            <v>Serra circular com bancada - D = 30 cm - 4 kW</v>
          </cell>
          <cell r="C171">
            <v>21.4528</v>
          </cell>
          <cell r="D171">
            <v>21.203900000000001</v>
          </cell>
        </row>
        <row r="172">
          <cell r="A172" t="str">
            <v>E9536</v>
          </cell>
          <cell r="B172" t="str">
            <v>Embarcação de transporte de pessoal e apoio logístico - 30 kW</v>
          </cell>
          <cell r="C172">
            <v>95.826499999999996</v>
          </cell>
          <cell r="D172">
            <v>32.818800000000003</v>
          </cell>
        </row>
        <row r="173">
          <cell r="A173" t="str">
            <v>E9538</v>
          </cell>
          <cell r="B173" t="str">
            <v>Conjunto vibratório para meio tubo de concreto com encaixe PB e 3 jogos de fôrmas - D = 0,30m</v>
          </cell>
          <cell r="C173">
            <v>3.7627999999999999</v>
          </cell>
          <cell r="D173">
            <v>2.3180999999999998</v>
          </cell>
        </row>
        <row r="174">
          <cell r="A174" t="str">
            <v>E9539</v>
          </cell>
          <cell r="B174" t="str">
            <v>Equipamento de batimetria monofeixe</v>
          </cell>
          <cell r="C174">
            <v>35.1158</v>
          </cell>
          <cell r="D174">
            <v>31.6143</v>
          </cell>
        </row>
        <row r="175">
          <cell r="A175" t="str">
            <v>E9540</v>
          </cell>
          <cell r="B175" t="str">
            <v>Trator sobre esteiras com lâmina - 127 kW</v>
          </cell>
          <cell r="C175">
            <v>196.91630000000001</v>
          </cell>
          <cell r="D175">
            <v>74.749700000000004</v>
          </cell>
        </row>
        <row r="176">
          <cell r="A176" t="str">
            <v>E9541</v>
          </cell>
          <cell r="B176" t="str">
            <v>Trator sobre esteiras com lâmina - 259 kW</v>
          </cell>
          <cell r="C176">
            <v>527.2414</v>
          </cell>
          <cell r="D176">
            <v>200.1628</v>
          </cell>
        </row>
        <row r="177">
          <cell r="A177" t="str">
            <v>E9544</v>
          </cell>
          <cell r="B177" t="str">
            <v>Vassoura mecânica rebocável com largura de 2,44 m</v>
          </cell>
          <cell r="C177">
            <v>8.5825999999999993</v>
          </cell>
          <cell r="D177">
            <v>5.4855999999999998</v>
          </cell>
        </row>
        <row r="178">
          <cell r="A178" t="str">
            <v>E9545</v>
          </cell>
          <cell r="B178" t="str">
            <v>Vibroacabadora de asfalto sobre esteiras - 82 kW</v>
          </cell>
          <cell r="C178">
            <v>209.14439999999999</v>
          </cell>
          <cell r="D178">
            <v>90.490499999999997</v>
          </cell>
        </row>
        <row r="179">
          <cell r="A179" t="str">
            <v>E9547</v>
          </cell>
          <cell r="B179" t="str">
            <v>Máquina de solda elétrica transformadora 250 A - 9,20 kW</v>
          </cell>
          <cell r="C179">
            <v>0.1047</v>
          </cell>
          <cell r="D179">
            <v>5.7200000000000001E-2</v>
          </cell>
        </row>
        <row r="180">
          <cell r="A180" t="str">
            <v>E9548</v>
          </cell>
          <cell r="B180" t="str">
            <v>Bomba centrífuga com capacidade de 8,6 a 22 m³/h - 1,50 kW</v>
          </cell>
          <cell r="C180">
            <v>0.2606</v>
          </cell>
          <cell r="D180">
            <v>0.15090000000000001</v>
          </cell>
        </row>
        <row r="181">
          <cell r="A181" t="str">
            <v>E9551</v>
          </cell>
          <cell r="B181" t="str">
            <v>Obturador mecânico simples com extensão de 12 m</v>
          </cell>
          <cell r="C181">
            <v>1.3593999999999999</v>
          </cell>
          <cell r="D181">
            <v>0.92449999999999999</v>
          </cell>
        </row>
        <row r="182">
          <cell r="A182" t="str">
            <v>E9552</v>
          </cell>
          <cell r="B182" t="str">
            <v>Nível ótico com capacidade de aumento de 32x</v>
          </cell>
          <cell r="C182">
            <v>1.5992999999999999</v>
          </cell>
          <cell r="D182">
            <v>1.0526</v>
          </cell>
        </row>
        <row r="183">
          <cell r="A183" t="str">
            <v>E9553</v>
          </cell>
          <cell r="B183" t="str">
            <v>Estação total eletrônica com alcance máximo de 3.000 m</v>
          </cell>
          <cell r="C183">
            <v>4.2165999999999997</v>
          </cell>
          <cell r="D183">
            <v>2.8675000000000002</v>
          </cell>
        </row>
        <row r="184">
          <cell r="A184" t="str">
            <v>E9556</v>
          </cell>
          <cell r="B184" t="str">
            <v>Compactador manual de placa vibratória - 3,00 kW</v>
          </cell>
          <cell r="C184">
            <v>6.7888000000000002</v>
          </cell>
          <cell r="D184">
            <v>0.77139999999999997</v>
          </cell>
        </row>
        <row r="185">
          <cell r="A185" t="str">
            <v>E9558</v>
          </cell>
          <cell r="B185" t="str">
            <v>Tanque de estocagem de asfalto com capacidade de 30.000 l</v>
          </cell>
          <cell r="C185">
            <v>55.491999999999997</v>
          </cell>
          <cell r="D185">
            <v>37.523200000000003</v>
          </cell>
        </row>
        <row r="186">
          <cell r="A186" t="str">
            <v>E9559</v>
          </cell>
          <cell r="B186" t="str">
            <v>Aquecedor de fluido térmico - 12 kW</v>
          </cell>
          <cell r="C186">
            <v>62.47</v>
          </cell>
          <cell r="D186">
            <v>36.1372</v>
          </cell>
        </row>
        <row r="187">
          <cell r="A187" t="str">
            <v>E9560</v>
          </cell>
          <cell r="B187" t="str">
            <v>Ônibus com capacidade para 80 passageiros - 175 kW</v>
          </cell>
          <cell r="C187">
            <v>247.40379999999999</v>
          </cell>
          <cell r="D187">
            <v>67.593599999999995</v>
          </cell>
        </row>
        <row r="188">
          <cell r="A188" t="str">
            <v>E9561</v>
          </cell>
          <cell r="B188" t="str">
            <v>GPS geodésico de simples frequência (L1)</v>
          </cell>
          <cell r="C188">
            <v>3.7263999999999999</v>
          </cell>
          <cell r="D188">
            <v>2.4525999999999999</v>
          </cell>
        </row>
        <row r="189">
          <cell r="A189" t="str">
            <v>E9562</v>
          </cell>
          <cell r="B189" t="str">
            <v>GPS geodésico de dupla frequência (L1/L2)</v>
          </cell>
          <cell r="C189">
            <v>8.0693000000000001</v>
          </cell>
          <cell r="D189">
            <v>5.3109999999999999</v>
          </cell>
        </row>
        <row r="190">
          <cell r="A190" t="str">
            <v>E9563</v>
          </cell>
          <cell r="B190" t="str">
            <v>Perfuratriz hidráulica sobre esteiras com clamshell - 220 kW</v>
          </cell>
          <cell r="C190">
            <v>653.3972</v>
          </cell>
          <cell r="D190">
            <v>323.48899999999998</v>
          </cell>
        </row>
        <row r="191">
          <cell r="A191" t="str">
            <v>E9565</v>
          </cell>
          <cell r="B191" t="str">
            <v>Trator sobre esteiras com lâmina e escarificador - 259 kW</v>
          </cell>
          <cell r="C191">
            <v>528.75049999999999</v>
          </cell>
          <cell r="D191">
            <v>200.90629999999999</v>
          </cell>
        </row>
        <row r="192">
          <cell r="A192" t="str">
            <v>E9566</v>
          </cell>
          <cell r="B192" t="str">
            <v>Guindaste móvel sobre esteiras com clamshell de 1,9 m³ - 220 kW</v>
          </cell>
          <cell r="C192">
            <v>478.24400000000003</v>
          </cell>
          <cell r="D192">
            <v>233.7525</v>
          </cell>
        </row>
        <row r="193">
          <cell r="A193" t="str">
            <v>E9567</v>
          </cell>
          <cell r="B193" t="str">
            <v>Fresadora de piso de concreto - 6,7 kW</v>
          </cell>
          <cell r="C193">
            <v>15.0626</v>
          </cell>
          <cell r="D193">
            <v>1.6473</v>
          </cell>
        </row>
        <row r="194">
          <cell r="A194" t="str">
            <v>E9568</v>
          </cell>
          <cell r="B194" t="str">
            <v>Furadeira de impacto de 12,5 mm - 0,80 kW</v>
          </cell>
          <cell r="C194">
            <v>0.18540000000000001</v>
          </cell>
          <cell r="D194">
            <v>0.122</v>
          </cell>
        </row>
        <row r="195">
          <cell r="A195" t="str">
            <v>E9569</v>
          </cell>
          <cell r="B195" t="str">
            <v>Guindaste móvel sobre esteiras com clamshell de 4,6 m³ - 403 kW</v>
          </cell>
          <cell r="C195">
            <v>340.86</v>
          </cell>
          <cell r="D195">
            <v>163.73150000000001</v>
          </cell>
        </row>
        <row r="196">
          <cell r="A196" t="str">
            <v>E9570</v>
          </cell>
          <cell r="B196" t="str">
            <v>Furadeira com base magnética - 1,20 kW</v>
          </cell>
          <cell r="C196">
            <v>1.1416999999999999</v>
          </cell>
          <cell r="D196">
            <v>0.71809999999999996</v>
          </cell>
        </row>
        <row r="197">
          <cell r="A197" t="str">
            <v>E9574</v>
          </cell>
          <cell r="B197" t="str">
            <v>Perfuratriz sobre esteiras - 145 kW</v>
          </cell>
          <cell r="C197">
            <v>526.21379999999999</v>
          </cell>
          <cell r="D197">
            <v>253.7183</v>
          </cell>
        </row>
        <row r="198">
          <cell r="A198" t="str">
            <v>E9576</v>
          </cell>
          <cell r="B198" t="str">
            <v>Escavadeira hidráulica de longo alcance sobre esteiras - 103 kW</v>
          </cell>
          <cell r="C198">
            <v>201.53049999999999</v>
          </cell>
          <cell r="D198">
            <v>92.999600000000001</v>
          </cell>
        </row>
        <row r="199">
          <cell r="A199" t="str">
            <v>E9577</v>
          </cell>
          <cell r="B199" t="str">
            <v>Trator agrícola sobre pneus - 77 kW</v>
          </cell>
          <cell r="C199">
            <v>100.128</v>
          </cell>
          <cell r="D199">
            <v>33.920900000000003</v>
          </cell>
        </row>
        <row r="200">
          <cell r="A200" t="str">
            <v>E9578</v>
          </cell>
          <cell r="B200" t="str">
            <v>Conjunto vibratório para meio tubo de concreto com encaixe PB e 3 jogos de fôrmas - D = 0,40m</v>
          </cell>
          <cell r="C200">
            <v>3.8944000000000001</v>
          </cell>
          <cell r="D200">
            <v>2.3992</v>
          </cell>
        </row>
        <row r="201">
          <cell r="A201" t="str">
            <v>E9580</v>
          </cell>
          <cell r="B201" t="str">
            <v>Fresadora e distribuidora com controle de greide - 287 kW</v>
          </cell>
          <cell r="C201">
            <v>669.43989999999997</v>
          </cell>
          <cell r="D201">
            <v>233.81800000000001</v>
          </cell>
        </row>
        <row r="202">
          <cell r="A202" t="str">
            <v>E9581</v>
          </cell>
          <cell r="B202" t="str">
            <v>Carregadeira de pneus para rocha com capacidade de 1,72 m³ - 113 kW</v>
          </cell>
          <cell r="C202">
            <v>216.0119</v>
          </cell>
          <cell r="D202">
            <v>81.490899999999996</v>
          </cell>
        </row>
        <row r="203">
          <cell r="A203" t="str">
            <v>E9583</v>
          </cell>
          <cell r="B203" t="str">
            <v>Distribuidor de agregados rebocável com capacidade de 1,9 m³</v>
          </cell>
          <cell r="C203">
            <v>11.069800000000001</v>
          </cell>
          <cell r="D203">
            <v>7.0753000000000004</v>
          </cell>
        </row>
        <row r="204">
          <cell r="A204" t="str">
            <v>E9584</v>
          </cell>
          <cell r="B204" t="str">
            <v>Carregadeira de pneus com capacidade de 1,72 m³ - 113 kW</v>
          </cell>
          <cell r="C204">
            <v>136.61259999999999</v>
          </cell>
          <cell r="D204">
            <v>67.008899999999997</v>
          </cell>
        </row>
        <row r="205">
          <cell r="A205" t="str">
            <v>E9585</v>
          </cell>
          <cell r="B205" t="str">
            <v>Motosserra com motor a gasolina - 2,30 kW</v>
          </cell>
          <cell r="C205">
            <v>26.7255</v>
          </cell>
          <cell r="D205">
            <v>21.686900000000001</v>
          </cell>
        </row>
        <row r="206">
          <cell r="A206" t="str">
            <v>E9586</v>
          </cell>
          <cell r="B206" t="str">
            <v>Régua vibratória dupla com 4 m - 4,10 kW</v>
          </cell>
          <cell r="C206">
            <v>8.2329000000000008</v>
          </cell>
          <cell r="D206">
            <v>0.51919999999999999</v>
          </cell>
        </row>
        <row r="207">
          <cell r="A207" t="str">
            <v>E9587</v>
          </cell>
          <cell r="B207" t="str">
            <v>Serra para corte de concreto - 4 kW</v>
          </cell>
          <cell r="C207">
            <v>9.1966999999999999</v>
          </cell>
          <cell r="D207">
            <v>1.1608000000000001</v>
          </cell>
        </row>
        <row r="208">
          <cell r="A208" t="str">
            <v>E9588</v>
          </cell>
          <cell r="B208" t="str">
            <v>Vibroacabadora de concreto sobre esteiras com fôrmas deslizantes - 205 kW</v>
          </cell>
          <cell r="C208">
            <v>721.99300000000005</v>
          </cell>
          <cell r="D208">
            <v>300.94540000000001</v>
          </cell>
        </row>
        <row r="209">
          <cell r="A209" t="str">
            <v>E9589</v>
          </cell>
          <cell r="B209" t="str">
            <v>Maquina texturizadora e aplicadora de cura química em pavimento de concreto - 44,80 kW</v>
          </cell>
          <cell r="C209">
            <v>171.88130000000001</v>
          </cell>
          <cell r="D209">
            <v>93.496700000000004</v>
          </cell>
        </row>
        <row r="210">
          <cell r="A210" t="str">
            <v>E9590</v>
          </cell>
          <cell r="B210" t="str">
            <v>Central de concreto com capacidade de 40 m³/h - dosadora fixa</v>
          </cell>
          <cell r="C210">
            <v>82.702799999999996</v>
          </cell>
          <cell r="D210">
            <v>63.131</v>
          </cell>
        </row>
        <row r="211">
          <cell r="A211" t="str">
            <v>E9591</v>
          </cell>
          <cell r="B211" t="str">
            <v>Serra para corte de concreto e asfalto - 10 kW</v>
          </cell>
          <cell r="C211">
            <v>20.619599999999998</v>
          </cell>
          <cell r="D211">
            <v>1.5284</v>
          </cell>
        </row>
        <row r="212">
          <cell r="A212" t="str">
            <v>E9593</v>
          </cell>
          <cell r="B212" t="str">
            <v>Draga hopper com capacidade de 750 m³</v>
          </cell>
          <cell r="C212">
            <v>3796.1269000000002</v>
          </cell>
          <cell r="D212">
            <v>1479.0324000000001</v>
          </cell>
        </row>
        <row r="213">
          <cell r="A213" t="str">
            <v>E9594</v>
          </cell>
          <cell r="B213" t="str">
            <v>Draga hopper com capacidade de 1.000 m³</v>
          </cell>
          <cell r="C213">
            <v>4510.8651</v>
          </cell>
          <cell r="D213">
            <v>1752.6284000000001</v>
          </cell>
        </row>
        <row r="214">
          <cell r="A214" t="str">
            <v>E9595</v>
          </cell>
          <cell r="B214" t="str">
            <v>Draga hopper com capacidade de 2.000 m³</v>
          </cell>
          <cell r="C214">
            <v>8877.8151999999991</v>
          </cell>
          <cell r="D214">
            <v>3414.7303000000002</v>
          </cell>
        </row>
        <row r="215">
          <cell r="A215" t="str">
            <v>E9596</v>
          </cell>
          <cell r="B215" t="str">
            <v>Draga hopper com capacidade de 3.000 m³</v>
          </cell>
          <cell r="C215">
            <v>11666.925300000001</v>
          </cell>
          <cell r="D215">
            <v>4475.7389999999996</v>
          </cell>
        </row>
        <row r="216">
          <cell r="A216" t="str">
            <v>E9597</v>
          </cell>
          <cell r="B216" t="str">
            <v>Draga hopper com capacidade de 4.000 m³</v>
          </cell>
          <cell r="C216">
            <v>13388.513499999999</v>
          </cell>
          <cell r="D216">
            <v>5043.2789000000002</v>
          </cell>
        </row>
        <row r="217">
          <cell r="A217" t="str">
            <v>E9598</v>
          </cell>
          <cell r="B217" t="str">
            <v>Draga hopper com capacidade de 5.000 m³</v>
          </cell>
          <cell r="C217">
            <v>15971.808199999999</v>
          </cell>
          <cell r="D217">
            <v>5949.88</v>
          </cell>
        </row>
        <row r="218">
          <cell r="A218" t="str">
            <v>E9599</v>
          </cell>
          <cell r="B218" t="str">
            <v>Central de concreto com capacidade de 30 m³/h - dosadora RS</v>
          </cell>
          <cell r="C218">
            <v>57.179299999999998</v>
          </cell>
          <cell r="D218">
            <v>48.013100000000001</v>
          </cell>
        </row>
        <row r="219">
          <cell r="A219" t="str">
            <v>E9601</v>
          </cell>
          <cell r="B219" t="str">
            <v>Embarcação de transporte de pessoal e apoio logístico - 130 kW</v>
          </cell>
          <cell r="C219">
            <v>314.62509999999997</v>
          </cell>
          <cell r="D219">
            <v>40.076900000000002</v>
          </cell>
        </row>
        <row r="220">
          <cell r="A220" t="str">
            <v>E9603</v>
          </cell>
          <cell r="B220" t="str">
            <v>Embarcação empurradora multipropósito com guindaste hidráulico de 74 kN.m - 165 kW</v>
          </cell>
          <cell r="C220">
            <v>355.95420000000001</v>
          </cell>
          <cell r="D220">
            <v>161.0728</v>
          </cell>
        </row>
        <row r="221">
          <cell r="A221" t="str">
            <v>E9606</v>
          </cell>
          <cell r="B221" t="str">
            <v>Embarcação rebocadora - 2 x 268 kW</v>
          </cell>
          <cell r="C221">
            <v>588.3528</v>
          </cell>
          <cell r="D221">
            <v>138.9442</v>
          </cell>
        </row>
        <row r="222">
          <cell r="A222" t="str">
            <v>E9607</v>
          </cell>
          <cell r="B222" t="str">
            <v>Conjunto de britagem para rachão com capacidade de 80 m³/h - 224 kW</v>
          </cell>
          <cell r="C222">
            <v>274.61799999999999</v>
          </cell>
          <cell r="D222">
            <v>185.59309999999999</v>
          </cell>
        </row>
        <row r="223">
          <cell r="A223" t="str">
            <v>E9609</v>
          </cell>
          <cell r="B223" t="str">
            <v>Draga de sucção para extração de areia com tubo de descarga de 150 mm - 100 kW</v>
          </cell>
          <cell r="C223">
            <v>118.04179999999999</v>
          </cell>
          <cell r="D223">
            <v>46.733400000000003</v>
          </cell>
        </row>
        <row r="224">
          <cell r="A224" t="str">
            <v>E9610</v>
          </cell>
          <cell r="B224" t="str">
            <v>Compressor de ar portátil de 42,48 l/s (90 PCM) - 18,50 kW</v>
          </cell>
          <cell r="C224">
            <v>25.713799999999999</v>
          </cell>
          <cell r="D224">
            <v>7.0879000000000003</v>
          </cell>
        </row>
        <row r="225">
          <cell r="A225" t="str">
            <v>E9611</v>
          </cell>
          <cell r="B225" t="str">
            <v>Conjunto de britagem com capacidade de 80 m³/h - 313 kW</v>
          </cell>
          <cell r="C225">
            <v>756.24289999999996</v>
          </cell>
          <cell r="D225">
            <v>488.50749999999999</v>
          </cell>
        </row>
        <row r="226">
          <cell r="A226" t="str">
            <v>E9612</v>
          </cell>
          <cell r="B226" t="str">
            <v>Plataforma flutuante montada na obra de 12 x 24 x 1,8 m com capacidade de 150 t</v>
          </cell>
          <cell r="C226">
            <v>56.650599999999997</v>
          </cell>
          <cell r="D226">
            <v>50.020600000000002</v>
          </cell>
        </row>
        <row r="227">
          <cell r="A227" t="str">
            <v>E9613</v>
          </cell>
          <cell r="B227" t="str">
            <v>Guindaste móvel sobre esteiras com pinça com capacidade de 40 t - 186 kW</v>
          </cell>
          <cell r="C227">
            <v>758.92589999999996</v>
          </cell>
          <cell r="D227">
            <v>377.46230000000003</v>
          </cell>
        </row>
        <row r="228">
          <cell r="A228" t="str">
            <v>E9614</v>
          </cell>
          <cell r="B228" t="str">
            <v>Bomba com capacidade de 136 m³/h e câmara de vácuo - 5,60 kW</v>
          </cell>
          <cell r="C228">
            <v>1.2051000000000001</v>
          </cell>
          <cell r="D228">
            <v>0.69779999999999998</v>
          </cell>
        </row>
        <row r="229">
          <cell r="A229" t="str">
            <v>E9615</v>
          </cell>
          <cell r="B229" t="str">
            <v>Usina misturadora de solos com capacidade de 300 t/h - 44 kW</v>
          </cell>
          <cell r="C229">
            <v>145.1908</v>
          </cell>
          <cell r="D229">
            <v>96.971100000000007</v>
          </cell>
        </row>
        <row r="230">
          <cell r="A230" t="str">
            <v>E9617</v>
          </cell>
          <cell r="B230" t="str">
            <v>Usina misturadora de pré misturado a frio com capacidade de 60 t/h - 23,50 kW</v>
          </cell>
          <cell r="C230">
            <v>46.203000000000003</v>
          </cell>
          <cell r="D230">
            <v>38.339399999999998</v>
          </cell>
        </row>
        <row r="231">
          <cell r="A231" t="str">
            <v>E9618</v>
          </cell>
          <cell r="B231" t="str">
            <v>Batelão autopropelido com capacidade de 300 m³ - 224 kW</v>
          </cell>
          <cell r="C231">
            <v>827.00980000000004</v>
          </cell>
          <cell r="D231">
            <v>382.4692</v>
          </cell>
        </row>
        <row r="232">
          <cell r="A232" t="str">
            <v>E9619</v>
          </cell>
          <cell r="B232" t="str">
            <v>Batelão autopropelido com capacidade de 500 m³ - 373 kW</v>
          </cell>
          <cell r="C232">
            <v>1016.8704</v>
          </cell>
          <cell r="D232">
            <v>447.35890000000001</v>
          </cell>
        </row>
        <row r="233">
          <cell r="A233" t="str">
            <v>E9620</v>
          </cell>
          <cell r="B233" t="str">
            <v>Pontão flutuante de 15 x 30 x 1,8 m com capacidade de 500 t</v>
          </cell>
          <cell r="C233">
            <v>86.544600000000003</v>
          </cell>
          <cell r="D233">
            <v>53.822200000000002</v>
          </cell>
        </row>
        <row r="234">
          <cell r="A234" t="str">
            <v>E9621</v>
          </cell>
          <cell r="B234" t="str">
            <v>Bomba de injeção de argamassa e nata com capacidade de 1,08 m³/h (18 l/min) e misturador com tambor de 0,100 m³ - 6,20 kW</v>
          </cell>
          <cell r="C234">
            <v>32.072499999999998</v>
          </cell>
          <cell r="D234">
            <v>24.261299999999999</v>
          </cell>
        </row>
        <row r="235">
          <cell r="A235" t="str">
            <v>E9622</v>
          </cell>
          <cell r="B235" t="str">
            <v>Máquina de bancada universal para corte de chapa - 1,50 kW</v>
          </cell>
          <cell r="C235">
            <v>5.4450000000000003</v>
          </cell>
          <cell r="D235">
            <v>3.4245999999999999</v>
          </cell>
        </row>
        <row r="236">
          <cell r="A236" t="str">
            <v>E9623</v>
          </cell>
          <cell r="B236" t="str">
            <v>Máquina de bancada guilhotina - 4,00 kW</v>
          </cell>
          <cell r="C236">
            <v>14.4422</v>
          </cell>
          <cell r="D236">
            <v>9.0832999999999995</v>
          </cell>
        </row>
        <row r="237">
          <cell r="A237" t="str">
            <v>E9624</v>
          </cell>
          <cell r="B237" t="str">
            <v>Draga hopper com capacidade de 10.000 m³</v>
          </cell>
          <cell r="C237">
            <v>25336.3609</v>
          </cell>
          <cell r="D237">
            <v>9275.7579999999998</v>
          </cell>
        </row>
        <row r="238">
          <cell r="A238" t="str">
            <v>E9625</v>
          </cell>
          <cell r="B238" t="str">
            <v>Draga hopper com capacidade de 15.000 m³</v>
          </cell>
          <cell r="C238">
            <v>36514.775699999998</v>
          </cell>
          <cell r="D238">
            <v>13272.882</v>
          </cell>
        </row>
        <row r="239">
          <cell r="A239" t="str">
            <v>E9626</v>
          </cell>
          <cell r="B239" t="str">
            <v>Draga hopper com capacidade de 20.000 m³</v>
          </cell>
          <cell r="C239">
            <v>47742.125699999997</v>
          </cell>
          <cell r="D239">
            <v>17269.729200000002</v>
          </cell>
        </row>
        <row r="240">
          <cell r="A240" t="str">
            <v>E9627</v>
          </cell>
          <cell r="B240" t="str">
            <v>Embarcação hotel com capacidade para 15 pessoas - 199 kW</v>
          </cell>
          <cell r="C240">
            <v>273.6311</v>
          </cell>
          <cell r="D240">
            <v>73.324399999999997</v>
          </cell>
        </row>
        <row r="241">
          <cell r="A241" t="str">
            <v>E9628</v>
          </cell>
          <cell r="B241" t="str">
            <v>Fábrica de pré-moldado de concreto para balizador - 2,20 kW</v>
          </cell>
          <cell r="C241">
            <v>3.2410999999999999</v>
          </cell>
          <cell r="D241">
            <v>1.9966999999999999</v>
          </cell>
        </row>
        <row r="242">
          <cell r="A242" t="str">
            <v>E9629</v>
          </cell>
          <cell r="B242" t="str">
            <v>Compressor de ar portátil de 185,95 l/s (394 PCM) - 81,50 kW</v>
          </cell>
          <cell r="C242">
            <v>85.448499999999996</v>
          </cell>
          <cell r="D242">
            <v>15.8331</v>
          </cell>
        </row>
        <row r="243">
          <cell r="A243" t="str">
            <v>E9630</v>
          </cell>
          <cell r="B243" t="str">
            <v>Bomba submersível com capacidade de 75 m³/h - 3,6 kW</v>
          </cell>
          <cell r="C243">
            <v>0.74260000000000004</v>
          </cell>
          <cell r="D243">
            <v>0.43</v>
          </cell>
        </row>
        <row r="244">
          <cell r="A244" t="str">
            <v>E9631</v>
          </cell>
          <cell r="B244" t="str">
            <v>Bomba para concreto projetado via seca com capacidade de 6 m³/h - 7,5 kW</v>
          </cell>
          <cell r="C244">
            <v>66.206900000000005</v>
          </cell>
          <cell r="D244">
            <v>52.941099999999999</v>
          </cell>
        </row>
        <row r="245">
          <cell r="A245" t="str">
            <v>E9632</v>
          </cell>
          <cell r="B245" t="str">
            <v>Conjunto vibratório para tubos de concreto com encaixe PB e 3 jogos de fôrmas - D = 0,20 m</v>
          </cell>
          <cell r="C245">
            <v>10.2204</v>
          </cell>
          <cell r="D245">
            <v>6.2964000000000002</v>
          </cell>
        </row>
        <row r="246">
          <cell r="A246" t="str">
            <v>E9633</v>
          </cell>
          <cell r="B246" t="str">
            <v>Conjunto vibratório para tubos de concreto com encaixe PB e 3 jogos de fôrmas - D = 0,30 m</v>
          </cell>
          <cell r="C246">
            <v>11.862299999999999</v>
          </cell>
          <cell r="D246">
            <v>7.3079000000000001</v>
          </cell>
        </row>
        <row r="247">
          <cell r="A247" t="str">
            <v>E9634</v>
          </cell>
          <cell r="B247" t="str">
            <v>Conjunto vibratório para tubos de concreto com encaixe PB e 3 jogos de fôrmas - D = 0,40 m</v>
          </cell>
          <cell r="C247">
            <v>12.5205</v>
          </cell>
          <cell r="D247">
            <v>7.7134</v>
          </cell>
        </row>
        <row r="248">
          <cell r="A248" t="str">
            <v>E9635</v>
          </cell>
          <cell r="B248" t="str">
            <v>Draga de sucção e recalque com potência da bomba de 294 kW e cortador de 30 kW</v>
          </cell>
          <cell r="C248">
            <v>536.99850000000004</v>
          </cell>
          <cell r="D248">
            <v>186.1866</v>
          </cell>
        </row>
        <row r="249">
          <cell r="A249" t="str">
            <v>E9636</v>
          </cell>
          <cell r="B249" t="str">
            <v>Draga de sucção e recalque com potência da bomba de 483 kW e cortador de 55 kW</v>
          </cell>
          <cell r="C249">
            <v>698.798</v>
          </cell>
          <cell r="D249">
            <v>205.4743</v>
          </cell>
        </row>
        <row r="250">
          <cell r="A250" t="str">
            <v>E9637</v>
          </cell>
          <cell r="B250" t="str">
            <v>Draga de sucção e recalque com potência da bomba de 746 kW e cortador de 110 kW</v>
          </cell>
          <cell r="C250">
            <v>1117.7554</v>
          </cell>
          <cell r="D250">
            <v>326.94929999999999</v>
          </cell>
        </row>
        <row r="251">
          <cell r="A251" t="str">
            <v>E9638</v>
          </cell>
          <cell r="B251" t="str">
            <v>Draga de sucção e recalque com potência da bomba de 1.350 kW e cortador de 170 kW</v>
          </cell>
          <cell r="C251">
            <v>1788.992</v>
          </cell>
          <cell r="D251">
            <v>453.88690000000003</v>
          </cell>
        </row>
        <row r="252">
          <cell r="A252" t="str">
            <v>E9639</v>
          </cell>
          <cell r="B252" t="str">
            <v>Embarcação hotel com capacidade para 30 pessoas - 2 x 112 kW</v>
          </cell>
          <cell r="C252">
            <v>411.74270000000001</v>
          </cell>
          <cell r="D252">
            <v>164.85310000000001</v>
          </cell>
        </row>
        <row r="253">
          <cell r="A253" t="str">
            <v>E9640</v>
          </cell>
          <cell r="B253" t="str">
            <v>Compressor de ar portátil de 33,51 l/s (71 PCM) - 14 kW</v>
          </cell>
          <cell r="C253">
            <v>20.9556</v>
          </cell>
          <cell r="D253">
            <v>6.1913999999999998</v>
          </cell>
        </row>
        <row r="254">
          <cell r="A254" t="str">
            <v>E9641</v>
          </cell>
          <cell r="B254" t="str">
            <v>Compressor de ar portátil de 75,04 l/s (159 PCM) - 33 kW</v>
          </cell>
          <cell r="C254">
            <v>37.5762</v>
          </cell>
          <cell r="D254">
            <v>8.0576000000000008</v>
          </cell>
        </row>
        <row r="255">
          <cell r="A255" t="str">
            <v>E9642</v>
          </cell>
          <cell r="B255" t="str">
            <v>Perfuratriz hidráulica sobre esteiras para estaca raiz - 56 kW</v>
          </cell>
          <cell r="C255">
            <v>209.82159999999999</v>
          </cell>
          <cell r="D255">
            <v>115.3689</v>
          </cell>
        </row>
        <row r="256">
          <cell r="A256" t="str">
            <v>E9643</v>
          </cell>
          <cell r="B256" t="str">
            <v>Equipamento para pintura a ar comprimido de pistola com caneca com capacidade de 1.000 ml e compressor de 1,50 kW</v>
          </cell>
          <cell r="C256">
            <v>0.437</v>
          </cell>
          <cell r="D256">
            <v>0.29720000000000002</v>
          </cell>
        </row>
        <row r="257">
          <cell r="A257" t="str">
            <v>E9646</v>
          </cell>
          <cell r="B257" t="str">
            <v>Compressor de ar portátil de 58,52 l/s (124 PCM) - 27 kW</v>
          </cell>
          <cell r="C257">
            <v>32.945300000000003</v>
          </cell>
          <cell r="D257">
            <v>7.8098999999999998</v>
          </cell>
        </row>
        <row r="258">
          <cell r="A258" t="str">
            <v>E9647</v>
          </cell>
          <cell r="B258" t="str">
            <v>Compactador manual com soquete vibratório - 4,10 kW</v>
          </cell>
          <cell r="C258">
            <v>8.8877000000000006</v>
          </cell>
          <cell r="D258">
            <v>0.83840000000000003</v>
          </cell>
        </row>
        <row r="259">
          <cell r="A259" t="str">
            <v>E9648</v>
          </cell>
          <cell r="B259" t="str">
            <v>Compressor de ar portátil de 422,86 l/s (896 PCM) - 213 kW</v>
          </cell>
          <cell r="C259">
            <v>211.2525</v>
          </cell>
          <cell r="D259">
            <v>34.706299999999999</v>
          </cell>
        </row>
        <row r="260">
          <cell r="A260" t="str">
            <v>E9649</v>
          </cell>
          <cell r="B260" t="str">
            <v>Compressor de ar portátil de 94,39 l/s (200 PCM) - 36 kW</v>
          </cell>
          <cell r="C260">
            <v>43.324199999999998</v>
          </cell>
          <cell r="D260">
            <v>10.079800000000001</v>
          </cell>
        </row>
        <row r="261">
          <cell r="A261" t="str">
            <v>E9651</v>
          </cell>
          <cell r="B261" t="str">
            <v>Guindaste móvel sobre esteiras com Hammer Grab - 186 kW</v>
          </cell>
          <cell r="C261">
            <v>427.84249999999997</v>
          </cell>
          <cell r="D261">
            <v>212.05520000000001</v>
          </cell>
        </row>
        <row r="262">
          <cell r="A262" t="str">
            <v>E9652</v>
          </cell>
          <cell r="B262" t="str">
            <v>Compressor de ar portátil de 540,85 l/s (1.146 PCM) - 331,10 kW</v>
          </cell>
          <cell r="C262">
            <v>331.5059</v>
          </cell>
          <cell r="D262">
            <v>55.676299999999998</v>
          </cell>
        </row>
        <row r="263">
          <cell r="A263" t="str">
            <v>E9653</v>
          </cell>
          <cell r="B263" t="str">
            <v>Guindaste móvel sobre esteiras com trado para escavação em solos - 186 kW</v>
          </cell>
          <cell r="C263">
            <v>404.8272</v>
          </cell>
          <cell r="D263">
            <v>200.55690000000001</v>
          </cell>
        </row>
        <row r="264">
          <cell r="A264" t="str">
            <v>E9654</v>
          </cell>
          <cell r="B264" t="str">
            <v>Guindaste móvel sobre esteiras com trado com bits escavação em rocha - 186 kW</v>
          </cell>
          <cell r="C264">
            <v>404.8272</v>
          </cell>
          <cell r="D264">
            <v>200.55690000000001</v>
          </cell>
        </row>
        <row r="265">
          <cell r="A265" t="str">
            <v>E9656</v>
          </cell>
          <cell r="B265" t="str">
            <v>Guindaste móvel sobre esteiras com caçamba para escavação em solos - 186 kW</v>
          </cell>
          <cell r="C265">
            <v>402.85320000000002</v>
          </cell>
          <cell r="D265">
            <v>199.57069999999999</v>
          </cell>
        </row>
        <row r="266">
          <cell r="A266" t="str">
            <v>E9657</v>
          </cell>
          <cell r="B266" t="str">
            <v>Guindaste móvel sobre esteiras com caçamba para escavação em rocha - 186 kW</v>
          </cell>
          <cell r="C266">
            <v>402.85320000000002</v>
          </cell>
          <cell r="D266">
            <v>199.57069999999999</v>
          </cell>
        </row>
        <row r="267">
          <cell r="A267" t="str">
            <v>E9659</v>
          </cell>
          <cell r="B267" t="str">
            <v>Campânula de ar comprimido com capacidade de 3 m³</v>
          </cell>
          <cell r="C267">
            <v>27.738</v>
          </cell>
          <cell r="D267">
            <v>25.630199999999999</v>
          </cell>
        </row>
        <row r="268">
          <cell r="A268" t="str">
            <v>E9660</v>
          </cell>
          <cell r="B268" t="str">
            <v>Guindaste móvel sobre esteiras com capacidade de 40 t - 186 kW</v>
          </cell>
          <cell r="C268">
            <v>406.41759999999999</v>
          </cell>
          <cell r="D268">
            <v>201.35149999999999</v>
          </cell>
        </row>
        <row r="269">
          <cell r="A269" t="str">
            <v>E9661</v>
          </cell>
          <cell r="B269" t="str">
            <v>Compressor de ar portátil de 89,67 l/s (190 PCM) - 36 kW</v>
          </cell>
          <cell r="C269">
            <v>42.899299999999997</v>
          </cell>
          <cell r="D269">
            <v>9.8447999999999993</v>
          </cell>
        </row>
        <row r="270">
          <cell r="A270" t="str">
            <v>E9662</v>
          </cell>
          <cell r="B270" t="str">
            <v>Equipamento para solda e corte com oxiacetileno</v>
          </cell>
          <cell r="C270">
            <v>1.0343</v>
          </cell>
          <cell r="D270">
            <v>0.56489999999999996</v>
          </cell>
        </row>
        <row r="271">
          <cell r="A271" t="str">
            <v>E9664</v>
          </cell>
          <cell r="B271" t="str">
            <v>Guindaste móvel sobre esteiras com capacidade de 80 t - 212 kW</v>
          </cell>
          <cell r="C271">
            <v>494.32459999999998</v>
          </cell>
          <cell r="D271">
            <v>242.60579999999999</v>
          </cell>
        </row>
        <row r="272">
          <cell r="A272" t="str">
            <v>E9668</v>
          </cell>
          <cell r="B272" t="str">
            <v>Mesa vibratória - 2,20 kW</v>
          </cell>
          <cell r="C272">
            <v>3.2831000000000001</v>
          </cell>
          <cell r="D272">
            <v>2.0226000000000002</v>
          </cell>
        </row>
        <row r="273">
          <cell r="A273" t="str">
            <v>E9671</v>
          </cell>
          <cell r="B273" t="str">
            <v>Compressor de ar portátil de 363,87 l/s (771 PCM) - 158,13 kW</v>
          </cell>
          <cell r="C273">
            <v>166.54470000000001</v>
          </cell>
          <cell r="D273">
            <v>31.136900000000001</v>
          </cell>
        </row>
        <row r="274">
          <cell r="A274" t="str">
            <v>E9673</v>
          </cell>
          <cell r="B274" t="str">
            <v>Equipamento de batimetria multifeixe</v>
          </cell>
          <cell r="C274">
            <v>191.6797</v>
          </cell>
          <cell r="D274">
            <v>123.61369999999999</v>
          </cell>
        </row>
        <row r="275">
          <cell r="A275" t="str">
            <v>E9674</v>
          </cell>
          <cell r="B275" t="str">
            <v>Equipamento de medição de descarga líquida com ADCP</v>
          </cell>
          <cell r="C275">
            <v>77.170500000000004</v>
          </cell>
          <cell r="D275">
            <v>63.194800000000001</v>
          </cell>
        </row>
        <row r="276">
          <cell r="A276" t="str">
            <v>E9675</v>
          </cell>
          <cell r="B276" t="str">
            <v>Martelete perfurador/rompedor elétrico - 1,50 kW</v>
          </cell>
          <cell r="C276">
            <v>0.79059999999999997</v>
          </cell>
          <cell r="D276">
            <v>0.43180000000000002</v>
          </cell>
        </row>
        <row r="277">
          <cell r="A277" t="str">
            <v>E9676</v>
          </cell>
          <cell r="B277" t="str">
            <v>Embarcação de transporte de pessoal e apoio logístico - 90 kW</v>
          </cell>
          <cell r="C277">
            <v>228.5222</v>
          </cell>
          <cell r="D277">
            <v>37.945900000000002</v>
          </cell>
        </row>
        <row r="278">
          <cell r="A278" t="str">
            <v>E9677</v>
          </cell>
          <cell r="B278" t="str">
            <v>Martelete perfurador/rompedor a ar comprimido de 10 kg com capacidade de 1.800 gpm</v>
          </cell>
          <cell r="C278">
            <v>22.006599999999999</v>
          </cell>
          <cell r="D278">
            <v>21.402200000000001</v>
          </cell>
        </row>
        <row r="279">
          <cell r="A279" t="str">
            <v>E9678</v>
          </cell>
          <cell r="B279" t="str">
            <v>Fresadora a frio - 410 kW</v>
          </cell>
          <cell r="C279">
            <v>1055.3607999999999</v>
          </cell>
          <cell r="D279">
            <v>372.78179999999998</v>
          </cell>
        </row>
        <row r="280">
          <cell r="A280" t="str">
            <v>E9681</v>
          </cell>
          <cell r="B280" t="str">
            <v>Rolo compactador liso tandem vibratório autopropelido de 10,4 t - 82 kW</v>
          </cell>
          <cell r="C280">
            <v>204.49100000000001</v>
          </cell>
          <cell r="D280">
            <v>74.907799999999995</v>
          </cell>
        </row>
        <row r="281">
          <cell r="A281" t="str">
            <v>E9682</v>
          </cell>
          <cell r="B281" t="str">
            <v>Rolo compactador liso tandem vibratório autopropelido de 1,6 t - 18 kW</v>
          </cell>
          <cell r="C281">
            <v>83.467200000000005</v>
          </cell>
          <cell r="D281">
            <v>47.167999999999999</v>
          </cell>
        </row>
        <row r="282">
          <cell r="A282" t="str">
            <v>E9683</v>
          </cell>
          <cell r="B282" t="str">
            <v>Martelete perfurador/rompedor elétrico - 0,90 kW</v>
          </cell>
          <cell r="C282">
            <v>0.75970000000000004</v>
          </cell>
          <cell r="D282">
            <v>0.41489999999999999</v>
          </cell>
        </row>
        <row r="283">
          <cell r="A283" t="str">
            <v>E9684</v>
          </cell>
          <cell r="B283" t="str">
            <v>Veículo leve picape 4 x 4 com capacidade de 1,10 t - 147 kW</v>
          </cell>
          <cell r="C283">
            <v>89.168400000000005</v>
          </cell>
          <cell r="D283">
            <v>44.083799999999997</v>
          </cell>
        </row>
        <row r="284">
          <cell r="A284" t="str">
            <v>E9685</v>
          </cell>
          <cell r="B284" t="str">
            <v>Rolo compactador pé de carneiro vibratório autopropelido por pneus de 11,6 t - 82 kW</v>
          </cell>
          <cell r="C284">
            <v>157.45590000000001</v>
          </cell>
          <cell r="D284">
            <v>69.352999999999994</v>
          </cell>
        </row>
        <row r="285">
          <cell r="A285" t="str">
            <v>E9689</v>
          </cell>
          <cell r="B285" t="str">
            <v>Usina de asfalto a quente gravimétrica com capacidade de 100/140 t/h - 260 kW</v>
          </cell>
          <cell r="C285">
            <v>952.12879999999996</v>
          </cell>
          <cell r="D285">
            <v>497.70409999999998</v>
          </cell>
        </row>
        <row r="286">
          <cell r="A286" t="str">
            <v>E9691</v>
          </cell>
          <cell r="B286" t="str">
            <v>Guincho tracionador de cordoalhas - 7,50 kW</v>
          </cell>
          <cell r="C286">
            <v>54.830300000000001</v>
          </cell>
          <cell r="D286">
            <v>43.155200000000001</v>
          </cell>
        </row>
        <row r="287">
          <cell r="A287" t="str">
            <v>E9692</v>
          </cell>
          <cell r="B287" t="str">
            <v>Caldeira para aquecimento e injeção de cera - 1 kW</v>
          </cell>
          <cell r="C287">
            <v>27.255199999999999</v>
          </cell>
          <cell r="D287">
            <v>25.861999999999998</v>
          </cell>
        </row>
        <row r="288">
          <cell r="A288" t="str">
            <v>E9694</v>
          </cell>
          <cell r="B288" t="str">
            <v>Misturador de argamassa de alta turbulência com capacidade de 220 l - 13 kW</v>
          </cell>
          <cell r="C288">
            <v>24.491299999999999</v>
          </cell>
          <cell r="D288">
            <v>22.884599999999999</v>
          </cell>
        </row>
        <row r="289">
          <cell r="A289" t="str">
            <v>E9697</v>
          </cell>
          <cell r="B289" t="str">
            <v>Minicarregadeira de pneus com vassoura de 1,8 m - 45,50 kW</v>
          </cell>
          <cell r="C289">
            <v>112.41630000000001</v>
          </cell>
          <cell r="D289">
            <v>48.364199999999997</v>
          </cell>
        </row>
        <row r="290">
          <cell r="A290" t="str">
            <v>E9699</v>
          </cell>
          <cell r="B290" t="str">
            <v>Trituradora de galhos e troncos rebocável com capacidade de até 350 mm de diâmetro com guincho</v>
          </cell>
          <cell r="C290">
            <v>156.64400000000001</v>
          </cell>
          <cell r="D290">
            <v>61.408700000000003</v>
          </cell>
        </row>
        <row r="291">
          <cell r="A291" t="str">
            <v>E9700</v>
          </cell>
          <cell r="B291" t="str">
            <v>Fresadora a frio - 155 kW</v>
          </cell>
          <cell r="C291">
            <v>366.5317</v>
          </cell>
          <cell r="D291">
            <v>137.0703</v>
          </cell>
        </row>
        <row r="292">
          <cell r="A292" t="str">
            <v>E9701</v>
          </cell>
          <cell r="B292" t="str">
            <v>Jateador pressurizado multiabrasivo com capacidade de 280 l</v>
          </cell>
          <cell r="C292">
            <v>24.6921</v>
          </cell>
          <cell r="D292">
            <v>22.85</v>
          </cell>
        </row>
        <row r="293">
          <cell r="A293" t="str">
            <v>E9703</v>
          </cell>
          <cell r="B293" t="str">
            <v>Fábrica de pré-moldado de concreto para mourão - 2,20 kW</v>
          </cell>
          <cell r="C293">
            <v>3.2410999999999999</v>
          </cell>
          <cell r="D293">
            <v>1.9966999999999999</v>
          </cell>
        </row>
        <row r="294">
          <cell r="A294" t="str">
            <v>E9704</v>
          </cell>
          <cell r="B294" t="str">
            <v>Batelão sem propulsão montado na obra com capacidade de 66 m³</v>
          </cell>
          <cell r="C294">
            <v>26.1511</v>
          </cell>
          <cell r="D294">
            <v>23.9343</v>
          </cell>
        </row>
        <row r="295">
          <cell r="A295" t="str">
            <v>E9705</v>
          </cell>
          <cell r="B295" t="str">
            <v>Misturador de lama bentonítica - 4 kW</v>
          </cell>
          <cell r="C295">
            <v>22.680700000000002</v>
          </cell>
          <cell r="D295">
            <v>21.836200000000002</v>
          </cell>
        </row>
        <row r="296">
          <cell r="A296" t="str">
            <v>E9706</v>
          </cell>
          <cell r="B296" t="str">
            <v>Martelete perfurador/rompedor a ar comprimido de 28 kg para concreto com capacidade de 1.230 gpm</v>
          </cell>
          <cell r="C296">
            <v>22.949400000000001</v>
          </cell>
          <cell r="D296">
            <v>21.917100000000001</v>
          </cell>
        </row>
        <row r="297">
          <cell r="A297" t="str">
            <v>E9707</v>
          </cell>
          <cell r="B297" t="str">
            <v>Desarenador - 15 kW</v>
          </cell>
          <cell r="C297">
            <v>22.1769</v>
          </cell>
          <cell r="D297">
            <v>21.495200000000001</v>
          </cell>
        </row>
        <row r="298">
          <cell r="A298" t="str">
            <v>E9708</v>
          </cell>
          <cell r="B298" t="str">
            <v>Microtrator com roçadeira - 10 kW</v>
          </cell>
          <cell r="C298">
            <v>32.350900000000003</v>
          </cell>
          <cell r="D298">
            <v>23.910900000000002</v>
          </cell>
        </row>
        <row r="299">
          <cell r="A299" t="str">
            <v>E9710</v>
          </cell>
          <cell r="B299" t="str">
            <v>Socadora automática de linha - 253 kW</v>
          </cell>
          <cell r="C299">
            <v>3273.7413999999999</v>
          </cell>
          <cell r="D299">
            <v>1851.3489</v>
          </cell>
        </row>
        <row r="300">
          <cell r="A300" t="str">
            <v>E9712</v>
          </cell>
          <cell r="B300" t="str">
            <v>Reguladora e distribuidora de lastro - 300 kW</v>
          </cell>
          <cell r="C300">
            <v>1837.9984999999999</v>
          </cell>
          <cell r="D300">
            <v>1007.2643</v>
          </cell>
        </row>
        <row r="301">
          <cell r="A301" t="str">
            <v>E9714</v>
          </cell>
          <cell r="B301" t="str">
            <v>Bate-estaca com martelo hidráulico - 450 kW</v>
          </cell>
          <cell r="C301">
            <v>643.5557</v>
          </cell>
          <cell r="D301">
            <v>263.8578</v>
          </cell>
        </row>
        <row r="302">
          <cell r="A302" t="str">
            <v>E9716</v>
          </cell>
          <cell r="B302" t="str">
            <v>Conjunto bomba e macaco hidráulico para protensão com capacidade de 590 kN - 3,70 kW</v>
          </cell>
          <cell r="C302">
            <v>36.5565</v>
          </cell>
          <cell r="D302">
            <v>35.737299999999998</v>
          </cell>
        </row>
        <row r="303">
          <cell r="A303" t="str">
            <v>E9717</v>
          </cell>
          <cell r="B303" t="str">
            <v>Máquina policorte - 2,20 kW</v>
          </cell>
          <cell r="C303">
            <v>0.1376</v>
          </cell>
          <cell r="D303">
            <v>9.3600000000000003E-2</v>
          </cell>
        </row>
        <row r="304">
          <cell r="A304" t="str">
            <v>E9718</v>
          </cell>
          <cell r="B304" t="str">
            <v>Pórtico duplo de descarga e posicionamento de dormente - 89 kW</v>
          </cell>
          <cell r="C304">
            <v>923.40899999999999</v>
          </cell>
          <cell r="D304">
            <v>593.37720000000002</v>
          </cell>
        </row>
        <row r="305">
          <cell r="A305" t="str">
            <v>E9719</v>
          </cell>
          <cell r="B305" t="str">
            <v>Talha manual com capacidade de 3 t</v>
          </cell>
          <cell r="C305">
            <v>0.28570000000000001</v>
          </cell>
          <cell r="D305">
            <v>0.1963</v>
          </cell>
        </row>
        <row r="306">
          <cell r="A306" t="str">
            <v>E9720</v>
          </cell>
          <cell r="B306" t="str">
            <v>Conjunto bomba e macaco hidráulico para protensão com capacidade de 250 kN - 3,70 kW</v>
          </cell>
          <cell r="C306">
            <v>36.1663</v>
          </cell>
          <cell r="D306">
            <v>35.518900000000002</v>
          </cell>
        </row>
        <row r="307">
          <cell r="A307" t="str">
            <v>E9721</v>
          </cell>
          <cell r="B307" t="str">
            <v>Conjunto bomba e macaco hidráulico para protensão com capacidade de 1.150 kN - 5 kW</v>
          </cell>
          <cell r="C307">
            <v>37.755699999999997</v>
          </cell>
          <cell r="D307">
            <v>36.408499999999997</v>
          </cell>
        </row>
        <row r="308">
          <cell r="A308" t="str">
            <v>E9722</v>
          </cell>
          <cell r="B308" t="str">
            <v>Conjunto bomba e macaco hidráulico para protensão com capacidade de 2.000 kN - 5 kW</v>
          </cell>
          <cell r="C308">
            <v>39.576099999999997</v>
          </cell>
          <cell r="D308">
            <v>37.427399999999999</v>
          </cell>
        </row>
        <row r="309">
          <cell r="A309" t="str">
            <v>E9723</v>
          </cell>
          <cell r="B309" t="str">
            <v>Conjunto bomba e macaco hidráulico para protensão com capacidade de 2.500 kN - 7 kW</v>
          </cell>
          <cell r="C309">
            <v>40.458500000000001</v>
          </cell>
          <cell r="D309">
            <v>37.921300000000002</v>
          </cell>
        </row>
        <row r="310">
          <cell r="A310" t="str">
            <v>E9724</v>
          </cell>
          <cell r="B310" t="str">
            <v>Conjunto bomba e macaco hidráulico para protensão com capacidade de 4.000 kN - 10 kW</v>
          </cell>
          <cell r="C310">
            <v>40.8583</v>
          </cell>
          <cell r="D310">
            <v>38.145099999999999</v>
          </cell>
        </row>
        <row r="311">
          <cell r="A311" t="str">
            <v>E9725</v>
          </cell>
          <cell r="B311" t="str">
            <v>Conjunto bomba e macaco hidráulico para protensão com capacidade de 5.400 kN - 10 kW</v>
          </cell>
          <cell r="C311">
            <v>41.284999999999997</v>
          </cell>
          <cell r="D311">
            <v>38.383899999999997</v>
          </cell>
        </row>
        <row r="312">
          <cell r="A312" t="str">
            <v>E9726</v>
          </cell>
          <cell r="B312" t="str">
            <v>Bate-estaca Strauss - 15 kW</v>
          </cell>
          <cell r="C312">
            <v>47.692799999999998</v>
          </cell>
          <cell r="D312">
            <v>34.953299999999999</v>
          </cell>
        </row>
        <row r="313">
          <cell r="A313" t="str">
            <v>E9727</v>
          </cell>
          <cell r="B313" t="str">
            <v>Posicionadora de trilhos - 7,40 kW</v>
          </cell>
          <cell r="C313">
            <v>71.494600000000005</v>
          </cell>
          <cell r="D313">
            <v>40.190100000000001</v>
          </cell>
        </row>
        <row r="314">
          <cell r="A314" t="str">
            <v>E9728</v>
          </cell>
          <cell r="B314" t="str">
            <v>Tirefonadora/parafusadora portátil - 3,10 kW</v>
          </cell>
          <cell r="C314">
            <v>13.503399999999999</v>
          </cell>
          <cell r="D314">
            <v>4.9397000000000002</v>
          </cell>
        </row>
        <row r="315">
          <cell r="A315" t="str">
            <v>E9729</v>
          </cell>
          <cell r="B315" t="str">
            <v>Equipamento para pintura eletrostática com cabine simples de 5,50 kW e estufa de 2x120.000 kCal</v>
          </cell>
          <cell r="C315">
            <v>17.276800000000001</v>
          </cell>
          <cell r="D315">
            <v>9.5548000000000002</v>
          </cell>
        </row>
        <row r="316">
          <cell r="A316" t="str">
            <v>E9730</v>
          </cell>
          <cell r="B316" t="str">
            <v>Grupo vibrador com gerador - 2,80 kW</v>
          </cell>
          <cell r="C316">
            <v>10.1622</v>
          </cell>
          <cell r="D316">
            <v>3.97</v>
          </cell>
        </row>
        <row r="317">
          <cell r="A317" t="str">
            <v>E9731</v>
          </cell>
          <cell r="B317" t="str">
            <v>Máquina de furar dormente portátil - 1,50 kW</v>
          </cell>
          <cell r="C317">
            <v>10.998200000000001</v>
          </cell>
          <cell r="D317">
            <v>4.8284000000000002</v>
          </cell>
        </row>
        <row r="318">
          <cell r="A318" t="str">
            <v>E9732</v>
          </cell>
          <cell r="B318" t="str">
            <v>Máquina para furar dormente - 6,70 kW</v>
          </cell>
          <cell r="C318">
            <v>22.9757</v>
          </cell>
          <cell r="D318">
            <v>7.2850000000000001</v>
          </cell>
        </row>
        <row r="319">
          <cell r="A319" t="str">
            <v>E9733</v>
          </cell>
          <cell r="B319" t="str">
            <v>Máquina tirefonadora e parafusadora - 6,70 kW</v>
          </cell>
          <cell r="C319">
            <v>23.583200000000001</v>
          </cell>
          <cell r="D319">
            <v>7.6167999999999996</v>
          </cell>
        </row>
        <row r="320">
          <cell r="A320" t="str">
            <v>E9734</v>
          </cell>
          <cell r="B320" t="str">
            <v>Bomba projetora de argamassa com capacidade de 2 m³/h - 5,50 kW</v>
          </cell>
          <cell r="C320">
            <v>38.219000000000001</v>
          </cell>
          <cell r="D320">
            <v>30.833100000000002</v>
          </cell>
        </row>
        <row r="321">
          <cell r="A321" t="str">
            <v>E9735</v>
          </cell>
          <cell r="B321" t="str">
            <v>Máquina para serrar trilho - 5,00 kW</v>
          </cell>
          <cell r="C321">
            <v>11.6662</v>
          </cell>
          <cell r="D321">
            <v>2.4437000000000002</v>
          </cell>
        </row>
        <row r="322">
          <cell r="A322" t="str">
            <v>E9736</v>
          </cell>
          <cell r="B322" t="str">
            <v>Máquina para furar trilho - 1,20 kW</v>
          </cell>
          <cell r="C322">
            <v>9.1455000000000002</v>
          </cell>
          <cell r="D322">
            <v>4.0522</v>
          </cell>
        </row>
        <row r="323">
          <cell r="A323" t="str">
            <v>E9737</v>
          </cell>
          <cell r="B323" t="str">
            <v>Conjunto para pré-aquecimento de trilho em solda aluminotérmica</v>
          </cell>
          <cell r="C323">
            <v>0.5081</v>
          </cell>
          <cell r="D323">
            <v>0.27750000000000002</v>
          </cell>
        </row>
        <row r="324">
          <cell r="A324" t="str">
            <v>E9738</v>
          </cell>
          <cell r="B324" t="str">
            <v>Máquina de esmerilhar topo e lateral de boleto - 5,20 kW</v>
          </cell>
          <cell r="C324">
            <v>21.900200000000002</v>
          </cell>
          <cell r="D324">
            <v>7.8760000000000003</v>
          </cell>
        </row>
        <row r="325">
          <cell r="A325" t="str">
            <v>E9740</v>
          </cell>
          <cell r="B325" t="str">
            <v>Quadro tubular contraventado para andaime de 1 x 1 x 1 m com capacidade de 2 t</v>
          </cell>
          <cell r="C325">
            <v>0.13389999999999999</v>
          </cell>
          <cell r="D325">
            <v>0.10440000000000001</v>
          </cell>
        </row>
        <row r="326">
          <cell r="A326" t="str">
            <v>E9745</v>
          </cell>
          <cell r="B326" t="str">
            <v>Trator agrícola sobre pneus com roçadeira - 77 kW</v>
          </cell>
          <cell r="C326">
            <v>101.9901</v>
          </cell>
          <cell r="D326">
            <v>35.011699999999998</v>
          </cell>
        </row>
        <row r="327">
          <cell r="A327" t="str">
            <v>E9746</v>
          </cell>
          <cell r="B327" t="str">
            <v>Conjunto bomba e prensa para luva de emenda de 25 mm</v>
          </cell>
          <cell r="C327">
            <v>24.106200000000001</v>
          </cell>
          <cell r="D327">
            <v>22.933299999999999</v>
          </cell>
        </row>
        <row r="328">
          <cell r="A328" t="str">
            <v>E9747</v>
          </cell>
          <cell r="B328" t="str">
            <v>Conjunto bomba e prensa para luva de emenda de 32 mm</v>
          </cell>
          <cell r="C328">
            <v>24.277799999999999</v>
          </cell>
          <cell r="D328">
            <v>23.046199999999999</v>
          </cell>
        </row>
        <row r="329">
          <cell r="A329" t="str">
            <v>E9748</v>
          </cell>
          <cell r="B329" t="str">
            <v>Rosqueadeira para rosca cônica - 0,75 kW</v>
          </cell>
          <cell r="C329">
            <v>21.375699999999998</v>
          </cell>
          <cell r="D329">
            <v>21.0671</v>
          </cell>
        </row>
        <row r="330">
          <cell r="A330" t="str">
            <v>E9749</v>
          </cell>
          <cell r="B330" t="str">
            <v>Jateador portátil multiabrasivo com capacidade de 300 kg</v>
          </cell>
          <cell r="C330">
            <v>21.918700000000001</v>
          </cell>
          <cell r="D330">
            <v>21.348299999999998</v>
          </cell>
        </row>
        <row r="331">
          <cell r="A331" t="str">
            <v>E9750</v>
          </cell>
          <cell r="B331" t="str">
            <v>Bomba de injeção de argamassa com capacidade de 50 l/min</v>
          </cell>
          <cell r="C331">
            <v>5.0926999999999998</v>
          </cell>
          <cell r="D331">
            <v>2.9487000000000001</v>
          </cell>
        </row>
        <row r="332">
          <cell r="A332" t="str">
            <v>E9755</v>
          </cell>
          <cell r="B332" t="str">
            <v>Bomba de alta pressão para jet grouting de até 45 MPa - 150 kW</v>
          </cell>
          <cell r="C332">
            <v>379.89699999999999</v>
          </cell>
          <cell r="D332">
            <v>153.0341</v>
          </cell>
        </row>
        <row r="333">
          <cell r="A333" t="str">
            <v>E9756</v>
          </cell>
          <cell r="B333" t="str">
            <v>Calandra para chapas de aço até 25 mm - 22 kW</v>
          </cell>
          <cell r="C333">
            <v>104.58029999999999</v>
          </cell>
          <cell r="D333">
            <v>71.920900000000003</v>
          </cell>
        </row>
        <row r="334">
          <cell r="A334" t="str">
            <v>E9758</v>
          </cell>
          <cell r="B334" t="str">
            <v>Vibroacabadora de asfalto sobre pneus - 82 kW</v>
          </cell>
          <cell r="C334">
            <v>207.916</v>
          </cell>
          <cell r="D334">
            <v>92.695400000000006</v>
          </cell>
        </row>
        <row r="335">
          <cell r="A335" t="str">
            <v>E9760</v>
          </cell>
          <cell r="B335" t="str">
            <v>Perfuratriz manual para coroa diamantada - 1,60 kW</v>
          </cell>
          <cell r="C335">
            <v>2.3845999999999998</v>
          </cell>
          <cell r="D335">
            <v>1.3024</v>
          </cell>
        </row>
        <row r="336">
          <cell r="A336" t="str">
            <v>E9761</v>
          </cell>
          <cell r="B336" t="str">
            <v>Guincho de coluna com capacidade de 200 kg - 0,92 kW</v>
          </cell>
          <cell r="C336">
            <v>0.5222</v>
          </cell>
          <cell r="D336">
            <v>0.32169999999999999</v>
          </cell>
        </row>
        <row r="337">
          <cell r="A337" t="str">
            <v>E9762</v>
          </cell>
          <cell r="B337" t="str">
            <v>Rolo compactador de pneus autopropelido de 27 t - 85 kW</v>
          </cell>
          <cell r="C337">
            <v>163.06059999999999</v>
          </cell>
          <cell r="D337">
            <v>77.147400000000005</v>
          </cell>
        </row>
        <row r="338">
          <cell r="A338" t="str">
            <v>E9763</v>
          </cell>
          <cell r="B338" t="str">
            <v>Grupo gerador - 36/40 kVA</v>
          </cell>
          <cell r="C338">
            <v>29.151</v>
          </cell>
          <cell r="D338">
            <v>3.7374000000000001</v>
          </cell>
        </row>
        <row r="339">
          <cell r="A339" t="str">
            <v>E9766</v>
          </cell>
          <cell r="B339" t="str">
            <v>Prensa hidráulica para fabricação de blocos pré-moldados - 20 kW</v>
          </cell>
          <cell r="C339">
            <v>35.672699999999999</v>
          </cell>
          <cell r="D339">
            <v>29.572900000000001</v>
          </cell>
        </row>
        <row r="340">
          <cell r="A340" t="str">
            <v>E9767</v>
          </cell>
          <cell r="B340" t="str">
            <v>Compressor de ar portátil de 9,44 l/s (20 PCM) a gasolina - 5,22 kW</v>
          </cell>
          <cell r="C340">
            <v>10.301</v>
          </cell>
          <cell r="D340">
            <v>0.50629999999999997</v>
          </cell>
        </row>
        <row r="341">
          <cell r="A341" t="str">
            <v>E9768</v>
          </cell>
          <cell r="B341" t="str">
            <v>Compressor de ar portátil de 373,78 l/s (792 PCM) - 213,30 kW</v>
          </cell>
          <cell r="C341">
            <v>214.43260000000001</v>
          </cell>
          <cell r="D341">
            <v>36.349299999999999</v>
          </cell>
        </row>
        <row r="342">
          <cell r="A342" t="str">
            <v>E9769</v>
          </cell>
          <cell r="B342" t="str">
            <v>Cunha hidráulica com três cilindros e acessórios com capacidade de 3.000 kN - 5,60 kW</v>
          </cell>
          <cell r="C342">
            <v>75.822900000000004</v>
          </cell>
          <cell r="D342">
            <v>48.411499999999997</v>
          </cell>
        </row>
        <row r="343">
          <cell r="A343" t="str">
            <v>E9775</v>
          </cell>
          <cell r="B343" t="str">
            <v>Escavadeira hidráulica com martelo hidráulico de 1.700 kg - 103 kW</v>
          </cell>
          <cell r="C343">
            <v>431.64519999999999</v>
          </cell>
          <cell r="D343">
            <v>194.73140000000001</v>
          </cell>
        </row>
        <row r="344">
          <cell r="A344" t="str">
            <v>E9776</v>
          </cell>
          <cell r="B344" t="str">
            <v>Grupo gerador - 145/160 kVA</v>
          </cell>
          <cell r="C344">
            <v>100.4178</v>
          </cell>
          <cell r="D344">
            <v>6.492</v>
          </cell>
        </row>
        <row r="345">
          <cell r="A345" t="str">
            <v>E9777</v>
          </cell>
          <cell r="B345" t="str">
            <v>Extrusora de barreira de concreto - 74 kW</v>
          </cell>
          <cell r="C345">
            <v>803.00360000000001</v>
          </cell>
          <cell r="D345">
            <v>384.4796</v>
          </cell>
        </row>
        <row r="346">
          <cell r="A346" t="str">
            <v>E9778</v>
          </cell>
          <cell r="B346" t="str">
            <v>Grupo gerador - 310/340 kVA</v>
          </cell>
          <cell r="C346">
            <v>223.50649999999999</v>
          </cell>
          <cell r="D346">
            <v>13.536300000000001</v>
          </cell>
        </row>
        <row r="347">
          <cell r="A347" t="str">
            <v>E9779</v>
          </cell>
          <cell r="B347" t="str">
            <v>Grupo gerador - 100/110 kVA</v>
          </cell>
          <cell r="C347">
            <v>73.044799999999995</v>
          </cell>
          <cell r="D347">
            <v>4.9135999999999997</v>
          </cell>
        </row>
        <row r="348">
          <cell r="A348" t="str">
            <v>E9780</v>
          </cell>
          <cell r="B348" t="str">
            <v>Misturador automático para grauteamento com capacidade de 20 m³/h - 7 kW</v>
          </cell>
          <cell r="C348">
            <v>62.7117</v>
          </cell>
          <cell r="D348">
            <v>40.654899999999998</v>
          </cell>
        </row>
        <row r="349">
          <cell r="A349" t="str">
            <v>E9781</v>
          </cell>
          <cell r="B349" t="str">
            <v>Misturador com bomba para grauteamento tipo Flex E ou similar - 25 kW</v>
          </cell>
          <cell r="C349">
            <v>113.71120000000001</v>
          </cell>
          <cell r="D349">
            <v>71.487899999999996</v>
          </cell>
        </row>
        <row r="350">
          <cell r="A350" t="str">
            <v>E9782</v>
          </cell>
          <cell r="B350" t="str">
            <v>Perfuratriz pneumática com avanço de coluna de 33,5 kg com capacidade de 2.280 gpm</v>
          </cell>
          <cell r="C350">
            <v>28.658300000000001</v>
          </cell>
          <cell r="D350">
            <v>25.0351</v>
          </cell>
        </row>
        <row r="351">
          <cell r="A351" t="str">
            <v>E9784</v>
          </cell>
          <cell r="B351" t="str">
            <v>Plataforma autopropelida com alcance de 12 m com capacidade de 700 kg - 24 kW</v>
          </cell>
          <cell r="C351">
            <v>120.13639999999999</v>
          </cell>
          <cell r="D351">
            <v>67.516300000000001</v>
          </cell>
        </row>
        <row r="352">
          <cell r="A352" t="str">
            <v>E9785</v>
          </cell>
          <cell r="B352" t="str">
            <v>Guindaste móvel sobre pneus com 2 eixos com capacidade máxima de 55 t - 186 kW</v>
          </cell>
          <cell r="C352">
            <v>379.21699999999998</v>
          </cell>
          <cell r="D352">
            <v>194.04490000000001</v>
          </cell>
        </row>
        <row r="353">
          <cell r="A353" t="str">
            <v>E9788</v>
          </cell>
          <cell r="B353" t="str">
            <v>Misturador de argamassa com capacidade de 0,250 m³ - 3,70 kW</v>
          </cell>
          <cell r="C353">
            <v>25.6235</v>
          </cell>
          <cell r="D353">
            <v>21.803000000000001</v>
          </cell>
        </row>
        <row r="354">
          <cell r="A354" t="str">
            <v>E9789</v>
          </cell>
          <cell r="B354" t="str">
            <v>Carro manual modelo plataforma de 150 x 80 cm com capacidade de 800 kg</v>
          </cell>
          <cell r="C354">
            <v>0.50480000000000003</v>
          </cell>
          <cell r="D354">
            <v>0.34329999999999999</v>
          </cell>
        </row>
        <row r="355">
          <cell r="A355" t="str">
            <v>E9790</v>
          </cell>
          <cell r="B355" t="str">
            <v>Bomba para concreto projetado via úmida com capacidade de 10 m³/h - 14,70 kW</v>
          </cell>
          <cell r="C355">
            <v>86.674700000000001</v>
          </cell>
          <cell r="D355">
            <v>56.829000000000001</v>
          </cell>
        </row>
        <row r="356">
          <cell r="A356" t="str">
            <v>E9791</v>
          </cell>
          <cell r="B356" t="str">
            <v>Bomba pneumática para injeção de resina com capacidade de 0,18 m³/h</v>
          </cell>
          <cell r="C356">
            <v>4.0281000000000002</v>
          </cell>
          <cell r="D356">
            <v>2.3323</v>
          </cell>
        </row>
        <row r="357">
          <cell r="A357" t="str">
            <v>E9793</v>
          </cell>
          <cell r="B357" t="str">
            <v>Robot para concreto projetado com capacidade de 30 m³/h - 70 kW - com compressor diesel</v>
          </cell>
          <cell r="C357">
            <v>1239.4073000000001</v>
          </cell>
          <cell r="D357">
            <v>662.8759</v>
          </cell>
        </row>
        <row r="358">
          <cell r="A358" t="str">
            <v>E9795</v>
          </cell>
          <cell r="B358" t="str">
            <v>Perfuratriz de superfície sobre pneus com martelo de topo e controle remoto via rádio - 60 kW</v>
          </cell>
          <cell r="C358">
            <v>344.54259999999999</v>
          </cell>
          <cell r="D358">
            <v>182.16390000000001</v>
          </cell>
        </row>
        <row r="359">
          <cell r="A359" t="str">
            <v>E9797</v>
          </cell>
          <cell r="B359" t="str">
            <v>Jumbo eletro-hidráulico com 3 braços - 155 kW/237 kW</v>
          </cell>
          <cell r="C359">
            <v>1755.3326999999999</v>
          </cell>
          <cell r="D359">
            <v>824.23260000000005</v>
          </cell>
        </row>
        <row r="360">
          <cell r="A360" t="str">
            <v>E9798</v>
          </cell>
          <cell r="B360" t="str">
            <v>Perfuratriz hidráulica rotopercussiva - 123 kW</v>
          </cell>
          <cell r="C360">
            <v>362.77019999999999</v>
          </cell>
          <cell r="D360">
            <v>170.8117</v>
          </cell>
        </row>
        <row r="361">
          <cell r="A361" t="str">
            <v>E9013</v>
          </cell>
          <cell r="B361" t="str">
            <v>Caminhão tanque de asfalto com capacidade de 31.000 l - 265 kW</v>
          </cell>
          <cell r="C361">
            <v>327.6028</v>
          </cell>
          <cell r="D361">
            <v>73.9559</v>
          </cell>
        </row>
        <row r="362">
          <cell r="A362" t="str">
            <v>E9018</v>
          </cell>
          <cell r="B362" t="str">
            <v>Cavalo mecânico com dolly intermediário e semirreboque de 4 eixos com capacidade de 53 t</v>
          </cell>
          <cell r="C362">
            <v>370.31330000000003</v>
          </cell>
          <cell r="D362">
            <v>110.9609</v>
          </cell>
        </row>
        <row r="363">
          <cell r="A363" t="str">
            <v>E9027</v>
          </cell>
          <cell r="B363" t="str">
            <v>Caminhão distribuidor de cimento e cal com capacidade de 17 m³ - 210 kW</v>
          </cell>
          <cell r="C363">
            <v>322.53219999999999</v>
          </cell>
          <cell r="D363">
            <v>92.757400000000004</v>
          </cell>
        </row>
        <row r="364">
          <cell r="A364" t="str">
            <v>E9037</v>
          </cell>
          <cell r="B364" t="str">
            <v>Plataforma de inspeção sob pontes montada em caminhão com capacidade de 500 kg e alcance de 15 m - 188 kW</v>
          </cell>
          <cell r="C364">
            <v>556.35500000000002</v>
          </cell>
          <cell r="D364">
            <v>238.6405</v>
          </cell>
        </row>
        <row r="365">
          <cell r="A365" t="str">
            <v>E9041</v>
          </cell>
          <cell r="B365" t="str">
            <v>Caminhão carroceria com guindauto com capacidade de 45 t.m - 188 kW</v>
          </cell>
          <cell r="C365">
            <v>302.6703</v>
          </cell>
          <cell r="D365">
            <v>104.9701</v>
          </cell>
        </row>
        <row r="366">
          <cell r="A366" t="str">
            <v>E9082</v>
          </cell>
          <cell r="B366" t="str">
            <v>Bate-estaca hidráulico para defensas montado em caminhão guindauto com capacidade de 20 t.m e carroceria de 4 t -</v>
          </cell>
          <cell r="C366">
            <v>268.56310000000002</v>
          </cell>
          <cell r="D366">
            <v>117.4241</v>
          </cell>
        </row>
        <row r="367">
          <cell r="A367" t="str">
            <v>E9686</v>
          </cell>
          <cell r="B367" t="str">
            <v>Caminhão carroceria com guindauto com capacidade de 20 t.m - 136 kW</v>
          </cell>
          <cell r="C367">
            <v>230.38210000000001</v>
          </cell>
          <cell r="D367">
            <v>87.961299999999994</v>
          </cell>
        </row>
        <row r="368">
          <cell r="A368" t="str">
            <v>E9669</v>
          </cell>
          <cell r="B368" t="str">
            <v>Caminhão tanque com capacidade de 8.000 l - 136 kW</v>
          </cell>
          <cell r="C368">
            <v>195.7029</v>
          </cell>
          <cell r="D368">
            <v>57.508600000000001</v>
          </cell>
        </row>
        <row r="369">
          <cell r="A369" t="str">
            <v>E9097</v>
          </cell>
          <cell r="B369" t="str">
            <v>Caminhão de resgate de veículos leves com plataforma com capacidade de 4 t - 115 kW</v>
          </cell>
          <cell r="C369">
            <v>163.77719999999999</v>
          </cell>
          <cell r="D369">
            <v>51.481200000000001</v>
          </cell>
        </row>
        <row r="370">
          <cell r="A370" t="str">
            <v>E9098</v>
          </cell>
          <cell r="B370" t="str">
            <v>Caminhão de resgate de veículos de porte médio com capacidade do guincho de 20 t</v>
          </cell>
          <cell r="C370">
            <v>223.3433</v>
          </cell>
          <cell r="D370">
            <v>83.749099999999999</v>
          </cell>
        </row>
        <row r="371">
          <cell r="A371" t="str">
            <v>E9099</v>
          </cell>
          <cell r="B371" t="str">
            <v>Caminhão de resgate de veículos pesados com dois guinchos com capacidade de 35 t</v>
          </cell>
          <cell r="C371">
            <v>366.5147</v>
          </cell>
          <cell r="D371">
            <v>116.0196</v>
          </cell>
        </row>
        <row r="372">
          <cell r="A372" t="str">
            <v>E9100</v>
          </cell>
          <cell r="B372" t="str">
            <v>mecânico sem reboque - 210 kW</v>
          </cell>
          <cell r="C372">
            <v>197.01589999999999</v>
          </cell>
          <cell r="D372">
            <v>50.132300000000001</v>
          </cell>
        </row>
        <row r="373">
          <cell r="A373" t="str">
            <v>E9667</v>
          </cell>
          <cell r="B373" t="str">
            <v>Caminhão basculante com capacidade de 14 m³ - 188 kW</v>
          </cell>
          <cell r="C373">
            <v>208.73220000000001</v>
          </cell>
          <cell r="D373">
            <v>64.840800000000002</v>
          </cell>
        </row>
        <row r="374">
          <cell r="A374" t="str">
            <v>E9571</v>
          </cell>
          <cell r="B374" t="str">
            <v>Caminhão tanque com capacidade de 10.000 l - 188 kW</v>
          </cell>
          <cell r="C374">
            <v>246.70949999999999</v>
          </cell>
          <cell r="D374">
            <v>62.819400000000002</v>
          </cell>
        </row>
        <row r="375">
          <cell r="A375" t="str">
            <v>E9575</v>
          </cell>
          <cell r="B375" t="str">
            <v>Caminhão basculante com caçamba estanque com capacidade de 14 m³ - 188 kW</v>
          </cell>
          <cell r="C375">
            <v>208.73220000000001</v>
          </cell>
          <cell r="D375">
            <v>64.840800000000002</v>
          </cell>
        </row>
        <row r="376">
          <cell r="A376" t="str">
            <v>E9687</v>
          </cell>
          <cell r="B376" t="str">
            <v>Caminhão carroceria com capacidade de 5 t - 115 kW</v>
          </cell>
          <cell r="C376">
            <v>110.34910000000001</v>
          </cell>
          <cell r="D376">
            <v>43.5593</v>
          </cell>
        </row>
        <row r="377">
          <cell r="A377" t="str">
            <v>E9792</v>
          </cell>
          <cell r="B377" t="str">
            <v>Caminhão para hidrossemeadura com capacidade de 7.500 l - 136 kW</v>
          </cell>
          <cell r="C377">
            <v>242.5275</v>
          </cell>
          <cell r="D377">
            <v>91.339500000000001</v>
          </cell>
        </row>
        <row r="378">
          <cell r="A378" t="str">
            <v>E9644</v>
          </cell>
          <cell r="B378" t="str">
            <v>Caminhão demarcador de faixas com sistema de pintura a frio - 28 kW/115 kW</v>
          </cell>
          <cell r="C378">
            <v>311.89449999999999</v>
          </cell>
          <cell r="D378">
            <v>135.78700000000001</v>
          </cell>
        </row>
        <row r="379">
          <cell r="A379" t="str">
            <v>E9509</v>
          </cell>
          <cell r="B379" t="str">
            <v>Caminhão tanque distribuidor de asfalto com capacidade de 6.000 l - 7 kW/136 kW</v>
          </cell>
          <cell r="C379">
            <v>200.56540000000001</v>
          </cell>
          <cell r="D379">
            <v>57.446599999999997</v>
          </cell>
        </row>
        <row r="380">
          <cell r="A380" t="str">
            <v>E9672</v>
          </cell>
          <cell r="B380" t="str">
            <v>Caminhão basculante para rocha com capacidade de 12 m³ - 188 kW</v>
          </cell>
          <cell r="C380">
            <v>223.08150000000001</v>
          </cell>
          <cell r="D380">
            <v>72.287300000000002</v>
          </cell>
        </row>
        <row r="381">
          <cell r="A381" t="str">
            <v>E9605</v>
          </cell>
          <cell r="B381" t="str">
            <v>Caminhão tanque com capacidade de 6.000 l - 136 kW</v>
          </cell>
          <cell r="C381">
            <v>191.6011</v>
          </cell>
          <cell r="D381">
            <v>55.420400000000001</v>
          </cell>
        </row>
        <row r="382">
          <cell r="A382" t="str">
            <v>E9665</v>
          </cell>
          <cell r="B382" t="str">
            <v>Cavalo mecânico com semirreboque com capacidade de 22 t - 240 kW</v>
          </cell>
          <cell r="C382">
            <v>271.76549999999997</v>
          </cell>
          <cell r="D382">
            <v>83.304100000000005</v>
          </cell>
        </row>
        <row r="383">
          <cell r="A383">
            <v>0</v>
          </cell>
          <cell r="B383">
            <v>0</v>
          </cell>
          <cell r="C383">
            <v>0</v>
          </cell>
          <cell r="D383">
            <v>0</v>
          </cell>
        </row>
        <row r="384">
          <cell r="A384">
            <v>0</v>
          </cell>
          <cell r="B384">
            <v>0</v>
          </cell>
          <cell r="C384">
            <v>0</v>
          </cell>
          <cell r="D384">
            <v>0</v>
          </cell>
        </row>
        <row r="385">
          <cell r="A385">
            <v>0</v>
          </cell>
          <cell r="B385">
            <v>0</v>
          </cell>
          <cell r="C385">
            <v>0</v>
          </cell>
          <cell r="D385">
            <v>0</v>
          </cell>
        </row>
        <row r="386">
          <cell r="A386">
            <v>0</v>
          </cell>
          <cell r="B386">
            <v>0</v>
          </cell>
          <cell r="C386">
            <v>0</v>
          </cell>
          <cell r="D386">
            <v>0</v>
          </cell>
        </row>
        <row r="387">
          <cell r="A387">
            <v>0</v>
          </cell>
          <cell r="B387">
            <v>0</v>
          </cell>
          <cell r="C387">
            <v>0</v>
          </cell>
          <cell r="D387">
            <v>0</v>
          </cell>
        </row>
        <row r="388">
          <cell r="A388">
            <v>0</v>
          </cell>
          <cell r="B388">
            <v>0</v>
          </cell>
          <cell r="C388">
            <v>0</v>
          </cell>
          <cell r="D388">
            <v>0</v>
          </cell>
        </row>
        <row r="389">
          <cell r="A389">
            <v>0</v>
          </cell>
          <cell r="B389">
            <v>0</v>
          </cell>
          <cell r="C389">
            <v>0</v>
          </cell>
          <cell r="D389">
            <v>0</v>
          </cell>
        </row>
        <row r="390">
          <cell r="A390">
            <v>0</v>
          </cell>
          <cell r="B390">
            <v>0</v>
          </cell>
          <cell r="C390">
            <v>0</v>
          </cell>
          <cell r="D390">
            <v>0</v>
          </cell>
        </row>
        <row r="391">
          <cell r="A391">
            <v>0</v>
          </cell>
          <cell r="B391">
            <v>0</v>
          </cell>
          <cell r="C391">
            <v>0</v>
          </cell>
          <cell r="D391">
            <v>0</v>
          </cell>
        </row>
        <row r="392">
          <cell r="A392">
            <v>0</v>
          </cell>
          <cell r="B392">
            <v>0</v>
          </cell>
          <cell r="C392">
            <v>0</v>
          </cell>
          <cell r="D392">
            <v>0</v>
          </cell>
        </row>
        <row r="393">
          <cell r="A393">
            <v>0</v>
          </cell>
          <cell r="B393">
            <v>0</v>
          </cell>
          <cell r="C393">
            <v>0</v>
          </cell>
          <cell r="D393">
            <v>0</v>
          </cell>
        </row>
        <row r="394">
          <cell r="A394">
            <v>0</v>
          </cell>
          <cell r="B394">
            <v>0</v>
          </cell>
          <cell r="C394">
            <v>0</v>
          </cell>
          <cell r="D394">
            <v>0</v>
          </cell>
        </row>
        <row r="395">
          <cell r="A395">
            <v>0</v>
          </cell>
          <cell r="B395">
            <v>0</v>
          </cell>
          <cell r="C395">
            <v>0</v>
          </cell>
          <cell r="D395">
            <v>0</v>
          </cell>
        </row>
        <row r="396">
          <cell r="A396">
            <v>0</v>
          </cell>
          <cell r="B396">
            <v>0</v>
          </cell>
          <cell r="C396">
            <v>0</v>
          </cell>
          <cell r="D396">
            <v>0</v>
          </cell>
        </row>
        <row r="397">
          <cell r="A397">
            <v>0</v>
          </cell>
          <cell r="B397">
            <v>0</v>
          </cell>
          <cell r="C397">
            <v>0</v>
          </cell>
          <cell r="D397">
            <v>0</v>
          </cell>
        </row>
        <row r="398">
          <cell r="A398">
            <v>0</v>
          </cell>
          <cell r="B398">
            <v>0</v>
          </cell>
          <cell r="C398">
            <v>0</v>
          </cell>
          <cell r="D398">
            <v>0</v>
          </cell>
        </row>
        <row r="399">
          <cell r="A399">
            <v>0</v>
          </cell>
          <cell r="B399">
            <v>0</v>
          </cell>
          <cell r="C399">
            <v>0</v>
          </cell>
          <cell r="D399">
            <v>0</v>
          </cell>
        </row>
        <row r="400">
          <cell r="A400">
            <v>0</v>
          </cell>
          <cell r="B400">
            <v>0</v>
          </cell>
          <cell r="C400">
            <v>0</v>
          </cell>
          <cell r="D400">
            <v>0</v>
          </cell>
        </row>
        <row r="401">
          <cell r="A401">
            <v>0</v>
          </cell>
          <cell r="B401">
            <v>0</v>
          </cell>
          <cell r="C401">
            <v>0</v>
          </cell>
          <cell r="D401">
            <v>0</v>
          </cell>
        </row>
        <row r="402">
          <cell r="A402">
            <v>0</v>
          </cell>
          <cell r="B402">
            <v>0</v>
          </cell>
          <cell r="C402">
            <v>0</v>
          </cell>
          <cell r="D402">
            <v>0</v>
          </cell>
        </row>
        <row r="403">
          <cell r="A403">
            <v>0</v>
          </cell>
          <cell r="B403">
            <v>0</v>
          </cell>
          <cell r="C403">
            <v>0</v>
          </cell>
          <cell r="D403">
            <v>0</v>
          </cell>
        </row>
        <row r="404">
          <cell r="A404">
            <v>0</v>
          </cell>
          <cell r="B404">
            <v>0</v>
          </cell>
          <cell r="C404">
            <v>0</v>
          </cell>
          <cell r="D404">
            <v>0</v>
          </cell>
        </row>
        <row r="405">
          <cell r="A405">
            <v>0</v>
          </cell>
          <cell r="B405">
            <v>0</v>
          </cell>
          <cell r="C405">
            <v>0</v>
          </cell>
          <cell r="D405">
            <v>0</v>
          </cell>
        </row>
        <row r="406">
          <cell r="A406">
            <v>0</v>
          </cell>
          <cell r="B406">
            <v>0</v>
          </cell>
          <cell r="C406">
            <v>0</v>
          </cell>
          <cell r="D406">
            <v>0</v>
          </cell>
        </row>
        <row r="407">
          <cell r="A407">
            <v>0</v>
          </cell>
          <cell r="B407">
            <v>0</v>
          </cell>
          <cell r="C407">
            <v>0</v>
          </cell>
          <cell r="D407">
            <v>0</v>
          </cell>
        </row>
        <row r="408">
          <cell r="A408">
            <v>0</v>
          </cell>
          <cell r="B408">
            <v>0</v>
          </cell>
          <cell r="C408">
            <v>0</v>
          </cell>
          <cell r="D408">
            <v>0</v>
          </cell>
        </row>
        <row r="409">
          <cell r="A409">
            <v>0</v>
          </cell>
          <cell r="B409">
            <v>0</v>
          </cell>
          <cell r="C409">
            <v>0</v>
          </cell>
          <cell r="D409">
            <v>0</v>
          </cell>
        </row>
        <row r="410">
          <cell r="A410">
            <v>0</v>
          </cell>
          <cell r="B410">
            <v>0</v>
          </cell>
          <cell r="C410">
            <v>0</v>
          </cell>
          <cell r="D410">
            <v>0</v>
          </cell>
        </row>
        <row r="411">
          <cell r="A411">
            <v>0</v>
          </cell>
          <cell r="B411">
            <v>0</v>
          </cell>
          <cell r="C411">
            <v>0</v>
          </cell>
          <cell r="D411">
            <v>0</v>
          </cell>
        </row>
        <row r="412">
          <cell r="A412">
            <v>0</v>
          </cell>
          <cell r="B412">
            <v>0</v>
          </cell>
          <cell r="C412">
            <v>0</v>
          </cell>
          <cell r="D412">
            <v>0</v>
          </cell>
        </row>
        <row r="413">
          <cell r="A413">
            <v>0</v>
          </cell>
          <cell r="B413">
            <v>0</v>
          </cell>
          <cell r="C413">
            <v>0</v>
          </cell>
          <cell r="D413">
            <v>0</v>
          </cell>
        </row>
        <row r="414">
          <cell r="A414">
            <v>0</v>
          </cell>
          <cell r="B414">
            <v>0</v>
          </cell>
          <cell r="C414">
            <v>0</v>
          </cell>
          <cell r="D414">
            <v>0</v>
          </cell>
        </row>
        <row r="415">
          <cell r="A415">
            <v>0</v>
          </cell>
          <cell r="B415">
            <v>0</v>
          </cell>
          <cell r="C415">
            <v>0</v>
          </cell>
          <cell r="D415">
            <v>0</v>
          </cell>
        </row>
        <row r="416">
          <cell r="A416">
            <v>0</v>
          </cell>
          <cell r="B416">
            <v>0</v>
          </cell>
          <cell r="C416">
            <v>0</v>
          </cell>
          <cell r="D416">
            <v>0</v>
          </cell>
        </row>
        <row r="417">
          <cell r="A417">
            <v>0</v>
          </cell>
          <cell r="B417">
            <v>0</v>
          </cell>
          <cell r="C417">
            <v>0</v>
          </cell>
          <cell r="D417">
            <v>0</v>
          </cell>
        </row>
        <row r="418">
          <cell r="A418">
            <v>0</v>
          </cell>
          <cell r="B418">
            <v>0</v>
          </cell>
          <cell r="C418">
            <v>0</v>
          </cell>
          <cell r="D418">
            <v>0</v>
          </cell>
        </row>
        <row r="419">
          <cell r="A419">
            <v>0</v>
          </cell>
          <cell r="B419">
            <v>0</v>
          </cell>
          <cell r="C419">
            <v>0</v>
          </cell>
          <cell r="D419">
            <v>0</v>
          </cell>
        </row>
        <row r="420">
          <cell r="A420">
            <v>0</v>
          </cell>
          <cell r="B420">
            <v>0</v>
          </cell>
          <cell r="C420">
            <v>0</v>
          </cell>
          <cell r="D420">
            <v>0</v>
          </cell>
        </row>
        <row r="421">
          <cell r="A421">
            <v>0</v>
          </cell>
          <cell r="B421">
            <v>0</v>
          </cell>
          <cell r="C421">
            <v>0</v>
          </cell>
          <cell r="D421">
            <v>0</v>
          </cell>
        </row>
        <row r="422">
          <cell r="A422">
            <v>0</v>
          </cell>
          <cell r="B422">
            <v>0</v>
          </cell>
          <cell r="C422">
            <v>0</v>
          </cell>
          <cell r="D422">
            <v>0</v>
          </cell>
        </row>
        <row r="423">
          <cell r="A423">
            <v>0</v>
          </cell>
          <cell r="B423">
            <v>0</v>
          </cell>
          <cell r="C423">
            <v>0</v>
          </cell>
          <cell r="D423">
            <v>0</v>
          </cell>
        </row>
        <row r="424">
          <cell r="A424">
            <v>0</v>
          </cell>
          <cell r="B424">
            <v>0</v>
          </cell>
          <cell r="C424">
            <v>0</v>
          </cell>
          <cell r="D424">
            <v>0</v>
          </cell>
        </row>
        <row r="425">
          <cell r="A425">
            <v>0</v>
          </cell>
          <cell r="B425">
            <v>0</v>
          </cell>
          <cell r="C425">
            <v>0</v>
          </cell>
          <cell r="D425">
            <v>0</v>
          </cell>
        </row>
        <row r="426">
          <cell r="A426">
            <v>0</v>
          </cell>
          <cell r="B426">
            <v>0</v>
          </cell>
          <cell r="C426">
            <v>0</v>
          </cell>
          <cell r="D426">
            <v>0</v>
          </cell>
        </row>
        <row r="427">
          <cell r="A427">
            <v>0</v>
          </cell>
          <cell r="B427">
            <v>0</v>
          </cell>
          <cell r="C427">
            <v>0</v>
          </cell>
          <cell r="D427">
            <v>0</v>
          </cell>
        </row>
        <row r="428">
          <cell r="A428">
            <v>0</v>
          </cell>
          <cell r="B428">
            <v>0</v>
          </cell>
          <cell r="C428">
            <v>0</v>
          </cell>
          <cell r="D428">
            <v>0</v>
          </cell>
        </row>
        <row r="429">
          <cell r="A429">
            <v>0</v>
          </cell>
          <cell r="B429">
            <v>0</v>
          </cell>
          <cell r="C429">
            <v>0</v>
          </cell>
          <cell r="D429">
            <v>0</v>
          </cell>
        </row>
        <row r="430">
          <cell r="A430">
            <v>0</v>
          </cell>
          <cell r="B430">
            <v>0</v>
          </cell>
          <cell r="C430">
            <v>0</v>
          </cell>
          <cell r="D430">
            <v>0</v>
          </cell>
        </row>
        <row r="431">
          <cell r="A431">
            <v>0</v>
          </cell>
          <cell r="B431">
            <v>0</v>
          </cell>
          <cell r="C431">
            <v>0</v>
          </cell>
          <cell r="D431">
            <v>0</v>
          </cell>
        </row>
        <row r="432">
          <cell r="A432">
            <v>0</v>
          </cell>
          <cell r="B432">
            <v>0</v>
          </cell>
          <cell r="C432">
            <v>0</v>
          </cell>
          <cell r="D432">
            <v>0</v>
          </cell>
        </row>
        <row r="433">
          <cell r="A433">
            <v>0</v>
          </cell>
          <cell r="B433">
            <v>0</v>
          </cell>
          <cell r="C433">
            <v>0</v>
          </cell>
          <cell r="D433">
            <v>0</v>
          </cell>
        </row>
        <row r="434">
          <cell r="A434">
            <v>0</v>
          </cell>
          <cell r="B434">
            <v>0</v>
          </cell>
          <cell r="C434">
            <v>0</v>
          </cell>
          <cell r="D434">
            <v>0</v>
          </cell>
        </row>
        <row r="435">
          <cell r="A435">
            <v>0</v>
          </cell>
          <cell r="B435">
            <v>0</v>
          </cell>
          <cell r="C435">
            <v>0</v>
          </cell>
          <cell r="D435">
            <v>0</v>
          </cell>
        </row>
        <row r="436">
          <cell r="A436">
            <v>0</v>
          </cell>
          <cell r="B436">
            <v>0</v>
          </cell>
          <cell r="C436">
            <v>0</v>
          </cell>
          <cell r="D436">
            <v>0</v>
          </cell>
        </row>
        <row r="437">
          <cell r="A437">
            <v>0</v>
          </cell>
          <cell r="B437">
            <v>0</v>
          </cell>
          <cell r="C437">
            <v>0</v>
          </cell>
          <cell r="D437">
            <v>0</v>
          </cell>
        </row>
        <row r="438">
          <cell r="A438">
            <v>0</v>
          </cell>
          <cell r="B438">
            <v>0</v>
          </cell>
          <cell r="C438">
            <v>0</v>
          </cell>
          <cell r="D438">
            <v>0</v>
          </cell>
        </row>
        <row r="439">
          <cell r="A439">
            <v>0</v>
          </cell>
          <cell r="B439">
            <v>0</v>
          </cell>
          <cell r="C439">
            <v>0</v>
          </cell>
          <cell r="D439">
            <v>0</v>
          </cell>
        </row>
        <row r="440">
          <cell r="A440">
            <v>0</v>
          </cell>
          <cell r="B440">
            <v>0</v>
          </cell>
          <cell r="C440">
            <v>0</v>
          </cell>
          <cell r="D440">
            <v>0</v>
          </cell>
        </row>
        <row r="441">
          <cell r="A441">
            <v>0</v>
          </cell>
          <cell r="B441">
            <v>0</v>
          </cell>
          <cell r="C441">
            <v>0</v>
          </cell>
          <cell r="D441">
            <v>0</v>
          </cell>
        </row>
        <row r="442">
          <cell r="A442">
            <v>0</v>
          </cell>
          <cell r="B442">
            <v>0</v>
          </cell>
          <cell r="C442">
            <v>0</v>
          </cell>
          <cell r="D442">
            <v>0</v>
          </cell>
        </row>
        <row r="443">
          <cell r="A443">
            <v>0</v>
          </cell>
          <cell r="B443">
            <v>0</v>
          </cell>
          <cell r="C443">
            <v>0</v>
          </cell>
          <cell r="D443">
            <v>0</v>
          </cell>
        </row>
        <row r="444">
          <cell r="A444">
            <v>0</v>
          </cell>
          <cell r="B444">
            <v>0</v>
          </cell>
          <cell r="C444">
            <v>0</v>
          </cell>
          <cell r="D444">
            <v>0</v>
          </cell>
        </row>
        <row r="445">
          <cell r="A445">
            <v>0</v>
          </cell>
          <cell r="B445">
            <v>0</v>
          </cell>
          <cell r="C445">
            <v>0</v>
          </cell>
          <cell r="D445">
            <v>0</v>
          </cell>
        </row>
        <row r="446">
          <cell r="A446">
            <v>0</v>
          </cell>
          <cell r="B446">
            <v>0</v>
          </cell>
          <cell r="C446">
            <v>0</v>
          </cell>
          <cell r="D446">
            <v>0</v>
          </cell>
        </row>
        <row r="447">
          <cell r="A447">
            <v>0</v>
          </cell>
          <cell r="B447">
            <v>0</v>
          </cell>
          <cell r="C447">
            <v>0</v>
          </cell>
          <cell r="D447">
            <v>0</v>
          </cell>
        </row>
        <row r="448">
          <cell r="A448">
            <v>0</v>
          </cell>
          <cell r="B448">
            <v>0</v>
          </cell>
          <cell r="C448">
            <v>0</v>
          </cell>
          <cell r="D448">
            <v>0</v>
          </cell>
        </row>
        <row r="449">
          <cell r="A449">
            <v>0</v>
          </cell>
          <cell r="B449">
            <v>0</v>
          </cell>
          <cell r="C449">
            <v>0</v>
          </cell>
          <cell r="D449">
            <v>0</v>
          </cell>
        </row>
        <row r="450">
          <cell r="A450">
            <v>0</v>
          </cell>
          <cell r="B450">
            <v>0</v>
          </cell>
          <cell r="C450">
            <v>0</v>
          </cell>
          <cell r="D450">
            <v>0</v>
          </cell>
        </row>
        <row r="451">
          <cell r="A451">
            <v>0</v>
          </cell>
          <cell r="B451">
            <v>0</v>
          </cell>
          <cell r="C451">
            <v>0</v>
          </cell>
          <cell r="D451">
            <v>0</v>
          </cell>
        </row>
        <row r="452">
          <cell r="A452">
            <v>0</v>
          </cell>
          <cell r="B452">
            <v>0</v>
          </cell>
          <cell r="C452">
            <v>0</v>
          </cell>
          <cell r="D452">
            <v>0</v>
          </cell>
        </row>
        <row r="453">
          <cell r="A453">
            <v>0</v>
          </cell>
          <cell r="B453">
            <v>0</v>
          </cell>
          <cell r="C453">
            <v>0</v>
          </cell>
          <cell r="D453">
            <v>0</v>
          </cell>
        </row>
        <row r="454">
          <cell r="A454">
            <v>0</v>
          </cell>
          <cell r="B454">
            <v>0</v>
          </cell>
          <cell r="C454">
            <v>0</v>
          </cell>
          <cell r="D454">
            <v>0</v>
          </cell>
        </row>
        <row r="455">
          <cell r="A455">
            <v>0</v>
          </cell>
          <cell r="B455">
            <v>0</v>
          </cell>
          <cell r="C455">
            <v>0</v>
          </cell>
          <cell r="D455">
            <v>0</v>
          </cell>
        </row>
        <row r="456">
          <cell r="A456">
            <v>0</v>
          </cell>
          <cell r="B456">
            <v>0</v>
          </cell>
          <cell r="C456">
            <v>0</v>
          </cell>
          <cell r="D456">
            <v>0</v>
          </cell>
        </row>
        <row r="457">
          <cell r="A457">
            <v>0</v>
          </cell>
          <cell r="B457">
            <v>0</v>
          </cell>
          <cell r="C457">
            <v>0</v>
          </cell>
          <cell r="D457">
            <v>0</v>
          </cell>
        </row>
        <row r="458">
          <cell r="A458">
            <v>0</v>
          </cell>
          <cell r="B458">
            <v>0</v>
          </cell>
          <cell r="C458">
            <v>0</v>
          </cell>
          <cell r="D458">
            <v>0</v>
          </cell>
        </row>
        <row r="459">
          <cell r="A459">
            <v>0</v>
          </cell>
          <cell r="B459">
            <v>0</v>
          </cell>
          <cell r="C459">
            <v>0</v>
          </cell>
          <cell r="D459">
            <v>0</v>
          </cell>
        </row>
        <row r="460">
          <cell r="A460">
            <v>0</v>
          </cell>
          <cell r="B460">
            <v>0</v>
          </cell>
          <cell r="C460">
            <v>0</v>
          </cell>
          <cell r="D460">
            <v>0</v>
          </cell>
        </row>
        <row r="461">
          <cell r="A461">
            <v>0</v>
          </cell>
          <cell r="B461">
            <v>0</v>
          </cell>
          <cell r="C461">
            <v>0</v>
          </cell>
          <cell r="D461">
            <v>0</v>
          </cell>
        </row>
        <row r="462">
          <cell r="A462">
            <v>0</v>
          </cell>
          <cell r="B462">
            <v>0</v>
          </cell>
          <cell r="C462">
            <v>0</v>
          </cell>
          <cell r="D462">
            <v>0</v>
          </cell>
        </row>
        <row r="463">
          <cell r="A463">
            <v>0</v>
          </cell>
          <cell r="B463">
            <v>0</v>
          </cell>
          <cell r="C463">
            <v>0</v>
          </cell>
          <cell r="D463">
            <v>0</v>
          </cell>
        </row>
        <row r="464">
          <cell r="A464">
            <v>0</v>
          </cell>
          <cell r="B464">
            <v>0</v>
          </cell>
          <cell r="C464">
            <v>0</v>
          </cell>
          <cell r="D464">
            <v>0</v>
          </cell>
        </row>
        <row r="465">
          <cell r="A465">
            <v>0</v>
          </cell>
          <cell r="B465">
            <v>0</v>
          </cell>
          <cell r="C465">
            <v>0</v>
          </cell>
          <cell r="D465">
            <v>0</v>
          </cell>
        </row>
        <row r="466">
          <cell r="A466">
            <v>0</v>
          </cell>
          <cell r="B466">
            <v>0</v>
          </cell>
          <cell r="C466">
            <v>0</v>
          </cell>
          <cell r="D466">
            <v>0</v>
          </cell>
        </row>
        <row r="467">
          <cell r="A467">
            <v>0</v>
          </cell>
          <cell r="B467">
            <v>0</v>
          </cell>
          <cell r="C467">
            <v>0</v>
          </cell>
          <cell r="D467">
            <v>0</v>
          </cell>
        </row>
        <row r="468">
          <cell r="A468">
            <v>0</v>
          </cell>
          <cell r="B468">
            <v>0</v>
          </cell>
          <cell r="C468">
            <v>0</v>
          </cell>
          <cell r="D468">
            <v>0</v>
          </cell>
        </row>
        <row r="469">
          <cell r="A469">
            <v>0</v>
          </cell>
          <cell r="B469">
            <v>0</v>
          </cell>
          <cell r="C469">
            <v>0</v>
          </cell>
          <cell r="D469">
            <v>0</v>
          </cell>
        </row>
        <row r="470">
          <cell r="A470">
            <v>0</v>
          </cell>
          <cell r="B470">
            <v>0</v>
          </cell>
          <cell r="C470">
            <v>0</v>
          </cell>
          <cell r="D470">
            <v>0</v>
          </cell>
        </row>
        <row r="471">
          <cell r="A471">
            <v>0</v>
          </cell>
          <cell r="B471">
            <v>0</v>
          </cell>
          <cell r="C471">
            <v>0</v>
          </cell>
          <cell r="D471">
            <v>0</v>
          </cell>
        </row>
        <row r="472">
          <cell r="A472">
            <v>0</v>
          </cell>
          <cell r="B472">
            <v>0</v>
          </cell>
          <cell r="C472">
            <v>0</v>
          </cell>
          <cell r="D472">
            <v>0</v>
          </cell>
        </row>
        <row r="473">
          <cell r="A473">
            <v>0</v>
          </cell>
          <cell r="B473">
            <v>0</v>
          </cell>
          <cell r="C473">
            <v>0</v>
          </cell>
          <cell r="D473">
            <v>0</v>
          </cell>
        </row>
        <row r="474">
          <cell r="A474">
            <v>0</v>
          </cell>
          <cell r="B474">
            <v>0</v>
          </cell>
          <cell r="C474">
            <v>0</v>
          </cell>
          <cell r="D474">
            <v>0</v>
          </cell>
        </row>
        <row r="475">
          <cell r="A475">
            <v>0</v>
          </cell>
          <cell r="B475">
            <v>0</v>
          </cell>
          <cell r="C475">
            <v>0</v>
          </cell>
          <cell r="D475">
            <v>0</v>
          </cell>
        </row>
        <row r="476">
          <cell r="A476">
            <v>0</v>
          </cell>
          <cell r="B476">
            <v>0</v>
          </cell>
          <cell r="C476">
            <v>0</v>
          </cell>
          <cell r="D476">
            <v>0</v>
          </cell>
        </row>
        <row r="477">
          <cell r="A477">
            <v>0</v>
          </cell>
          <cell r="B477">
            <v>0</v>
          </cell>
          <cell r="C477">
            <v>0</v>
          </cell>
          <cell r="D477">
            <v>0</v>
          </cell>
        </row>
        <row r="478">
          <cell r="A478">
            <v>0</v>
          </cell>
          <cell r="B478">
            <v>0</v>
          </cell>
          <cell r="C478">
            <v>0</v>
          </cell>
          <cell r="D478">
            <v>0</v>
          </cell>
        </row>
        <row r="479">
          <cell r="A479">
            <v>0</v>
          </cell>
          <cell r="B479">
            <v>0</v>
          </cell>
          <cell r="C479">
            <v>0</v>
          </cell>
          <cell r="D479">
            <v>0</v>
          </cell>
        </row>
        <row r="480">
          <cell r="A480">
            <v>0</v>
          </cell>
          <cell r="B480">
            <v>0</v>
          </cell>
          <cell r="C480">
            <v>0</v>
          </cell>
          <cell r="D480">
            <v>0</v>
          </cell>
        </row>
        <row r="481">
          <cell r="A481">
            <v>0</v>
          </cell>
          <cell r="B481">
            <v>0</v>
          </cell>
          <cell r="C481">
            <v>0</v>
          </cell>
          <cell r="D481">
            <v>0</v>
          </cell>
        </row>
        <row r="482">
          <cell r="A482">
            <v>0</v>
          </cell>
          <cell r="B482">
            <v>0</v>
          </cell>
          <cell r="C482">
            <v>0</v>
          </cell>
          <cell r="D482">
            <v>0</v>
          </cell>
        </row>
        <row r="483">
          <cell r="A483">
            <v>0</v>
          </cell>
          <cell r="B483">
            <v>0</v>
          </cell>
          <cell r="C483">
            <v>0</v>
          </cell>
          <cell r="D483">
            <v>0</v>
          </cell>
        </row>
        <row r="484">
          <cell r="A484">
            <v>0</v>
          </cell>
          <cell r="B484">
            <v>0</v>
          </cell>
          <cell r="C484">
            <v>0</v>
          </cell>
          <cell r="D484">
            <v>0</v>
          </cell>
        </row>
        <row r="485">
          <cell r="A485">
            <v>0</v>
          </cell>
          <cell r="B485">
            <v>0</v>
          </cell>
          <cell r="C485">
            <v>0</v>
          </cell>
          <cell r="D485">
            <v>0</v>
          </cell>
        </row>
        <row r="486">
          <cell r="A486">
            <v>0</v>
          </cell>
          <cell r="B486">
            <v>0</v>
          </cell>
          <cell r="C486">
            <v>0</v>
          </cell>
          <cell r="D486">
            <v>0</v>
          </cell>
        </row>
        <row r="487">
          <cell r="A487">
            <v>0</v>
          </cell>
          <cell r="B487">
            <v>0</v>
          </cell>
          <cell r="C487">
            <v>0</v>
          </cell>
          <cell r="D487">
            <v>0</v>
          </cell>
        </row>
        <row r="488">
          <cell r="A488">
            <v>0</v>
          </cell>
          <cell r="B488">
            <v>0</v>
          </cell>
          <cell r="C488">
            <v>0</v>
          </cell>
          <cell r="D488">
            <v>0</v>
          </cell>
        </row>
        <row r="489">
          <cell r="A489">
            <v>0</v>
          </cell>
          <cell r="B489">
            <v>0</v>
          </cell>
          <cell r="C489">
            <v>0</v>
          </cell>
          <cell r="D489">
            <v>0</v>
          </cell>
        </row>
        <row r="490">
          <cell r="A490">
            <v>0</v>
          </cell>
          <cell r="B490">
            <v>0</v>
          </cell>
          <cell r="C490">
            <v>0</v>
          </cell>
          <cell r="D490">
            <v>0</v>
          </cell>
        </row>
        <row r="491">
          <cell r="A491">
            <v>0</v>
          </cell>
          <cell r="B491">
            <v>0</v>
          </cell>
          <cell r="C491">
            <v>0</v>
          </cell>
          <cell r="D491">
            <v>0</v>
          </cell>
        </row>
        <row r="492">
          <cell r="A492">
            <v>0</v>
          </cell>
          <cell r="B492">
            <v>0</v>
          </cell>
          <cell r="C492">
            <v>0</v>
          </cell>
          <cell r="D492">
            <v>0</v>
          </cell>
        </row>
        <row r="493">
          <cell r="A493">
            <v>0</v>
          </cell>
          <cell r="B493">
            <v>0</v>
          </cell>
          <cell r="C493">
            <v>0</v>
          </cell>
          <cell r="D493">
            <v>0</v>
          </cell>
        </row>
        <row r="494">
          <cell r="A494">
            <v>0</v>
          </cell>
          <cell r="B494">
            <v>0</v>
          </cell>
          <cell r="C494">
            <v>0</v>
          </cell>
          <cell r="D494">
            <v>0</v>
          </cell>
        </row>
        <row r="495">
          <cell r="A495">
            <v>0</v>
          </cell>
          <cell r="B495">
            <v>0</v>
          </cell>
          <cell r="C495">
            <v>0</v>
          </cell>
          <cell r="D495">
            <v>0</v>
          </cell>
        </row>
        <row r="496">
          <cell r="A496">
            <v>0</v>
          </cell>
          <cell r="B496">
            <v>0</v>
          </cell>
          <cell r="C496">
            <v>0</v>
          </cell>
          <cell r="D496">
            <v>0</v>
          </cell>
        </row>
        <row r="497">
          <cell r="A497">
            <v>0</v>
          </cell>
          <cell r="B497">
            <v>0</v>
          </cell>
          <cell r="C497">
            <v>0</v>
          </cell>
          <cell r="D497">
            <v>0</v>
          </cell>
        </row>
        <row r="498">
          <cell r="A498">
            <v>0</v>
          </cell>
          <cell r="B498">
            <v>0</v>
          </cell>
          <cell r="C498">
            <v>0</v>
          </cell>
          <cell r="D498">
            <v>0</v>
          </cell>
        </row>
        <row r="499">
          <cell r="A499">
            <v>0</v>
          </cell>
          <cell r="B499">
            <v>0</v>
          </cell>
          <cell r="C499">
            <v>0</v>
          </cell>
          <cell r="D499">
            <v>0</v>
          </cell>
        </row>
        <row r="500">
          <cell r="A500">
            <v>0</v>
          </cell>
          <cell r="B500">
            <v>0</v>
          </cell>
          <cell r="C500">
            <v>0</v>
          </cell>
          <cell r="D500">
            <v>0</v>
          </cell>
        </row>
        <row r="501">
          <cell r="A501">
            <v>0</v>
          </cell>
          <cell r="B501">
            <v>0</v>
          </cell>
          <cell r="C501">
            <v>0</v>
          </cell>
          <cell r="D501">
            <v>0</v>
          </cell>
        </row>
        <row r="502">
          <cell r="A502">
            <v>0</v>
          </cell>
          <cell r="B502">
            <v>0</v>
          </cell>
          <cell r="C502">
            <v>0</v>
          </cell>
          <cell r="D502">
            <v>0</v>
          </cell>
        </row>
        <row r="503">
          <cell r="A503">
            <v>0</v>
          </cell>
          <cell r="B503">
            <v>0</v>
          </cell>
          <cell r="C503">
            <v>0</v>
          </cell>
          <cell r="D503">
            <v>0</v>
          </cell>
        </row>
        <row r="504">
          <cell r="A504">
            <v>0</v>
          </cell>
          <cell r="B504">
            <v>0</v>
          </cell>
          <cell r="C504">
            <v>0</v>
          </cell>
          <cell r="D504">
            <v>0</v>
          </cell>
        </row>
        <row r="505">
          <cell r="A505">
            <v>0</v>
          </cell>
          <cell r="B505">
            <v>0</v>
          </cell>
          <cell r="C505">
            <v>0</v>
          </cell>
          <cell r="D505">
            <v>0</v>
          </cell>
        </row>
        <row r="506">
          <cell r="A506">
            <v>0</v>
          </cell>
          <cell r="B506">
            <v>0</v>
          </cell>
          <cell r="C506">
            <v>0</v>
          </cell>
          <cell r="D506">
            <v>0</v>
          </cell>
        </row>
      </sheetData>
      <sheetData sheetId="5">
        <row r="1">
          <cell r="B1" t="str">
            <v>Código SICRO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INSTRUÇÕES"/>
      <sheetName val="1. PLANILHA RESUMO"/>
      <sheetName val="2. PLANILHA SINTÉTICA"/>
      <sheetName val="3. BDI"/>
      <sheetName val="4. CRONOGRAMA FÍSICO FINANCEIRO"/>
      <sheetName val="5. CCU ADMINISTRAÇÃO LOCAL"/>
      <sheetName val="6. CCU MOBILIZAÇÃO EQUIPTOS"/>
      <sheetName val="7. CCU SINALIZAÇÃO DE OBRA"/>
      <sheetName val="8. CCU PLACA DE OBRA"/>
      <sheetName val="9. CCU'S GERAIS AMEP"/>
      <sheetName val="10. CCU TRANSPORTE"/>
      <sheetName val="11. CCU DESMOBILIZAÇÃO EQPTO"/>
      <sheetName val="12. CCU - PAVIMENTAÇÃO"/>
      <sheetName val="13. CUSTOS DER - SERVIÇOS"/>
      <sheetName val="14. CUSTOS DER - MATERIAIS"/>
      <sheetName val="15. CUSTOS DER - MÃO DE OBRA"/>
      <sheetName val="16. CUSTOS DER - TRANSPORTES"/>
      <sheetName val="17. CUSTOS DER - EQUIPAMENTOS"/>
      <sheetName val="18. CUSTOS DNIT - SERVIÇOS"/>
      <sheetName val="19. CUSTOS DNIT - MATERIAIS"/>
      <sheetName val="20. CUSTOS DNIT - EQUIPAMENTOS"/>
      <sheetName val="21. CUSTOS SINAPI - SERVIÇOS"/>
      <sheetName val="22. CUSTOS SINAPI - MATERIAIS"/>
      <sheetName val="23. CUSTOS COTAÇÕES DE MERCADO"/>
      <sheetName val="24. CÁLCULO DAS DISTÂ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mailto:contato@nacionalambiental.com" TargetMode="External"/><Relationship Id="rId13" Type="http://schemas.openxmlformats.org/officeDocument/2006/relationships/printerSettings" Target="../printerSettings/printerSettings8.bin"/><Relationship Id="rId3" Type="http://schemas.openxmlformats.org/officeDocument/2006/relationships/hyperlink" Target="mailto:jessica@sinergiaengenharia.com.br" TargetMode="External"/><Relationship Id="rId7" Type="http://schemas.openxmlformats.org/officeDocument/2006/relationships/hyperlink" Target="mailto:augusto@mecquim.com" TargetMode="External"/><Relationship Id="rId12" Type="http://schemas.openxmlformats.org/officeDocument/2006/relationships/hyperlink" Target="mailto:propostas@envexengenharia.com.br" TargetMode="External"/><Relationship Id="rId2" Type="http://schemas.openxmlformats.org/officeDocument/2006/relationships/hyperlink" Target="mailto:comercial@sustentarambiental.com.br" TargetMode="External"/><Relationship Id="rId1" Type="http://schemas.openxmlformats.org/officeDocument/2006/relationships/hyperlink" Target="mailto:adm@eolimaengenharia.com.br" TargetMode="External"/><Relationship Id="rId6" Type="http://schemas.openxmlformats.org/officeDocument/2006/relationships/hyperlink" Target="mailto:augusto@mecquim.com" TargetMode="External"/><Relationship Id="rId11" Type="http://schemas.openxmlformats.org/officeDocument/2006/relationships/hyperlink" Target="mailto:diretor@eblambiental.com.br" TargetMode="External"/><Relationship Id="rId5" Type="http://schemas.openxmlformats.org/officeDocument/2006/relationships/hyperlink" Target="http://www.idealambiental.com.br/" TargetMode="External"/><Relationship Id="rId10" Type="http://schemas.openxmlformats.org/officeDocument/2006/relationships/hyperlink" Target="mailto:caroline@cseambiental.com.br" TargetMode="External"/><Relationship Id="rId4" Type="http://schemas.openxmlformats.org/officeDocument/2006/relationships/hyperlink" Target="http://www.idealambiental.com.br/" TargetMode="External"/><Relationship Id="rId9" Type="http://schemas.openxmlformats.org/officeDocument/2006/relationships/hyperlink" Target="mailto:contato@nacionalambiental.com" TargetMode="External"/><Relationship Id="rId1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77D6E-ABC4-4872-AD23-5FA5C8580748}">
  <sheetPr>
    <outlinePr summaryBelow="0" summaryRight="0"/>
    <pageSetUpPr fitToPage="1"/>
  </sheetPr>
  <dimension ref="A1:AA945"/>
  <sheetViews>
    <sheetView view="pageBreakPreview" topLeftCell="A13" zoomScale="85" zoomScaleNormal="85" zoomScaleSheetLayoutView="85" workbookViewId="0">
      <selection activeCell="E24" sqref="E24"/>
    </sheetView>
  </sheetViews>
  <sheetFormatPr defaultColWidth="12.5703125" defaultRowHeight="15" customHeight="1" x14ac:dyDescent="0.2"/>
  <cols>
    <col min="1" max="1" width="12.5703125" style="36"/>
    <col min="2" max="2" width="7.42578125" style="36" customWidth="1"/>
    <col min="3" max="3" width="49.28515625" style="36" customWidth="1"/>
    <col min="4" max="4" width="18" style="36" customWidth="1"/>
    <col min="5" max="5" width="25.5703125" style="36" customWidth="1"/>
    <col min="6" max="6" width="52.85546875" style="36" customWidth="1"/>
    <col min="7" max="7" width="34.140625" style="36" customWidth="1"/>
    <col min="8" max="8" width="21.28515625" style="36" customWidth="1"/>
    <col min="9" max="16384" width="12.5703125" style="36"/>
  </cols>
  <sheetData>
    <row r="1" spans="1:27" s="42" customFormat="1" ht="15.75" x14ac:dyDescent="0.25">
      <c r="B1" s="46"/>
      <c r="D1" s="46"/>
      <c r="E1" s="46"/>
      <c r="F1" s="52"/>
      <c r="G1" s="46"/>
    </row>
    <row r="2" spans="1:27" s="42" customFormat="1" ht="15.75" x14ac:dyDescent="0.25">
      <c r="B2" s="309"/>
      <c r="C2" s="309"/>
      <c r="D2" s="309"/>
      <c r="E2" s="309"/>
      <c r="F2" s="309"/>
      <c r="G2" s="46"/>
    </row>
    <row r="3" spans="1:27" s="42" customFormat="1" ht="15.75" customHeight="1" x14ac:dyDescent="0.25">
      <c r="A3" s="53"/>
      <c r="B3" s="310" t="s">
        <v>125</v>
      </c>
      <c r="C3" s="310"/>
      <c r="D3" s="310"/>
      <c r="E3" s="310"/>
      <c r="F3" s="310"/>
    </row>
    <row r="4" spans="1:27" s="42" customFormat="1" ht="15.75" x14ac:dyDescent="0.25">
      <c r="A4" s="53"/>
      <c r="B4" s="310"/>
      <c r="C4" s="310"/>
      <c r="D4" s="310"/>
      <c r="E4" s="310"/>
      <c r="F4" s="310"/>
    </row>
    <row r="5" spans="1:27" s="42" customFormat="1" ht="15.75" customHeight="1" x14ac:dyDescent="0.25">
      <c r="A5" s="53"/>
      <c r="B5" s="311" t="s">
        <v>7828</v>
      </c>
      <c r="C5" s="311"/>
      <c r="D5" s="311"/>
      <c r="E5" s="311"/>
      <c r="F5" s="311"/>
    </row>
    <row r="6" spans="1:27" s="42" customFormat="1" ht="15.75" x14ac:dyDescent="0.25">
      <c r="A6" s="53"/>
      <c r="B6" s="314"/>
      <c r="C6" s="314"/>
      <c r="D6" s="314"/>
      <c r="E6" s="314"/>
      <c r="F6" s="314"/>
    </row>
    <row r="7" spans="1:27" s="42" customFormat="1" ht="15.75" x14ac:dyDescent="0.25">
      <c r="A7" s="53"/>
      <c r="B7" s="313" t="s">
        <v>10042</v>
      </c>
      <c r="C7" s="313"/>
      <c r="D7" s="313"/>
      <c r="E7" s="313"/>
      <c r="F7" s="313"/>
    </row>
    <row r="8" spans="1:27" s="42" customFormat="1" ht="15.75" x14ac:dyDescent="0.25">
      <c r="A8" s="53"/>
      <c r="B8" s="312"/>
      <c r="C8" s="312"/>
      <c r="D8" s="312"/>
      <c r="E8" s="312"/>
      <c r="F8" s="312"/>
    </row>
    <row r="9" spans="1:27" ht="28.5" customHeight="1" x14ac:dyDescent="0.2">
      <c r="B9" s="295" t="s">
        <v>79</v>
      </c>
      <c r="C9" s="296"/>
      <c r="D9" s="296"/>
      <c r="E9" s="296"/>
      <c r="F9" s="297"/>
      <c r="G9" s="59"/>
      <c r="H9" s="60"/>
      <c r="I9" s="61"/>
      <c r="J9" s="61"/>
      <c r="K9" s="59"/>
      <c r="L9" s="59"/>
      <c r="M9" s="59"/>
      <c r="N9" s="59"/>
      <c r="O9" s="59"/>
      <c r="P9" s="59"/>
      <c r="Q9" s="59"/>
      <c r="R9" s="59"/>
      <c r="S9" s="59"/>
      <c r="T9" s="59"/>
      <c r="U9" s="59"/>
      <c r="V9" s="59"/>
      <c r="W9" s="59"/>
      <c r="X9" s="59"/>
      <c r="Y9" s="59"/>
      <c r="Z9" s="59"/>
      <c r="AA9" s="59"/>
    </row>
    <row r="10" spans="1:27" ht="51.75" customHeight="1" x14ac:dyDescent="0.2">
      <c r="B10" s="62"/>
      <c r="C10" s="62" t="s">
        <v>140</v>
      </c>
      <c r="D10" s="62" t="s">
        <v>80</v>
      </c>
      <c r="E10" s="62" t="s">
        <v>141</v>
      </c>
      <c r="F10" s="62" t="s">
        <v>81</v>
      </c>
      <c r="G10" s="59"/>
      <c r="H10" s="60"/>
      <c r="I10" s="61"/>
      <c r="J10" s="61"/>
      <c r="K10" s="59"/>
      <c r="L10" s="59"/>
      <c r="M10" s="59"/>
      <c r="N10" s="59"/>
      <c r="O10" s="59"/>
      <c r="P10" s="59"/>
      <c r="Q10" s="59"/>
      <c r="R10" s="59"/>
      <c r="S10" s="59"/>
      <c r="T10" s="59"/>
      <c r="U10" s="59"/>
      <c r="V10" s="59"/>
      <c r="W10" s="59"/>
      <c r="X10" s="59"/>
      <c r="Y10" s="59"/>
      <c r="Z10" s="59"/>
      <c r="AA10" s="59"/>
    </row>
    <row r="11" spans="1:27" ht="38.25" x14ac:dyDescent="0.2">
      <c r="B11" s="298" t="s">
        <v>142</v>
      </c>
      <c r="C11" s="63" t="s">
        <v>143</v>
      </c>
      <c r="D11" s="63" t="s">
        <v>86</v>
      </c>
      <c r="E11" s="63" t="s">
        <v>86</v>
      </c>
      <c r="F11" s="63" t="s">
        <v>7657</v>
      </c>
      <c r="G11" s="59"/>
      <c r="H11" s="60"/>
      <c r="I11" s="61"/>
      <c r="J11" s="61"/>
      <c r="K11" s="59"/>
      <c r="L11" s="59"/>
      <c r="M11" s="59"/>
      <c r="N11" s="59"/>
      <c r="O11" s="59"/>
      <c r="P11" s="59"/>
      <c r="Q11" s="59"/>
      <c r="R11" s="59"/>
      <c r="S11" s="59"/>
      <c r="T11" s="59"/>
      <c r="U11" s="59"/>
      <c r="V11" s="59"/>
      <c r="W11" s="59"/>
      <c r="X11" s="59"/>
      <c r="Y11" s="59"/>
      <c r="Z11" s="59"/>
      <c r="AA11" s="59"/>
    </row>
    <row r="12" spans="1:27" ht="76.5" x14ac:dyDescent="0.2">
      <c r="B12" s="299"/>
      <c r="C12" s="63" t="s">
        <v>144</v>
      </c>
      <c r="D12" s="63" t="s">
        <v>86</v>
      </c>
      <c r="E12" s="63" t="s">
        <v>86</v>
      </c>
      <c r="F12" s="64" t="s">
        <v>7658</v>
      </c>
      <c r="G12" s="59"/>
      <c r="H12" s="60"/>
      <c r="I12" s="61"/>
      <c r="J12" s="61"/>
      <c r="K12" s="59"/>
      <c r="L12" s="59"/>
      <c r="M12" s="59"/>
      <c r="N12" s="59"/>
      <c r="O12" s="59"/>
      <c r="P12" s="59"/>
      <c r="Q12" s="59"/>
      <c r="R12" s="59"/>
      <c r="S12" s="59"/>
      <c r="T12" s="59"/>
      <c r="U12" s="59"/>
      <c r="V12" s="59"/>
      <c r="W12" s="59"/>
      <c r="X12" s="59"/>
      <c r="Y12" s="59"/>
      <c r="Z12" s="59"/>
      <c r="AA12" s="59"/>
    </row>
    <row r="13" spans="1:27" ht="25.5" x14ac:dyDescent="0.2">
      <c r="B13" s="300"/>
      <c r="C13" s="65" t="s">
        <v>85</v>
      </c>
      <c r="D13" s="65" t="s">
        <v>86</v>
      </c>
      <c r="E13" s="63" t="s">
        <v>86</v>
      </c>
      <c r="F13" s="63" t="s">
        <v>87</v>
      </c>
      <c r="G13" s="59"/>
      <c r="H13" s="60"/>
      <c r="I13" s="61"/>
      <c r="J13" s="61"/>
      <c r="K13" s="59"/>
      <c r="L13" s="59"/>
      <c r="M13" s="59"/>
      <c r="N13" s="59"/>
      <c r="O13" s="59"/>
      <c r="P13" s="59"/>
      <c r="Q13" s="59"/>
      <c r="R13" s="59"/>
      <c r="S13" s="59"/>
      <c r="T13" s="59"/>
      <c r="U13" s="59"/>
      <c r="V13" s="59"/>
      <c r="W13" s="59"/>
      <c r="X13" s="59"/>
      <c r="Y13" s="59"/>
      <c r="Z13" s="59"/>
      <c r="AA13" s="59"/>
    </row>
    <row r="14" spans="1:27" ht="76.5" x14ac:dyDescent="0.2">
      <c r="B14" s="301" t="s">
        <v>145</v>
      </c>
      <c r="C14" s="63" t="s">
        <v>82</v>
      </c>
      <c r="D14" s="63">
        <v>200</v>
      </c>
      <c r="E14" s="63">
        <v>5000</v>
      </c>
      <c r="F14" s="66" t="s">
        <v>7659</v>
      </c>
      <c r="G14" s="67"/>
      <c r="H14" s="67"/>
      <c r="I14" s="61"/>
      <c r="J14" s="61"/>
      <c r="K14" s="59"/>
      <c r="L14" s="59"/>
      <c r="M14" s="59"/>
      <c r="N14" s="59"/>
      <c r="O14" s="59"/>
      <c r="P14" s="59"/>
      <c r="Q14" s="59"/>
      <c r="R14" s="59"/>
      <c r="S14" s="59"/>
      <c r="T14" s="59"/>
      <c r="U14" s="59"/>
      <c r="V14" s="59"/>
      <c r="W14" s="59"/>
      <c r="X14" s="59"/>
      <c r="Y14" s="59"/>
      <c r="Z14" s="59"/>
      <c r="AA14" s="59"/>
    </row>
    <row r="15" spans="1:27" ht="89.25" x14ac:dyDescent="0.2">
      <c r="B15" s="290"/>
      <c r="C15" s="63" t="s">
        <v>83</v>
      </c>
      <c r="D15" s="63">
        <v>1</v>
      </c>
      <c r="E15" s="63">
        <v>50</v>
      </c>
      <c r="F15" s="63" t="s">
        <v>84</v>
      </c>
      <c r="G15" s="59"/>
      <c r="H15" s="59"/>
      <c r="I15" s="61"/>
      <c r="J15" s="61"/>
      <c r="K15" s="59"/>
      <c r="L15" s="59"/>
      <c r="M15" s="59"/>
      <c r="N15" s="59"/>
      <c r="O15" s="59"/>
      <c r="P15" s="59"/>
      <c r="Q15" s="59"/>
      <c r="R15" s="59"/>
      <c r="S15" s="59"/>
      <c r="T15" s="59"/>
      <c r="U15" s="59"/>
      <c r="V15" s="59"/>
      <c r="W15" s="59"/>
      <c r="X15" s="59"/>
      <c r="Y15" s="59"/>
      <c r="Z15" s="59"/>
      <c r="AA15" s="59"/>
    </row>
    <row r="16" spans="1:27" ht="25.5" x14ac:dyDescent="0.2">
      <c r="B16" s="290"/>
      <c r="C16" s="65" t="s">
        <v>85</v>
      </c>
      <c r="D16" s="65" t="s">
        <v>86</v>
      </c>
      <c r="E16" s="63" t="s">
        <v>86</v>
      </c>
      <c r="F16" s="63" t="s">
        <v>87</v>
      </c>
      <c r="G16" s="59"/>
      <c r="H16" s="59"/>
      <c r="I16" s="61"/>
      <c r="J16" s="61"/>
      <c r="K16" s="59"/>
      <c r="L16" s="59"/>
      <c r="M16" s="59"/>
      <c r="N16" s="59"/>
      <c r="O16" s="59"/>
      <c r="P16" s="59"/>
      <c r="Q16" s="59"/>
      <c r="R16" s="59"/>
      <c r="S16" s="59"/>
      <c r="T16" s="59"/>
      <c r="U16" s="59"/>
      <c r="V16" s="59"/>
      <c r="W16" s="59"/>
      <c r="X16" s="59"/>
      <c r="Y16" s="59"/>
      <c r="Z16" s="59"/>
      <c r="AA16" s="59"/>
    </row>
    <row r="17" spans="2:27" ht="24.75" customHeight="1" x14ac:dyDescent="0.2">
      <c r="B17" s="302" t="s">
        <v>88</v>
      </c>
      <c r="C17" s="68" t="s">
        <v>146</v>
      </c>
      <c r="D17" s="69">
        <v>1</v>
      </c>
      <c r="E17" s="69">
        <v>15</v>
      </c>
      <c r="F17" s="69" t="s">
        <v>7656</v>
      </c>
      <c r="G17" s="59"/>
      <c r="H17" s="59"/>
      <c r="I17" s="61"/>
      <c r="J17" s="61"/>
      <c r="K17" s="70"/>
      <c r="L17" s="70"/>
      <c r="M17" s="70"/>
      <c r="N17" s="70"/>
      <c r="O17" s="70"/>
      <c r="P17" s="70"/>
      <c r="Q17" s="70"/>
      <c r="R17" s="70"/>
      <c r="S17" s="70"/>
      <c r="T17" s="70"/>
      <c r="U17" s="70"/>
      <c r="V17" s="70"/>
      <c r="W17" s="70"/>
      <c r="X17" s="70"/>
      <c r="Y17" s="70"/>
      <c r="Z17" s="70"/>
      <c r="AA17" s="70"/>
    </row>
    <row r="18" spans="2:27" ht="27" customHeight="1" x14ac:dyDescent="0.2">
      <c r="B18" s="303"/>
      <c r="C18" s="68" t="s">
        <v>147</v>
      </c>
      <c r="D18" s="69">
        <v>1</v>
      </c>
      <c r="E18" s="69">
        <v>15</v>
      </c>
      <c r="F18" s="69" t="s">
        <v>7656</v>
      </c>
      <c r="G18" s="59"/>
      <c r="H18" s="59"/>
      <c r="I18" s="61"/>
      <c r="J18" s="61"/>
      <c r="K18" s="70"/>
      <c r="L18" s="70"/>
      <c r="M18" s="70"/>
      <c r="N18" s="70"/>
      <c r="O18" s="70"/>
      <c r="P18" s="70"/>
      <c r="Q18" s="70"/>
      <c r="R18" s="70"/>
      <c r="S18" s="70"/>
      <c r="T18" s="70"/>
      <c r="U18" s="70"/>
      <c r="V18" s="70"/>
      <c r="W18" s="70"/>
      <c r="X18" s="70"/>
      <c r="Y18" s="70"/>
      <c r="Z18" s="70"/>
      <c r="AA18" s="70"/>
    </row>
    <row r="19" spans="2:27" ht="12.75" x14ac:dyDescent="0.2">
      <c r="B19" s="303"/>
      <c r="C19" s="71" t="s">
        <v>90</v>
      </c>
      <c r="D19" s="72">
        <v>1</v>
      </c>
      <c r="E19" s="72">
        <v>3</v>
      </c>
      <c r="F19" s="72" t="s">
        <v>91</v>
      </c>
      <c r="G19" s="59"/>
      <c r="H19" s="59"/>
      <c r="I19" s="61"/>
      <c r="J19" s="61"/>
      <c r="K19" s="59"/>
      <c r="L19" s="59"/>
      <c r="M19" s="59"/>
      <c r="N19" s="59"/>
      <c r="O19" s="59"/>
      <c r="P19" s="59"/>
      <c r="Q19" s="59"/>
      <c r="R19" s="59"/>
      <c r="S19" s="59"/>
      <c r="T19" s="59"/>
      <c r="U19" s="59"/>
      <c r="V19" s="59"/>
      <c r="W19" s="59"/>
      <c r="X19" s="59"/>
      <c r="Y19" s="59"/>
      <c r="Z19" s="59"/>
      <c r="AA19" s="59"/>
    </row>
    <row r="20" spans="2:27" ht="12.75" x14ac:dyDescent="0.2">
      <c r="B20" s="303"/>
      <c r="C20" s="73" t="s">
        <v>92</v>
      </c>
      <c r="D20" s="74">
        <v>1</v>
      </c>
      <c r="E20" s="74">
        <v>3</v>
      </c>
      <c r="F20" s="74" t="s">
        <v>91</v>
      </c>
      <c r="G20" s="59"/>
      <c r="H20" s="59"/>
      <c r="I20" s="61"/>
      <c r="J20" s="61"/>
      <c r="K20" s="59"/>
      <c r="L20" s="59"/>
      <c r="M20" s="59"/>
      <c r="N20" s="59"/>
      <c r="O20" s="59"/>
      <c r="P20" s="59"/>
      <c r="Q20" s="59"/>
      <c r="R20" s="59"/>
      <c r="S20" s="59"/>
      <c r="T20" s="59"/>
      <c r="U20" s="59"/>
      <c r="V20" s="59"/>
      <c r="W20" s="59"/>
      <c r="X20" s="59"/>
      <c r="Y20" s="59"/>
      <c r="Z20" s="59"/>
      <c r="AA20" s="59"/>
    </row>
    <row r="21" spans="2:27" ht="12.75" x14ac:dyDescent="0.2">
      <c r="B21" s="303"/>
      <c r="C21" s="75" t="s">
        <v>148</v>
      </c>
      <c r="D21" s="63">
        <v>1</v>
      </c>
      <c r="E21" s="63">
        <v>20</v>
      </c>
      <c r="F21" s="63" t="s">
        <v>89</v>
      </c>
      <c r="G21" s="59"/>
      <c r="H21" s="59"/>
      <c r="I21" s="61"/>
      <c r="J21" s="61"/>
      <c r="K21" s="59"/>
      <c r="L21" s="59"/>
      <c r="M21" s="59"/>
      <c r="N21" s="59"/>
      <c r="O21" s="59"/>
      <c r="P21" s="59"/>
      <c r="Q21" s="59"/>
      <c r="R21" s="59"/>
      <c r="S21" s="59"/>
      <c r="T21" s="59"/>
      <c r="U21" s="59"/>
      <c r="V21" s="59"/>
      <c r="W21" s="59"/>
      <c r="X21" s="59"/>
      <c r="Y21" s="59"/>
      <c r="Z21" s="59"/>
      <c r="AA21" s="59"/>
    </row>
    <row r="22" spans="2:27" ht="19.5" customHeight="1" x14ac:dyDescent="0.2">
      <c r="B22" s="303"/>
      <c r="C22" s="75" t="s">
        <v>149</v>
      </c>
      <c r="D22" s="63">
        <v>1</v>
      </c>
      <c r="E22" s="63">
        <v>25</v>
      </c>
      <c r="F22" s="63" t="s">
        <v>89</v>
      </c>
      <c r="G22" s="59"/>
      <c r="H22" s="59"/>
      <c r="I22" s="61"/>
      <c r="J22" s="61"/>
      <c r="K22" s="59"/>
      <c r="L22" s="59"/>
      <c r="M22" s="59"/>
      <c r="N22" s="59"/>
      <c r="O22" s="59"/>
      <c r="P22" s="59"/>
      <c r="Q22" s="59"/>
      <c r="R22" s="59"/>
      <c r="S22" s="59"/>
      <c r="T22" s="59"/>
      <c r="U22" s="59"/>
      <c r="V22" s="59"/>
      <c r="W22" s="59"/>
      <c r="X22" s="59"/>
      <c r="Y22" s="59"/>
      <c r="Z22" s="59"/>
      <c r="AA22" s="59"/>
    </row>
    <row r="23" spans="2:27" ht="19.5" customHeight="1" x14ac:dyDescent="0.2">
      <c r="B23" s="303"/>
      <c r="C23" s="75" t="s">
        <v>93</v>
      </c>
      <c r="D23" s="63">
        <v>1</v>
      </c>
      <c r="E23" s="63">
        <v>15</v>
      </c>
      <c r="F23" s="63" t="s">
        <v>89</v>
      </c>
      <c r="G23" s="59"/>
      <c r="H23" s="59"/>
      <c r="I23" s="61"/>
      <c r="J23" s="61"/>
      <c r="K23" s="59"/>
      <c r="L23" s="59"/>
      <c r="M23" s="59"/>
      <c r="N23" s="59"/>
      <c r="O23" s="59"/>
      <c r="P23" s="59"/>
      <c r="Q23" s="59"/>
      <c r="R23" s="59"/>
      <c r="S23" s="59"/>
      <c r="T23" s="59"/>
      <c r="U23" s="59"/>
      <c r="V23" s="59"/>
      <c r="W23" s="59"/>
      <c r="X23" s="59"/>
      <c r="Y23" s="59"/>
      <c r="Z23" s="59"/>
      <c r="AA23" s="59"/>
    </row>
    <row r="24" spans="2:27" ht="46.5" customHeight="1" x14ac:dyDescent="0.2">
      <c r="B24" s="304"/>
      <c r="C24" s="76" t="s">
        <v>150</v>
      </c>
      <c r="D24" s="76"/>
      <c r="E24" s="76">
        <f>SUM(E17:E23)</f>
        <v>96</v>
      </c>
      <c r="F24" s="76" t="s">
        <v>151</v>
      </c>
      <c r="G24" s="59"/>
      <c r="H24" s="59"/>
      <c r="I24" s="61"/>
      <c r="J24" s="61"/>
      <c r="K24" s="59"/>
      <c r="L24" s="59"/>
      <c r="M24" s="59"/>
      <c r="N24" s="59"/>
      <c r="O24" s="59"/>
      <c r="P24" s="59"/>
      <c r="Q24" s="59"/>
      <c r="R24" s="59"/>
      <c r="S24" s="59"/>
      <c r="T24" s="59"/>
      <c r="U24" s="59"/>
      <c r="V24" s="59"/>
      <c r="W24" s="59"/>
      <c r="X24" s="59"/>
      <c r="Y24" s="59"/>
      <c r="Z24" s="59"/>
      <c r="AA24" s="59"/>
    </row>
    <row r="25" spans="2:27" ht="12.75" customHeight="1" x14ac:dyDescent="0.2">
      <c r="B25" s="305" t="s">
        <v>94</v>
      </c>
      <c r="C25" s="69" t="s">
        <v>152</v>
      </c>
      <c r="D25" s="69">
        <v>1</v>
      </c>
      <c r="E25" s="69">
        <v>30</v>
      </c>
      <c r="F25" s="77" t="s">
        <v>95</v>
      </c>
      <c r="G25" s="70"/>
      <c r="H25" s="67"/>
      <c r="I25" s="59"/>
      <c r="J25" s="70"/>
      <c r="K25" s="70"/>
      <c r="L25" s="70"/>
      <c r="M25" s="70"/>
      <c r="N25" s="70"/>
      <c r="O25" s="70"/>
      <c r="P25" s="70"/>
      <c r="Q25" s="70"/>
      <c r="R25" s="70"/>
      <c r="S25" s="70"/>
      <c r="T25" s="70"/>
      <c r="U25" s="70"/>
      <c r="V25" s="70"/>
      <c r="W25" s="70"/>
      <c r="X25" s="70"/>
      <c r="Y25" s="70"/>
      <c r="Z25" s="70"/>
      <c r="AA25" s="70"/>
    </row>
    <row r="26" spans="2:27" ht="12.75" x14ac:dyDescent="0.2">
      <c r="B26" s="306"/>
      <c r="C26" s="69" t="s">
        <v>153</v>
      </c>
      <c r="D26" s="69">
        <v>1</v>
      </c>
      <c r="E26" s="69">
        <v>30</v>
      </c>
      <c r="F26" s="77" t="s">
        <v>95</v>
      </c>
      <c r="G26" s="59"/>
      <c r="H26" s="59"/>
      <c r="I26" s="59"/>
      <c r="J26" s="70"/>
      <c r="K26" s="70"/>
      <c r="L26" s="70"/>
      <c r="M26" s="70"/>
      <c r="N26" s="70"/>
      <c r="O26" s="70"/>
      <c r="P26" s="70"/>
      <c r="Q26" s="70"/>
      <c r="R26" s="70"/>
      <c r="S26" s="70"/>
      <c r="T26" s="70"/>
      <c r="U26" s="70"/>
      <c r="V26" s="70"/>
      <c r="W26" s="70"/>
      <c r="X26" s="70"/>
      <c r="Y26" s="70"/>
      <c r="Z26" s="70"/>
      <c r="AA26" s="70"/>
    </row>
    <row r="27" spans="2:27" ht="41.25" customHeight="1" x14ac:dyDescent="0.2">
      <c r="B27" s="306"/>
      <c r="C27" s="63" t="s">
        <v>90</v>
      </c>
      <c r="D27" s="63">
        <v>1</v>
      </c>
      <c r="E27" s="63">
        <v>5</v>
      </c>
      <c r="F27" s="63" t="s">
        <v>154</v>
      </c>
      <c r="G27" s="59"/>
      <c r="H27" s="59"/>
      <c r="I27" s="59"/>
      <c r="J27" s="59"/>
      <c r="K27" s="59"/>
      <c r="L27" s="59"/>
      <c r="M27" s="59"/>
      <c r="N27" s="59"/>
      <c r="O27" s="59"/>
      <c r="P27" s="59"/>
      <c r="Q27" s="59"/>
      <c r="R27" s="59"/>
      <c r="S27" s="59"/>
      <c r="T27" s="59"/>
      <c r="U27" s="59"/>
      <c r="V27" s="59"/>
      <c r="W27" s="59"/>
      <c r="X27" s="59"/>
      <c r="Y27" s="59"/>
      <c r="Z27" s="59"/>
      <c r="AA27" s="59"/>
    </row>
    <row r="28" spans="2:27" ht="40.5" customHeight="1" x14ac:dyDescent="0.2">
      <c r="B28" s="306"/>
      <c r="C28" s="63" t="s">
        <v>92</v>
      </c>
      <c r="D28" s="63">
        <v>1</v>
      </c>
      <c r="E28" s="63">
        <v>5</v>
      </c>
      <c r="F28" s="63" t="s">
        <v>154</v>
      </c>
      <c r="G28" s="59"/>
      <c r="H28" s="59"/>
      <c r="I28" s="59"/>
      <c r="J28" s="59"/>
      <c r="K28" s="59"/>
      <c r="L28" s="59"/>
      <c r="M28" s="59"/>
      <c r="N28" s="59"/>
      <c r="O28" s="59"/>
      <c r="P28" s="59"/>
      <c r="Q28" s="59"/>
      <c r="R28" s="59"/>
      <c r="S28" s="59"/>
      <c r="T28" s="59"/>
      <c r="U28" s="59"/>
      <c r="V28" s="59"/>
      <c r="W28" s="59"/>
      <c r="X28" s="59"/>
      <c r="Y28" s="59"/>
      <c r="Z28" s="59"/>
      <c r="AA28" s="59"/>
    </row>
    <row r="29" spans="2:27" ht="40.5" customHeight="1" x14ac:dyDescent="0.2">
      <c r="B29" s="307"/>
      <c r="C29" s="76" t="s">
        <v>150</v>
      </c>
      <c r="D29" s="76"/>
      <c r="E29" s="76">
        <f>SUM(E25:E28)</f>
        <v>70</v>
      </c>
      <c r="F29" s="76" t="s">
        <v>151</v>
      </c>
      <c r="G29" s="59"/>
      <c r="H29" s="59"/>
      <c r="I29" s="59"/>
      <c r="J29" s="59"/>
      <c r="K29" s="59"/>
      <c r="L29" s="59"/>
      <c r="M29" s="59"/>
      <c r="N29" s="59"/>
      <c r="O29" s="59"/>
      <c r="P29" s="59"/>
      <c r="Q29" s="59"/>
      <c r="R29" s="59"/>
      <c r="S29" s="59"/>
      <c r="T29" s="59"/>
      <c r="U29" s="59"/>
      <c r="V29" s="59"/>
      <c r="W29" s="59"/>
      <c r="X29" s="59"/>
      <c r="Y29" s="59"/>
      <c r="Z29" s="59"/>
      <c r="AA29" s="59"/>
    </row>
    <row r="30" spans="2:27" ht="66.75" customHeight="1" x14ac:dyDescent="0.2">
      <c r="B30" s="308" t="s">
        <v>96</v>
      </c>
      <c r="C30" s="69" t="s">
        <v>97</v>
      </c>
      <c r="D30" s="69">
        <v>1</v>
      </c>
      <c r="E30" s="69">
        <v>750</v>
      </c>
      <c r="F30" s="69" t="s">
        <v>155</v>
      </c>
      <c r="G30" s="59"/>
      <c r="H30" s="59"/>
      <c r="I30" s="59"/>
      <c r="J30" s="70"/>
      <c r="K30" s="70"/>
      <c r="L30" s="70"/>
      <c r="M30" s="70"/>
      <c r="N30" s="70"/>
      <c r="O30" s="70"/>
      <c r="P30" s="70"/>
      <c r="Q30" s="70"/>
      <c r="R30" s="70"/>
      <c r="S30" s="70"/>
      <c r="T30" s="70"/>
      <c r="U30" s="70"/>
      <c r="V30" s="70"/>
      <c r="W30" s="70"/>
      <c r="X30" s="70"/>
      <c r="Y30" s="70"/>
      <c r="Z30" s="70"/>
      <c r="AA30" s="70"/>
    </row>
    <row r="31" spans="2:27" ht="40.5" customHeight="1" x14ac:dyDescent="0.2">
      <c r="B31" s="290"/>
      <c r="C31" s="69" t="s">
        <v>156</v>
      </c>
      <c r="D31" s="69">
        <v>1</v>
      </c>
      <c r="E31" s="78">
        <v>3500</v>
      </c>
      <c r="F31" s="69" t="s">
        <v>7660</v>
      </c>
      <c r="G31" s="59"/>
      <c r="H31" s="59"/>
      <c r="I31" s="59"/>
      <c r="J31" s="70"/>
      <c r="K31" s="70"/>
      <c r="L31" s="70"/>
      <c r="M31" s="70"/>
      <c r="N31" s="70"/>
      <c r="O31" s="70"/>
      <c r="P31" s="70"/>
      <c r="Q31" s="70"/>
      <c r="R31" s="70"/>
      <c r="S31" s="70"/>
      <c r="T31" s="70"/>
      <c r="U31" s="70"/>
      <c r="V31" s="70"/>
      <c r="W31" s="70"/>
      <c r="X31" s="70"/>
      <c r="Y31" s="70"/>
      <c r="Z31" s="70"/>
      <c r="AA31" s="70"/>
    </row>
    <row r="32" spans="2:27" ht="55.5" customHeight="1" x14ac:dyDescent="0.2">
      <c r="B32" s="290"/>
      <c r="C32" s="63" t="s">
        <v>98</v>
      </c>
      <c r="D32" s="63">
        <v>1</v>
      </c>
      <c r="E32" s="63">
        <v>300</v>
      </c>
      <c r="F32" s="63" t="s">
        <v>7661</v>
      </c>
      <c r="G32" s="59"/>
      <c r="H32" s="59"/>
      <c r="I32" s="59"/>
      <c r="J32" s="59"/>
      <c r="K32" s="59"/>
      <c r="L32" s="59"/>
      <c r="M32" s="59"/>
      <c r="N32" s="59"/>
      <c r="O32" s="59"/>
      <c r="P32" s="59"/>
      <c r="Q32" s="59"/>
      <c r="R32" s="59"/>
      <c r="S32" s="59"/>
      <c r="T32" s="59"/>
      <c r="U32" s="59"/>
      <c r="V32" s="59"/>
      <c r="W32" s="59"/>
      <c r="X32" s="59"/>
      <c r="Y32" s="59"/>
      <c r="Z32" s="59"/>
      <c r="AA32" s="59"/>
    </row>
    <row r="33" spans="2:27" ht="18.75" customHeight="1" x14ac:dyDescent="0.2">
      <c r="B33" s="289" t="s">
        <v>99</v>
      </c>
      <c r="C33" s="63" t="s">
        <v>100</v>
      </c>
      <c r="D33" s="63">
        <v>1</v>
      </c>
      <c r="E33" s="63">
        <v>231</v>
      </c>
      <c r="F33" s="63" t="s">
        <v>101</v>
      </c>
      <c r="G33" s="59"/>
      <c r="H33" s="59"/>
      <c r="I33" s="59"/>
      <c r="J33" s="59"/>
      <c r="K33" s="59"/>
      <c r="L33" s="59"/>
      <c r="M33" s="59"/>
      <c r="N33" s="59"/>
      <c r="O33" s="59"/>
      <c r="P33" s="59"/>
      <c r="Q33" s="59"/>
      <c r="R33" s="59"/>
      <c r="S33" s="59"/>
      <c r="T33" s="59"/>
      <c r="U33" s="59"/>
      <c r="V33" s="59"/>
      <c r="W33" s="59"/>
      <c r="X33" s="59"/>
      <c r="Y33" s="59"/>
      <c r="Z33" s="59"/>
      <c r="AA33" s="59"/>
    </row>
    <row r="34" spans="2:27" ht="26.25" customHeight="1" x14ac:dyDescent="0.2">
      <c r="B34" s="290"/>
      <c r="C34" s="63" t="s">
        <v>102</v>
      </c>
      <c r="D34" s="79">
        <v>1</v>
      </c>
      <c r="E34" s="80">
        <v>1036</v>
      </c>
      <c r="F34" s="63" t="s">
        <v>103</v>
      </c>
      <c r="G34" s="59"/>
      <c r="H34" s="59"/>
      <c r="I34" s="59"/>
      <c r="J34" s="59"/>
      <c r="K34" s="59"/>
      <c r="L34" s="59"/>
      <c r="M34" s="59"/>
      <c r="N34" s="59"/>
      <c r="O34" s="59"/>
      <c r="P34" s="59"/>
      <c r="Q34" s="59"/>
      <c r="R34" s="59"/>
      <c r="S34" s="59"/>
      <c r="T34" s="59"/>
      <c r="U34" s="59"/>
      <c r="V34" s="59"/>
      <c r="W34" s="59"/>
      <c r="X34" s="59"/>
      <c r="Y34" s="59"/>
      <c r="Z34" s="59"/>
      <c r="AA34" s="59"/>
    </row>
    <row r="35" spans="2:27" ht="18" customHeight="1" x14ac:dyDescent="0.2">
      <c r="B35" s="290"/>
      <c r="C35" s="63" t="s">
        <v>104</v>
      </c>
      <c r="D35" s="63">
        <v>1</v>
      </c>
      <c r="E35" s="81">
        <v>882</v>
      </c>
      <c r="F35" s="63" t="s">
        <v>105</v>
      </c>
      <c r="G35" s="59"/>
      <c r="H35" s="59"/>
      <c r="I35" s="59"/>
      <c r="J35" s="59"/>
      <c r="K35" s="59"/>
      <c r="L35" s="59"/>
      <c r="M35" s="59"/>
      <c r="N35" s="59"/>
      <c r="O35" s="59"/>
      <c r="P35" s="59"/>
      <c r="Q35" s="59"/>
      <c r="R35" s="59"/>
      <c r="S35" s="59"/>
      <c r="T35" s="59"/>
      <c r="U35" s="59"/>
      <c r="V35" s="59"/>
      <c r="W35" s="59"/>
      <c r="X35" s="59"/>
      <c r="Y35" s="59"/>
      <c r="Z35" s="59"/>
      <c r="AA35" s="59"/>
    </row>
    <row r="36" spans="2:27" ht="62.25" customHeight="1" x14ac:dyDescent="0.2">
      <c r="B36" s="290"/>
      <c r="C36" s="63" t="s">
        <v>106</v>
      </c>
      <c r="D36" s="63">
        <v>1</v>
      </c>
      <c r="E36" s="63">
        <v>300</v>
      </c>
      <c r="F36" s="63" t="s">
        <v>107</v>
      </c>
      <c r="G36" s="59"/>
      <c r="H36" s="59"/>
      <c r="I36" s="59"/>
      <c r="J36" s="59"/>
      <c r="K36" s="59"/>
      <c r="L36" s="59"/>
      <c r="M36" s="59"/>
      <c r="N36" s="59"/>
      <c r="O36" s="59"/>
      <c r="P36" s="59"/>
      <c r="Q36" s="59"/>
      <c r="R36" s="59"/>
      <c r="S36" s="59"/>
      <c r="T36" s="59"/>
      <c r="U36" s="59"/>
      <c r="V36" s="59"/>
      <c r="W36" s="59"/>
      <c r="X36" s="59"/>
      <c r="Y36" s="59"/>
      <c r="Z36" s="59"/>
      <c r="AA36" s="59"/>
    </row>
    <row r="37" spans="2:27" ht="33.75" customHeight="1" x14ac:dyDescent="0.2">
      <c r="B37" s="290"/>
      <c r="C37" s="63" t="s">
        <v>108</v>
      </c>
      <c r="D37" s="63">
        <v>1</v>
      </c>
      <c r="E37" s="63">
        <v>100</v>
      </c>
      <c r="F37" s="63" t="s">
        <v>109</v>
      </c>
      <c r="G37" s="59"/>
      <c r="H37" s="59"/>
      <c r="I37" s="59"/>
      <c r="J37" s="59"/>
      <c r="K37" s="59"/>
      <c r="L37" s="59"/>
      <c r="M37" s="59"/>
      <c r="N37" s="59"/>
      <c r="O37" s="59"/>
      <c r="P37" s="59"/>
      <c r="Q37" s="59"/>
      <c r="R37" s="59"/>
      <c r="S37" s="59"/>
      <c r="T37" s="59"/>
      <c r="U37" s="59"/>
      <c r="V37" s="59"/>
      <c r="W37" s="59"/>
      <c r="X37" s="59"/>
      <c r="Y37" s="59"/>
      <c r="Z37" s="59"/>
      <c r="AA37" s="59"/>
    </row>
    <row r="38" spans="2:27" ht="71.25" customHeight="1" x14ac:dyDescent="0.2">
      <c r="B38" s="290"/>
      <c r="C38" s="69" t="s">
        <v>157</v>
      </c>
      <c r="D38" s="69">
        <v>1</v>
      </c>
      <c r="E38" s="82">
        <v>2000</v>
      </c>
      <c r="F38" s="83" t="s">
        <v>7662</v>
      </c>
      <c r="G38" s="59"/>
      <c r="H38" s="59"/>
      <c r="I38" s="59"/>
      <c r="J38" s="70"/>
      <c r="K38" s="70"/>
      <c r="L38" s="70"/>
      <c r="M38" s="70"/>
      <c r="N38" s="70"/>
      <c r="O38" s="70"/>
      <c r="P38" s="70"/>
      <c r="Q38" s="70"/>
      <c r="R38" s="70"/>
      <c r="S38" s="70"/>
      <c r="T38" s="70"/>
      <c r="U38" s="70"/>
      <c r="V38" s="70"/>
      <c r="W38" s="70"/>
      <c r="X38" s="70"/>
      <c r="Y38" s="70"/>
      <c r="Z38" s="70"/>
      <c r="AA38" s="70"/>
    </row>
    <row r="39" spans="2:27" ht="43.5" customHeight="1" x14ac:dyDescent="0.2">
      <c r="B39" s="291"/>
      <c r="C39" s="63" t="s">
        <v>110</v>
      </c>
      <c r="D39" s="63">
        <v>1</v>
      </c>
      <c r="E39" s="82">
        <v>2000</v>
      </c>
      <c r="F39" s="63" t="s">
        <v>158</v>
      </c>
      <c r="G39" s="84"/>
      <c r="H39" s="84"/>
      <c r="I39" s="84"/>
    </row>
    <row r="40" spans="2:27" ht="24.75" customHeight="1" x14ac:dyDescent="0.2">
      <c r="B40" s="292" t="s">
        <v>111</v>
      </c>
      <c r="C40" s="66" t="s">
        <v>112</v>
      </c>
      <c r="D40" s="79">
        <v>1</v>
      </c>
      <c r="E40" s="66">
        <v>400</v>
      </c>
      <c r="F40" s="63" t="s">
        <v>113</v>
      </c>
      <c r="G40" s="84"/>
      <c r="H40" s="84"/>
      <c r="I40" s="84"/>
    </row>
    <row r="41" spans="2:27" ht="30.75" customHeight="1" x14ac:dyDescent="0.2">
      <c r="B41" s="290"/>
      <c r="C41" s="66" t="s">
        <v>114</v>
      </c>
      <c r="D41" s="79" t="s">
        <v>86</v>
      </c>
      <c r="E41" s="66" t="s">
        <v>86</v>
      </c>
      <c r="F41" s="63" t="s">
        <v>86</v>
      </c>
      <c r="G41" s="84"/>
      <c r="H41" s="84"/>
      <c r="I41" s="84"/>
    </row>
    <row r="42" spans="2:27" ht="42.75" customHeight="1" x14ac:dyDescent="0.2">
      <c r="B42" s="290"/>
      <c r="C42" s="66" t="s">
        <v>115</v>
      </c>
      <c r="D42" s="79">
        <v>1</v>
      </c>
      <c r="E42" s="79" t="s">
        <v>86</v>
      </c>
      <c r="F42" s="66" t="s">
        <v>116</v>
      </c>
      <c r="G42" s="84"/>
      <c r="H42" s="84"/>
      <c r="I42" s="84"/>
    </row>
    <row r="43" spans="2:27" ht="42.75" customHeight="1" x14ac:dyDescent="0.2">
      <c r="B43" s="291"/>
      <c r="C43" s="63" t="s">
        <v>159</v>
      </c>
      <c r="D43" s="63" t="s">
        <v>86</v>
      </c>
      <c r="E43" s="63" t="s">
        <v>86</v>
      </c>
      <c r="F43" s="66" t="s">
        <v>117</v>
      </c>
      <c r="G43" s="84"/>
      <c r="H43" s="84"/>
      <c r="I43" s="84"/>
    </row>
    <row r="44" spans="2:27" ht="15.75" customHeight="1" x14ac:dyDescent="0.2">
      <c r="G44" s="84"/>
      <c r="H44" s="84"/>
      <c r="I44" s="84"/>
    </row>
    <row r="45" spans="2:27" ht="15.75" customHeight="1" x14ac:dyDescent="0.2">
      <c r="G45" s="84"/>
      <c r="H45" s="84"/>
      <c r="I45" s="84"/>
    </row>
    <row r="46" spans="2:27" ht="15.75" customHeight="1" x14ac:dyDescent="0.2">
      <c r="B46" s="293" t="s">
        <v>118</v>
      </c>
      <c r="C46" s="294"/>
      <c r="D46" s="294"/>
      <c r="E46" s="294"/>
      <c r="F46" s="294"/>
      <c r="G46" s="84"/>
      <c r="H46" s="84"/>
      <c r="I46" s="84"/>
    </row>
    <row r="47" spans="2:27" ht="15.75" customHeight="1" x14ac:dyDescent="0.2">
      <c r="B47" s="293" t="s">
        <v>119</v>
      </c>
      <c r="C47" s="294"/>
      <c r="D47" s="294"/>
      <c r="E47" s="294"/>
      <c r="F47" s="294"/>
    </row>
    <row r="48" spans="2:27" ht="15.75" customHeight="1" x14ac:dyDescent="0.2">
      <c r="B48" s="85"/>
    </row>
    <row r="49" spans="2:6" ht="15.75" customHeight="1" x14ac:dyDescent="0.2">
      <c r="B49" s="86"/>
      <c r="E49" s="87"/>
    </row>
    <row r="50" spans="2:6" ht="15.75" customHeight="1" x14ac:dyDescent="0.2">
      <c r="B50" s="86"/>
      <c r="C50" s="36" t="s">
        <v>7653</v>
      </c>
      <c r="E50" s="88">
        <v>7294</v>
      </c>
    </row>
    <row r="51" spans="2:6" ht="15.75" customHeight="1" x14ac:dyDescent="0.2">
      <c r="B51" s="86"/>
      <c r="E51" s="88">
        <v>471</v>
      </c>
      <c r="F51" s="36" t="s">
        <v>7671</v>
      </c>
    </row>
    <row r="52" spans="2:6" ht="15.75" customHeight="1" x14ac:dyDescent="0.2">
      <c r="B52" s="86"/>
      <c r="C52" s="36" t="s">
        <v>7654</v>
      </c>
      <c r="E52" s="88">
        <v>115082</v>
      </c>
    </row>
    <row r="53" spans="2:6" ht="15.75" customHeight="1" x14ac:dyDescent="0.2">
      <c r="B53" s="86"/>
      <c r="C53" s="36" t="s">
        <v>7655</v>
      </c>
      <c r="E53" s="88">
        <v>241446</v>
      </c>
    </row>
    <row r="54" spans="2:6" ht="15.75" customHeight="1" x14ac:dyDescent="0.2">
      <c r="B54" s="86"/>
      <c r="C54" s="36" t="s">
        <v>7663</v>
      </c>
      <c r="E54" s="87">
        <v>6500</v>
      </c>
    </row>
    <row r="55" spans="2:6" ht="15.75" customHeight="1" x14ac:dyDescent="0.2">
      <c r="B55" s="86"/>
      <c r="E55" s="87"/>
    </row>
    <row r="56" spans="2:6" ht="15.75" customHeight="1" x14ac:dyDescent="0.2">
      <c r="B56" s="86"/>
      <c r="E56" s="87"/>
    </row>
    <row r="57" spans="2:6" ht="15.75" customHeight="1" x14ac:dyDescent="0.2">
      <c r="B57" s="86"/>
      <c r="C57" s="36" t="s">
        <v>7771</v>
      </c>
      <c r="E57" s="89">
        <f>E14+E15+E17+E18+E19+E20+E21+E22+E23+E25+E26+E27+E28+E30+E31+E32+E33+E34+E35+E36+E37+E38+E39+E40</f>
        <v>16715</v>
      </c>
    </row>
    <row r="58" spans="2:6" ht="15.75" customHeight="1" x14ac:dyDescent="0.2">
      <c r="B58" s="86"/>
      <c r="E58" s="87"/>
    </row>
    <row r="59" spans="2:6" ht="15.75" customHeight="1" x14ac:dyDescent="0.2">
      <c r="B59" s="86"/>
      <c r="E59" s="87"/>
    </row>
    <row r="60" spans="2:6" ht="15.75" customHeight="1" x14ac:dyDescent="0.2">
      <c r="B60" s="86"/>
      <c r="E60" s="87"/>
    </row>
    <row r="61" spans="2:6" ht="15.75" customHeight="1" x14ac:dyDescent="0.2">
      <c r="B61" s="86"/>
      <c r="E61" s="87">
        <f>3.52*0.2</f>
        <v>0.70400000000000007</v>
      </c>
    </row>
    <row r="62" spans="2:6" ht="15.75" customHeight="1" x14ac:dyDescent="0.2">
      <c r="B62" s="86"/>
      <c r="E62" s="87">
        <f>TRUNC(E61,2)</f>
        <v>0.7</v>
      </c>
    </row>
    <row r="63" spans="2:6" ht="15.75" customHeight="1" x14ac:dyDescent="0.2">
      <c r="B63" s="86"/>
      <c r="E63" s="87"/>
    </row>
    <row r="64" spans="2:6" ht="15.75" customHeight="1" x14ac:dyDescent="0.2">
      <c r="B64" s="86"/>
      <c r="E64" s="87"/>
    </row>
    <row r="65" spans="2:5" ht="15.75" customHeight="1" x14ac:dyDescent="0.2">
      <c r="B65" s="86"/>
      <c r="E65" s="87"/>
    </row>
    <row r="66" spans="2:5" ht="15.75" customHeight="1" x14ac:dyDescent="0.2">
      <c r="B66" s="86"/>
      <c r="E66" s="87"/>
    </row>
    <row r="67" spans="2:5" ht="15.75" customHeight="1" x14ac:dyDescent="0.2">
      <c r="B67" s="86"/>
      <c r="E67" s="87"/>
    </row>
    <row r="68" spans="2:5" ht="15.75" customHeight="1" x14ac:dyDescent="0.2">
      <c r="B68" s="86"/>
      <c r="E68" s="87"/>
    </row>
    <row r="69" spans="2:5" ht="15.75" customHeight="1" x14ac:dyDescent="0.2">
      <c r="B69" s="86"/>
      <c r="E69" s="87"/>
    </row>
    <row r="70" spans="2:5" ht="15.75" customHeight="1" x14ac:dyDescent="0.2">
      <c r="B70" s="86"/>
      <c r="E70" s="87"/>
    </row>
    <row r="71" spans="2:5" ht="15.75" customHeight="1" x14ac:dyDescent="0.2">
      <c r="B71" s="86"/>
      <c r="E71" s="87"/>
    </row>
    <row r="72" spans="2:5" ht="15.75" customHeight="1" x14ac:dyDescent="0.2">
      <c r="B72" s="86"/>
      <c r="E72" s="87"/>
    </row>
    <row r="73" spans="2:5" ht="15.75" customHeight="1" x14ac:dyDescent="0.2">
      <c r="B73" s="86"/>
      <c r="E73" s="87"/>
    </row>
    <row r="74" spans="2:5" ht="15.75" customHeight="1" x14ac:dyDescent="0.2">
      <c r="B74" s="86"/>
      <c r="E74" s="87"/>
    </row>
    <row r="75" spans="2:5" ht="15.75" customHeight="1" x14ac:dyDescent="0.2">
      <c r="B75" s="86"/>
      <c r="E75" s="87"/>
    </row>
    <row r="76" spans="2:5" ht="15.75" customHeight="1" x14ac:dyDescent="0.2">
      <c r="B76" s="86"/>
      <c r="E76" s="87"/>
    </row>
    <row r="77" spans="2:5" ht="15.75" customHeight="1" x14ac:dyDescent="0.2">
      <c r="B77" s="86"/>
      <c r="E77" s="87"/>
    </row>
    <row r="78" spans="2:5" ht="15.75" customHeight="1" x14ac:dyDescent="0.2">
      <c r="B78" s="86"/>
      <c r="E78" s="87"/>
    </row>
    <row r="79" spans="2:5" ht="15.75" customHeight="1" x14ac:dyDescent="0.2">
      <c r="B79" s="86"/>
      <c r="E79" s="87"/>
    </row>
    <row r="80" spans="2:5" ht="15.75" customHeight="1" x14ac:dyDescent="0.2">
      <c r="B80" s="86"/>
      <c r="E80" s="87"/>
    </row>
    <row r="81" spans="2:5" ht="15.75" customHeight="1" x14ac:dyDescent="0.2">
      <c r="B81" s="86"/>
      <c r="E81" s="87"/>
    </row>
    <row r="82" spans="2:5" ht="15.75" customHeight="1" x14ac:dyDescent="0.2">
      <c r="B82" s="86"/>
      <c r="E82" s="87"/>
    </row>
    <row r="83" spans="2:5" ht="15.75" customHeight="1" x14ac:dyDescent="0.2">
      <c r="B83" s="86"/>
      <c r="E83" s="87"/>
    </row>
    <row r="84" spans="2:5" ht="15.75" customHeight="1" x14ac:dyDescent="0.2">
      <c r="B84" s="86"/>
      <c r="E84" s="87"/>
    </row>
    <row r="85" spans="2:5" ht="15.75" customHeight="1" x14ac:dyDescent="0.2">
      <c r="B85" s="86"/>
      <c r="E85" s="87"/>
    </row>
    <row r="86" spans="2:5" ht="15.75" customHeight="1" x14ac:dyDescent="0.2">
      <c r="B86" s="86"/>
      <c r="E86" s="87"/>
    </row>
    <row r="87" spans="2:5" ht="15.75" customHeight="1" x14ac:dyDescent="0.2">
      <c r="B87" s="86"/>
      <c r="E87" s="87"/>
    </row>
    <row r="88" spans="2:5" ht="15.75" customHeight="1" x14ac:dyDescent="0.2">
      <c r="B88" s="86"/>
      <c r="E88" s="87"/>
    </row>
    <row r="89" spans="2:5" ht="15.75" customHeight="1" x14ac:dyDescent="0.2">
      <c r="B89" s="86"/>
      <c r="E89" s="87"/>
    </row>
    <row r="90" spans="2:5" ht="15.75" customHeight="1" x14ac:dyDescent="0.2">
      <c r="B90" s="86"/>
      <c r="E90" s="87"/>
    </row>
    <row r="91" spans="2:5" ht="15.75" customHeight="1" x14ac:dyDescent="0.2">
      <c r="B91" s="86"/>
      <c r="E91" s="87"/>
    </row>
    <row r="92" spans="2:5" ht="15.75" customHeight="1" x14ac:dyDescent="0.2">
      <c r="B92" s="86"/>
      <c r="E92" s="87"/>
    </row>
    <row r="93" spans="2:5" ht="15.75" customHeight="1" x14ac:dyDescent="0.2">
      <c r="B93" s="86"/>
      <c r="E93" s="87"/>
    </row>
    <row r="94" spans="2:5" ht="15.75" customHeight="1" x14ac:dyDescent="0.2">
      <c r="B94" s="86"/>
      <c r="E94" s="87"/>
    </row>
    <row r="95" spans="2:5" ht="15.75" customHeight="1" x14ac:dyDescent="0.2">
      <c r="B95" s="86"/>
      <c r="E95" s="87"/>
    </row>
    <row r="96" spans="2:5" ht="15.75" customHeight="1" x14ac:dyDescent="0.2">
      <c r="B96" s="86"/>
      <c r="E96" s="87"/>
    </row>
    <row r="97" spans="2:5" ht="15.75" customHeight="1" x14ac:dyDescent="0.2">
      <c r="B97" s="86"/>
      <c r="E97" s="87"/>
    </row>
    <row r="98" spans="2:5" ht="15.75" customHeight="1" x14ac:dyDescent="0.2">
      <c r="B98" s="86"/>
      <c r="E98" s="87"/>
    </row>
    <row r="99" spans="2:5" ht="15.75" customHeight="1" x14ac:dyDescent="0.2">
      <c r="B99" s="86"/>
      <c r="E99" s="87"/>
    </row>
    <row r="100" spans="2:5" ht="15.75" customHeight="1" x14ac:dyDescent="0.2">
      <c r="B100" s="86"/>
      <c r="E100" s="87"/>
    </row>
    <row r="101" spans="2:5" ht="15.75" customHeight="1" x14ac:dyDescent="0.2">
      <c r="B101" s="86"/>
      <c r="E101" s="87"/>
    </row>
    <row r="102" spans="2:5" ht="15.75" customHeight="1" x14ac:dyDescent="0.2">
      <c r="B102" s="86"/>
      <c r="E102" s="87"/>
    </row>
    <row r="103" spans="2:5" ht="15.75" customHeight="1" x14ac:dyDescent="0.2">
      <c r="B103" s="86"/>
      <c r="E103" s="87"/>
    </row>
    <row r="104" spans="2:5" ht="15.75" customHeight="1" x14ac:dyDescent="0.2">
      <c r="B104" s="86"/>
      <c r="E104" s="87"/>
    </row>
    <row r="105" spans="2:5" ht="15.75" customHeight="1" x14ac:dyDescent="0.2">
      <c r="B105" s="86"/>
      <c r="E105" s="87"/>
    </row>
    <row r="106" spans="2:5" ht="15.75" customHeight="1" x14ac:dyDescent="0.2">
      <c r="B106" s="86"/>
      <c r="E106" s="87"/>
    </row>
    <row r="107" spans="2:5" ht="15.75" customHeight="1" x14ac:dyDescent="0.2">
      <c r="B107" s="86"/>
      <c r="E107" s="87"/>
    </row>
    <row r="108" spans="2:5" ht="15.75" customHeight="1" x14ac:dyDescent="0.2">
      <c r="B108" s="86"/>
      <c r="E108" s="87"/>
    </row>
    <row r="109" spans="2:5" ht="15.75" customHeight="1" x14ac:dyDescent="0.2">
      <c r="B109" s="86"/>
      <c r="E109" s="87"/>
    </row>
    <row r="110" spans="2:5" ht="15.75" customHeight="1" x14ac:dyDescent="0.2">
      <c r="B110" s="86"/>
      <c r="E110" s="87"/>
    </row>
    <row r="111" spans="2:5" ht="15.75" customHeight="1" x14ac:dyDescent="0.2">
      <c r="B111" s="86"/>
      <c r="E111" s="87"/>
    </row>
    <row r="112" spans="2:5" ht="15.75" customHeight="1" x14ac:dyDescent="0.2">
      <c r="B112" s="86"/>
      <c r="E112" s="87"/>
    </row>
    <row r="113" spans="2:5" ht="15.75" customHeight="1" x14ac:dyDescent="0.2">
      <c r="B113" s="86"/>
      <c r="E113" s="87"/>
    </row>
    <row r="114" spans="2:5" ht="15.75" customHeight="1" x14ac:dyDescent="0.2">
      <c r="B114" s="86"/>
      <c r="E114" s="87"/>
    </row>
    <row r="115" spans="2:5" ht="15.75" customHeight="1" x14ac:dyDescent="0.2">
      <c r="B115" s="86"/>
      <c r="E115" s="87"/>
    </row>
    <row r="116" spans="2:5" ht="15.75" customHeight="1" x14ac:dyDescent="0.2">
      <c r="B116" s="86"/>
      <c r="E116" s="87"/>
    </row>
    <row r="117" spans="2:5" ht="15.75" customHeight="1" x14ac:dyDescent="0.2">
      <c r="B117" s="86"/>
      <c r="E117" s="87"/>
    </row>
    <row r="118" spans="2:5" ht="15.75" customHeight="1" x14ac:dyDescent="0.2">
      <c r="B118" s="86"/>
      <c r="E118" s="87"/>
    </row>
    <row r="119" spans="2:5" ht="15.75" customHeight="1" x14ac:dyDescent="0.2">
      <c r="B119" s="86"/>
      <c r="E119" s="87"/>
    </row>
    <row r="120" spans="2:5" ht="15.75" customHeight="1" x14ac:dyDescent="0.2">
      <c r="B120" s="86"/>
      <c r="E120" s="87"/>
    </row>
    <row r="121" spans="2:5" ht="15.75" customHeight="1" x14ac:dyDescent="0.2">
      <c r="B121" s="86"/>
      <c r="E121" s="87"/>
    </row>
    <row r="122" spans="2:5" ht="15.75" customHeight="1" x14ac:dyDescent="0.2">
      <c r="B122" s="86"/>
      <c r="E122" s="87"/>
    </row>
    <row r="123" spans="2:5" ht="15.75" customHeight="1" x14ac:dyDescent="0.2">
      <c r="B123" s="86"/>
      <c r="E123" s="87"/>
    </row>
    <row r="124" spans="2:5" ht="15.75" customHeight="1" x14ac:dyDescent="0.2">
      <c r="B124" s="86"/>
      <c r="E124" s="87"/>
    </row>
    <row r="125" spans="2:5" ht="15.75" customHeight="1" x14ac:dyDescent="0.2">
      <c r="B125" s="86"/>
      <c r="E125" s="87"/>
    </row>
    <row r="126" spans="2:5" ht="15.75" customHeight="1" x14ac:dyDescent="0.2">
      <c r="B126" s="86"/>
      <c r="E126" s="87"/>
    </row>
    <row r="127" spans="2:5" ht="15.75" customHeight="1" x14ac:dyDescent="0.2">
      <c r="B127" s="86"/>
      <c r="E127" s="87"/>
    </row>
    <row r="128" spans="2:5" ht="15.75" customHeight="1" x14ac:dyDescent="0.2">
      <c r="B128" s="86"/>
      <c r="E128" s="87"/>
    </row>
    <row r="129" spans="5:5" ht="15.75" customHeight="1" x14ac:dyDescent="0.2">
      <c r="E129" s="87"/>
    </row>
    <row r="130" spans="5:5" ht="15.75" customHeight="1" x14ac:dyDescent="0.2">
      <c r="E130" s="87"/>
    </row>
    <row r="131" spans="5:5" ht="15.75" customHeight="1" x14ac:dyDescent="0.2">
      <c r="E131" s="87"/>
    </row>
    <row r="132" spans="5:5" ht="15.75" customHeight="1" x14ac:dyDescent="0.2">
      <c r="E132" s="87"/>
    </row>
    <row r="133" spans="5:5" ht="15.75" customHeight="1" x14ac:dyDescent="0.2">
      <c r="E133" s="87"/>
    </row>
    <row r="134" spans="5:5" ht="15.75" customHeight="1" x14ac:dyDescent="0.2">
      <c r="E134" s="87"/>
    </row>
    <row r="135" spans="5:5" ht="15.75" customHeight="1" x14ac:dyDescent="0.2">
      <c r="E135" s="87"/>
    </row>
    <row r="136" spans="5:5" ht="15.75" customHeight="1" x14ac:dyDescent="0.2">
      <c r="E136" s="87"/>
    </row>
    <row r="137" spans="5:5" ht="15.75" customHeight="1" x14ac:dyDescent="0.2">
      <c r="E137" s="87"/>
    </row>
    <row r="138" spans="5:5" ht="15.75" customHeight="1" x14ac:dyDescent="0.2">
      <c r="E138" s="87"/>
    </row>
    <row r="139" spans="5:5" ht="15.75" customHeight="1" x14ac:dyDescent="0.2">
      <c r="E139" s="87"/>
    </row>
    <row r="140" spans="5:5" ht="15.75" customHeight="1" x14ac:dyDescent="0.2">
      <c r="E140" s="87"/>
    </row>
    <row r="141" spans="5:5" ht="15.75" customHeight="1" x14ac:dyDescent="0.2">
      <c r="E141" s="87"/>
    </row>
    <row r="142" spans="5:5" ht="15.75" customHeight="1" x14ac:dyDescent="0.2">
      <c r="E142" s="87"/>
    </row>
    <row r="143" spans="5:5" ht="15.75" customHeight="1" x14ac:dyDescent="0.2">
      <c r="E143" s="87"/>
    </row>
    <row r="144" spans="5:5" ht="15.75" customHeight="1" x14ac:dyDescent="0.2">
      <c r="E144" s="87"/>
    </row>
    <row r="145" spans="5:5" ht="15.75" customHeight="1" x14ac:dyDescent="0.2">
      <c r="E145" s="87"/>
    </row>
    <row r="146" spans="5:5" ht="15.75" customHeight="1" x14ac:dyDescent="0.2">
      <c r="E146" s="87"/>
    </row>
    <row r="147" spans="5:5" ht="15.75" customHeight="1" x14ac:dyDescent="0.2">
      <c r="E147" s="87"/>
    </row>
    <row r="148" spans="5:5" ht="15.75" customHeight="1" x14ac:dyDescent="0.2">
      <c r="E148" s="87"/>
    </row>
    <row r="149" spans="5:5" ht="15.75" customHeight="1" x14ac:dyDescent="0.2">
      <c r="E149" s="87"/>
    </row>
    <row r="150" spans="5:5" ht="15.75" customHeight="1" x14ac:dyDescent="0.2">
      <c r="E150" s="87"/>
    </row>
    <row r="151" spans="5:5" ht="15.75" customHeight="1" x14ac:dyDescent="0.2">
      <c r="E151" s="87"/>
    </row>
    <row r="152" spans="5:5" ht="15.75" customHeight="1" x14ac:dyDescent="0.2">
      <c r="E152" s="87"/>
    </row>
    <row r="153" spans="5:5" ht="15.75" customHeight="1" x14ac:dyDescent="0.2">
      <c r="E153" s="87"/>
    </row>
    <row r="154" spans="5:5" ht="15.75" customHeight="1" x14ac:dyDescent="0.2">
      <c r="E154" s="87"/>
    </row>
    <row r="155" spans="5:5" ht="15.75" customHeight="1" x14ac:dyDescent="0.2">
      <c r="E155" s="87"/>
    </row>
    <row r="156" spans="5:5" ht="15.75" customHeight="1" x14ac:dyDescent="0.2">
      <c r="E156" s="87"/>
    </row>
    <row r="157" spans="5:5" ht="15.75" customHeight="1" x14ac:dyDescent="0.2">
      <c r="E157" s="87"/>
    </row>
    <row r="158" spans="5:5" ht="15.75" customHeight="1" x14ac:dyDescent="0.2">
      <c r="E158" s="87"/>
    </row>
    <row r="159" spans="5:5" ht="15.75" customHeight="1" x14ac:dyDescent="0.2">
      <c r="E159" s="87"/>
    </row>
    <row r="160" spans="5:5" ht="15.75" customHeight="1" x14ac:dyDescent="0.2">
      <c r="E160" s="87"/>
    </row>
    <row r="161" spans="5:5" ht="15.75" customHeight="1" x14ac:dyDescent="0.2">
      <c r="E161" s="87"/>
    </row>
    <row r="162" spans="5:5" ht="15.75" customHeight="1" x14ac:dyDescent="0.2">
      <c r="E162" s="87"/>
    </row>
    <row r="163" spans="5:5" ht="15.75" customHeight="1" x14ac:dyDescent="0.2">
      <c r="E163" s="87"/>
    </row>
    <row r="164" spans="5:5" ht="15.75" customHeight="1" x14ac:dyDescent="0.2">
      <c r="E164" s="87"/>
    </row>
    <row r="165" spans="5:5" ht="15.75" customHeight="1" x14ac:dyDescent="0.2">
      <c r="E165" s="87"/>
    </row>
    <row r="166" spans="5:5" ht="15.75" customHeight="1" x14ac:dyDescent="0.2">
      <c r="E166" s="87"/>
    </row>
    <row r="167" spans="5:5" ht="15.75" customHeight="1" x14ac:dyDescent="0.2">
      <c r="E167" s="87"/>
    </row>
    <row r="168" spans="5:5" ht="15.75" customHeight="1" x14ac:dyDescent="0.2">
      <c r="E168" s="87"/>
    </row>
    <row r="169" spans="5:5" ht="15.75" customHeight="1" x14ac:dyDescent="0.2">
      <c r="E169" s="87"/>
    </row>
    <row r="170" spans="5:5" ht="15.75" customHeight="1" x14ac:dyDescent="0.2">
      <c r="E170" s="87"/>
    </row>
    <row r="171" spans="5:5" ht="15.75" customHeight="1" x14ac:dyDescent="0.2">
      <c r="E171" s="87"/>
    </row>
    <row r="172" spans="5:5" ht="15.75" customHeight="1" x14ac:dyDescent="0.2">
      <c r="E172" s="87"/>
    </row>
    <row r="173" spans="5:5" ht="15.75" customHeight="1" x14ac:dyDescent="0.2">
      <c r="E173" s="87"/>
    </row>
    <row r="174" spans="5:5" ht="15.75" customHeight="1" x14ac:dyDescent="0.2">
      <c r="E174" s="87"/>
    </row>
    <row r="175" spans="5:5" ht="15.75" customHeight="1" x14ac:dyDescent="0.2">
      <c r="E175" s="87"/>
    </row>
    <row r="176" spans="5:5" ht="15.75" customHeight="1" x14ac:dyDescent="0.2">
      <c r="E176" s="87"/>
    </row>
    <row r="177" spans="5:5" ht="15.75" customHeight="1" x14ac:dyDescent="0.2">
      <c r="E177" s="87"/>
    </row>
    <row r="178" spans="5:5" ht="15.75" customHeight="1" x14ac:dyDescent="0.2"/>
    <row r="179" spans="5:5" ht="15.75" customHeight="1" x14ac:dyDescent="0.2"/>
    <row r="180" spans="5:5" ht="15.75" customHeight="1" x14ac:dyDescent="0.2"/>
    <row r="181" spans="5:5" ht="15.75" customHeight="1" x14ac:dyDescent="0.2"/>
    <row r="182" spans="5:5" ht="15.75" customHeight="1" x14ac:dyDescent="0.2"/>
    <row r="183" spans="5:5" ht="15.75" customHeight="1" x14ac:dyDescent="0.2"/>
    <row r="184" spans="5:5" ht="15.75" customHeight="1" x14ac:dyDescent="0.2"/>
    <row r="185" spans="5:5" ht="15.75" customHeight="1" x14ac:dyDescent="0.2"/>
    <row r="186" spans="5:5" ht="15.75" customHeight="1" x14ac:dyDescent="0.2"/>
    <row r="187" spans="5:5" ht="15.75" customHeight="1" x14ac:dyDescent="0.2"/>
    <row r="188" spans="5:5" ht="15.75" customHeight="1" x14ac:dyDescent="0.2"/>
    <row r="189" spans="5:5" ht="15.75" customHeight="1" x14ac:dyDescent="0.2"/>
    <row r="190" spans="5:5" ht="15.75" customHeight="1" x14ac:dyDescent="0.2"/>
    <row r="191" spans="5:5" ht="15.75" customHeight="1" x14ac:dyDescent="0.2"/>
    <row r="192" spans="5:5"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sheetData>
  <mergeCells count="17">
    <mergeCell ref="B2:F2"/>
    <mergeCell ref="B4:F4"/>
    <mergeCell ref="B3:F3"/>
    <mergeCell ref="B5:F5"/>
    <mergeCell ref="B8:F8"/>
    <mergeCell ref="B7:F7"/>
    <mergeCell ref="B6:F6"/>
    <mergeCell ref="B33:B39"/>
    <mergeCell ref="B40:B43"/>
    <mergeCell ref="B46:F46"/>
    <mergeCell ref="B47:F47"/>
    <mergeCell ref="B9:F9"/>
    <mergeCell ref="B11:B13"/>
    <mergeCell ref="B14:B16"/>
    <mergeCell ref="B17:B24"/>
    <mergeCell ref="B25:B29"/>
    <mergeCell ref="B30:B32"/>
  </mergeCells>
  <printOptions horizontalCentered="1"/>
  <pageMargins left="0.511811024" right="0.511811024" top="0.78740157499999996" bottom="0.78740157499999996" header="0" footer="0"/>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1E57-F5EC-4088-A93B-F147A9A17100}">
  <sheetPr>
    <outlinePr summaryBelow="0"/>
    <pageSetUpPr fitToPage="1"/>
  </sheetPr>
  <dimension ref="A1:H12"/>
  <sheetViews>
    <sheetView showGridLines="0" view="pageBreakPreview" zoomScale="115" zoomScaleNormal="150" zoomScaleSheetLayoutView="115" workbookViewId="0">
      <selection activeCell="B9" sqref="B9:F9"/>
    </sheetView>
  </sheetViews>
  <sheetFormatPr defaultRowHeight="15.75" x14ac:dyDescent="0.25"/>
  <cols>
    <col min="1" max="1" width="9.140625" style="221"/>
    <col min="2" max="2" width="14.28515625" style="221" bestFit="1" customWidth="1"/>
    <col min="3" max="3" width="14.5703125" style="221" bestFit="1" customWidth="1"/>
    <col min="4" max="4" width="70.85546875" style="221" bestFit="1" customWidth="1"/>
    <col min="5" max="5" width="11.28515625" style="221" bestFit="1" customWidth="1"/>
    <col min="6" max="6" width="12.85546875" style="221" bestFit="1" customWidth="1"/>
    <col min="7" max="257" width="9.140625" style="221"/>
    <col min="258" max="258" width="7.7109375" style="221" customWidth="1"/>
    <col min="259" max="259" width="8.28515625" style="221" customWidth="1"/>
    <col min="260" max="260" width="69" style="221" customWidth="1"/>
    <col min="261" max="261" width="5.42578125" style="221" customWidth="1"/>
    <col min="262" max="262" width="13.7109375" style="221" customWidth="1"/>
    <col min="263" max="513" width="9.140625" style="221"/>
    <col min="514" max="514" width="7.7109375" style="221" customWidth="1"/>
    <col min="515" max="515" width="8.28515625" style="221" customWidth="1"/>
    <col min="516" max="516" width="69" style="221" customWidth="1"/>
    <col min="517" max="517" width="5.42578125" style="221" customWidth="1"/>
    <col min="518" max="518" width="13.7109375" style="221" customWidth="1"/>
    <col min="519" max="769" width="9.140625" style="221"/>
    <col min="770" max="770" width="7.7109375" style="221" customWidth="1"/>
    <col min="771" max="771" width="8.28515625" style="221" customWidth="1"/>
    <col min="772" max="772" width="69" style="221" customWidth="1"/>
    <col min="773" max="773" width="5.42578125" style="221" customWidth="1"/>
    <col min="774" max="774" width="13.7109375" style="221" customWidth="1"/>
    <col min="775" max="1025" width="9.140625" style="221"/>
    <col min="1026" max="1026" width="7.7109375" style="221" customWidth="1"/>
    <col min="1027" max="1027" width="8.28515625" style="221" customWidth="1"/>
    <col min="1028" max="1028" width="69" style="221" customWidth="1"/>
    <col min="1029" max="1029" width="5.42578125" style="221" customWidth="1"/>
    <col min="1030" max="1030" width="13.7109375" style="221" customWidth="1"/>
    <col min="1031" max="1281" width="9.140625" style="221"/>
    <col min="1282" max="1282" width="7.7109375" style="221" customWidth="1"/>
    <col min="1283" max="1283" width="8.28515625" style="221" customWidth="1"/>
    <col min="1284" max="1284" width="69" style="221" customWidth="1"/>
    <col min="1285" max="1285" width="5.42578125" style="221" customWidth="1"/>
    <col min="1286" max="1286" width="13.7109375" style="221" customWidth="1"/>
    <col min="1287" max="1537" width="9.140625" style="221"/>
    <col min="1538" max="1538" width="7.7109375" style="221" customWidth="1"/>
    <col min="1539" max="1539" width="8.28515625" style="221" customWidth="1"/>
    <col min="1540" max="1540" width="69" style="221" customWidth="1"/>
    <col min="1541" max="1541" width="5.42578125" style="221" customWidth="1"/>
    <col min="1542" max="1542" width="13.7109375" style="221" customWidth="1"/>
    <col min="1543" max="1793" width="9.140625" style="221"/>
    <col min="1794" max="1794" width="7.7109375" style="221" customWidth="1"/>
    <col min="1795" max="1795" width="8.28515625" style="221" customWidth="1"/>
    <col min="1796" max="1796" width="69" style="221" customWidth="1"/>
    <col min="1797" max="1797" width="5.42578125" style="221" customWidth="1"/>
    <col min="1798" max="1798" width="13.7109375" style="221" customWidth="1"/>
    <col min="1799" max="2049" width="9.140625" style="221"/>
    <col min="2050" max="2050" width="7.7109375" style="221" customWidth="1"/>
    <col min="2051" max="2051" width="8.28515625" style="221" customWidth="1"/>
    <col min="2052" max="2052" width="69" style="221" customWidth="1"/>
    <col min="2053" max="2053" width="5.42578125" style="221" customWidth="1"/>
    <col min="2054" max="2054" width="13.7109375" style="221" customWidth="1"/>
    <col min="2055" max="2305" width="9.140625" style="221"/>
    <col min="2306" max="2306" width="7.7109375" style="221" customWidth="1"/>
    <col min="2307" max="2307" width="8.28515625" style="221" customWidth="1"/>
    <col min="2308" max="2308" width="69" style="221" customWidth="1"/>
    <col min="2309" max="2309" width="5.42578125" style="221" customWidth="1"/>
    <col min="2310" max="2310" width="13.7109375" style="221" customWidth="1"/>
    <col min="2311" max="2561" width="9.140625" style="221"/>
    <col min="2562" max="2562" width="7.7109375" style="221" customWidth="1"/>
    <col min="2563" max="2563" width="8.28515625" style="221" customWidth="1"/>
    <col min="2564" max="2564" width="69" style="221" customWidth="1"/>
    <col min="2565" max="2565" width="5.42578125" style="221" customWidth="1"/>
    <col min="2566" max="2566" width="13.7109375" style="221" customWidth="1"/>
    <col min="2567" max="2817" width="9.140625" style="221"/>
    <col min="2818" max="2818" width="7.7109375" style="221" customWidth="1"/>
    <col min="2819" max="2819" width="8.28515625" style="221" customWidth="1"/>
    <col min="2820" max="2820" width="69" style="221" customWidth="1"/>
    <col min="2821" max="2821" width="5.42578125" style="221" customWidth="1"/>
    <col min="2822" max="2822" width="13.7109375" style="221" customWidth="1"/>
    <col min="2823" max="3073" width="9.140625" style="221"/>
    <col min="3074" max="3074" width="7.7109375" style="221" customWidth="1"/>
    <col min="3075" max="3075" width="8.28515625" style="221" customWidth="1"/>
    <col min="3076" max="3076" width="69" style="221" customWidth="1"/>
    <col min="3077" max="3077" width="5.42578125" style="221" customWidth="1"/>
    <col min="3078" max="3078" width="13.7109375" style="221" customWidth="1"/>
    <col min="3079" max="3329" width="9.140625" style="221"/>
    <col min="3330" max="3330" width="7.7109375" style="221" customWidth="1"/>
    <col min="3331" max="3331" width="8.28515625" style="221" customWidth="1"/>
    <col min="3332" max="3332" width="69" style="221" customWidth="1"/>
    <col min="3333" max="3333" width="5.42578125" style="221" customWidth="1"/>
    <col min="3334" max="3334" width="13.7109375" style="221" customWidth="1"/>
    <col min="3335" max="3585" width="9.140625" style="221"/>
    <col min="3586" max="3586" width="7.7109375" style="221" customWidth="1"/>
    <col min="3587" max="3587" width="8.28515625" style="221" customWidth="1"/>
    <col min="3588" max="3588" width="69" style="221" customWidth="1"/>
    <col min="3589" max="3589" width="5.42578125" style="221" customWidth="1"/>
    <col min="3590" max="3590" width="13.7109375" style="221" customWidth="1"/>
    <col min="3591" max="3841" width="9.140625" style="221"/>
    <col min="3842" max="3842" width="7.7109375" style="221" customWidth="1"/>
    <col min="3843" max="3843" width="8.28515625" style="221" customWidth="1"/>
    <col min="3844" max="3844" width="69" style="221" customWidth="1"/>
    <col min="3845" max="3845" width="5.42578125" style="221" customWidth="1"/>
    <col min="3846" max="3846" width="13.7109375" style="221" customWidth="1"/>
    <col min="3847" max="4097" width="9.140625" style="221"/>
    <col min="4098" max="4098" width="7.7109375" style="221" customWidth="1"/>
    <col min="4099" max="4099" width="8.28515625" style="221" customWidth="1"/>
    <col min="4100" max="4100" width="69" style="221" customWidth="1"/>
    <col min="4101" max="4101" width="5.42578125" style="221" customWidth="1"/>
    <col min="4102" max="4102" width="13.7109375" style="221" customWidth="1"/>
    <col min="4103" max="4353" width="9.140625" style="221"/>
    <col min="4354" max="4354" width="7.7109375" style="221" customWidth="1"/>
    <col min="4355" max="4355" width="8.28515625" style="221" customWidth="1"/>
    <col min="4356" max="4356" width="69" style="221" customWidth="1"/>
    <col min="4357" max="4357" width="5.42578125" style="221" customWidth="1"/>
    <col min="4358" max="4358" width="13.7109375" style="221" customWidth="1"/>
    <col min="4359" max="4609" width="9.140625" style="221"/>
    <col min="4610" max="4610" width="7.7109375" style="221" customWidth="1"/>
    <col min="4611" max="4611" width="8.28515625" style="221" customWidth="1"/>
    <col min="4612" max="4612" width="69" style="221" customWidth="1"/>
    <col min="4613" max="4613" width="5.42578125" style="221" customWidth="1"/>
    <col min="4614" max="4614" width="13.7109375" style="221" customWidth="1"/>
    <col min="4615" max="4865" width="9.140625" style="221"/>
    <col min="4866" max="4866" width="7.7109375" style="221" customWidth="1"/>
    <col min="4867" max="4867" width="8.28515625" style="221" customWidth="1"/>
    <col min="4868" max="4868" width="69" style="221" customWidth="1"/>
    <col min="4869" max="4869" width="5.42578125" style="221" customWidth="1"/>
    <col min="4870" max="4870" width="13.7109375" style="221" customWidth="1"/>
    <col min="4871" max="5121" width="9.140625" style="221"/>
    <col min="5122" max="5122" width="7.7109375" style="221" customWidth="1"/>
    <col min="5123" max="5123" width="8.28515625" style="221" customWidth="1"/>
    <col min="5124" max="5124" width="69" style="221" customWidth="1"/>
    <col min="5125" max="5125" width="5.42578125" style="221" customWidth="1"/>
    <col min="5126" max="5126" width="13.7109375" style="221" customWidth="1"/>
    <col min="5127" max="5377" width="9.140625" style="221"/>
    <col min="5378" max="5378" width="7.7109375" style="221" customWidth="1"/>
    <col min="5379" max="5379" width="8.28515625" style="221" customWidth="1"/>
    <col min="5380" max="5380" width="69" style="221" customWidth="1"/>
    <col min="5381" max="5381" width="5.42578125" style="221" customWidth="1"/>
    <col min="5382" max="5382" width="13.7109375" style="221" customWidth="1"/>
    <col min="5383" max="5633" width="9.140625" style="221"/>
    <col min="5634" max="5634" width="7.7109375" style="221" customWidth="1"/>
    <col min="5635" max="5635" width="8.28515625" style="221" customWidth="1"/>
    <col min="5636" max="5636" width="69" style="221" customWidth="1"/>
    <col min="5637" max="5637" width="5.42578125" style="221" customWidth="1"/>
    <col min="5638" max="5638" width="13.7109375" style="221" customWidth="1"/>
    <col min="5639" max="5889" width="9.140625" style="221"/>
    <col min="5890" max="5890" width="7.7109375" style="221" customWidth="1"/>
    <col min="5891" max="5891" width="8.28515625" style="221" customWidth="1"/>
    <col min="5892" max="5892" width="69" style="221" customWidth="1"/>
    <col min="5893" max="5893" width="5.42578125" style="221" customWidth="1"/>
    <col min="5894" max="5894" width="13.7109375" style="221" customWidth="1"/>
    <col min="5895" max="6145" width="9.140625" style="221"/>
    <col min="6146" max="6146" width="7.7109375" style="221" customWidth="1"/>
    <col min="6147" max="6147" width="8.28515625" style="221" customWidth="1"/>
    <col min="6148" max="6148" width="69" style="221" customWidth="1"/>
    <col min="6149" max="6149" width="5.42578125" style="221" customWidth="1"/>
    <col min="6150" max="6150" width="13.7109375" style="221" customWidth="1"/>
    <col min="6151" max="6401" width="9.140625" style="221"/>
    <col min="6402" max="6402" width="7.7109375" style="221" customWidth="1"/>
    <col min="6403" max="6403" width="8.28515625" style="221" customWidth="1"/>
    <col min="6404" max="6404" width="69" style="221" customWidth="1"/>
    <col min="6405" max="6405" width="5.42578125" style="221" customWidth="1"/>
    <col min="6406" max="6406" width="13.7109375" style="221" customWidth="1"/>
    <col min="6407" max="6657" width="9.140625" style="221"/>
    <col min="6658" max="6658" width="7.7109375" style="221" customWidth="1"/>
    <col min="6659" max="6659" width="8.28515625" style="221" customWidth="1"/>
    <col min="6660" max="6660" width="69" style="221" customWidth="1"/>
    <col min="6661" max="6661" width="5.42578125" style="221" customWidth="1"/>
    <col min="6662" max="6662" width="13.7109375" style="221" customWidth="1"/>
    <col min="6663" max="6913" width="9.140625" style="221"/>
    <col min="6914" max="6914" width="7.7109375" style="221" customWidth="1"/>
    <col min="6915" max="6915" width="8.28515625" style="221" customWidth="1"/>
    <col min="6916" max="6916" width="69" style="221" customWidth="1"/>
    <col min="6917" max="6917" width="5.42578125" style="221" customWidth="1"/>
    <col min="6918" max="6918" width="13.7109375" style="221" customWidth="1"/>
    <col min="6919" max="7169" width="9.140625" style="221"/>
    <col min="7170" max="7170" width="7.7109375" style="221" customWidth="1"/>
    <col min="7171" max="7171" width="8.28515625" style="221" customWidth="1"/>
    <col min="7172" max="7172" width="69" style="221" customWidth="1"/>
    <col min="7173" max="7173" width="5.42578125" style="221" customWidth="1"/>
    <col min="7174" max="7174" width="13.7109375" style="221" customWidth="1"/>
    <col min="7175" max="7425" width="9.140625" style="221"/>
    <col min="7426" max="7426" width="7.7109375" style="221" customWidth="1"/>
    <col min="7427" max="7427" width="8.28515625" style="221" customWidth="1"/>
    <col min="7428" max="7428" width="69" style="221" customWidth="1"/>
    <col min="7429" max="7429" width="5.42578125" style="221" customWidth="1"/>
    <col min="7430" max="7430" width="13.7109375" style="221" customWidth="1"/>
    <col min="7431" max="7681" width="9.140625" style="221"/>
    <col min="7682" max="7682" width="7.7109375" style="221" customWidth="1"/>
    <col min="7683" max="7683" width="8.28515625" style="221" customWidth="1"/>
    <col min="7684" max="7684" width="69" style="221" customWidth="1"/>
    <col min="7685" max="7685" width="5.42578125" style="221" customWidth="1"/>
    <col min="7686" max="7686" width="13.7109375" style="221" customWidth="1"/>
    <col min="7687" max="7937" width="9.140625" style="221"/>
    <col min="7938" max="7938" width="7.7109375" style="221" customWidth="1"/>
    <col min="7939" max="7939" width="8.28515625" style="221" customWidth="1"/>
    <col min="7940" max="7940" width="69" style="221" customWidth="1"/>
    <col min="7941" max="7941" width="5.42578125" style="221" customWidth="1"/>
    <col min="7942" max="7942" width="13.7109375" style="221" customWidth="1"/>
    <col min="7943" max="8193" width="9.140625" style="221"/>
    <col min="8194" max="8194" width="7.7109375" style="221" customWidth="1"/>
    <col min="8195" max="8195" width="8.28515625" style="221" customWidth="1"/>
    <col min="8196" max="8196" width="69" style="221" customWidth="1"/>
    <col min="8197" max="8197" width="5.42578125" style="221" customWidth="1"/>
    <col min="8198" max="8198" width="13.7109375" style="221" customWidth="1"/>
    <col min="8199" max="8449" width="9.140625" style="221"/>
    <col min="8450" max="8450" width="7.7109375" style="221" customWidth="1"/>
    <col min="8451" max="8451" width="8.28515625" style="221" customWidth="1"/>
    <col min="8452" max="8452" width="69" style="221" customWidth="1"/>
    <col min="8453" max="8453" width="5.42578125" style="221" customWidth="1"/>
    <col min="8454" max="8454" width="13.7109375" style="221" customWidth="1"/>
    <col min="8455" max="8705" width="9.140625" style="221"/>
    <col min="8706" max="8706" width="7.7109375" style="221" customWidth="1"/>
    <col min="8707" max="8707" width="8.28515625" style="221" customWidth="1"/>
    <col min="8708" max="8708" width="69" style="221" customWidth="1"/>
    <col min="8709" max="8709" width="5.42578125" style="221" customWidth="1"/>
    <col min="8710" max="8710" width="13.7109375" style="221" customWidth="1"/>
    <col min="8711" max="8961" width="9.140625" style="221"/>
    <col min="8962" max="8962" width="7.7109375" style="221" customWidth="1"/>
    <col min="8963" max="8963" width="8.28515625" style="221" customWidth="1"/>
    <col min="8964" max="8964" width="69" style="221" customWidth="1"/>
    <col min="8965" max="8965" width="5.42578125" style="221" customWidth="1"/>
    <col min="8966" max="8966" width="13.7109375" style="221" customWidth="1"/>
    <col min="8967" max="9217" width="9.140625" style="221"/>
    <col min="9218" max="9218" width="7.7109375" style="221" customWidth="1"/>
    <col min="9219" max="9219" width="8.28515625" style="221" customWidth="1"/>
    <col min="9220" max="9220" width="69" style="221" customWidth="1"/>
    <col min="9221" max="9221" width="5.42578125" style="221" customWidth="1"/>
    <col min="9222" max="9222" width="13.7109375" style="221" customWidth="1"/>
    <col min="9223" max="9473" width="9.140625" style="221"/>
    <col min="9474" max="9474" width="7.7109375" style="221" customWidth="1"/>
    <col min="9475" max="9475" width="8.28515625" style="221" customWidth="1"/>
    <col min="9476" max="9476" width="69" style="221" customWidth="1"/>
    <col min="9477" max="9477" width="5.42578125" style="221" customWidth="1"/>
    <col min="9478" max="9478" width="13.7109375" style="221" customWidth="1"/>
    <col min="9479" max="9729" width="9.140625" style="221"/>
    <col min="9730" max="9730" width="7.7109375" style="221" customWidth="1"/>
    <col min="9731" max="9731" width="8.28515625" style="221" customWidth="1"/>
    <col min="9732" max="9732" width="69" style="221" customWidth="1"/>
    <col min="9733" max="9733" width="5.42578125" style="221" customWidth="1"/>
    <col min="9734" max="9734" width="13.7109375" style="221" customWidth="1"/>
    <col min="9735" max="9985" width="9.140625" style="221"/>
    <col min="9986" max="9986" width="7.7109375" style="221" customWidth="1"/>
    <col min="9987" max="9987" width="8.28515625" style="221" customWidth="1"/>
    <col min="9988" max="9988" width="69" style="221" customWidth="1"/>
    <col min="9989" max="9989" width="5.42578125" style="221" customWidth="1"/>
    <col min="9990" max="9990" width="13.7109375" style="221" customWidth="1"/>
    <col min="9991" max="10241" width="9.140625" style="221"/>
    <col min="10242" max="10242" width="7.7109375" style="221" customWidth="1"/>
    <col min="10243" max="10243" width="8.28515625" style="221" customWidth="1"/>
    <col min="10244" max="10244" width="69" style="221" customWidth="1"/>
    <col min="10245" max="10245" width="5.42578125" style="221" customWidth="1"/>
    <col min="10246" max="10246" width="13.7109375" style="221" customWidth="1"/>
    <col min="10247" max="10497" width="9.140625" style="221"/>
    <col min="10498" max="10498" width="7.7109375" style="221" customWidth="1"/>
    <col min="10499" max="10499" width="8.28515625" style="221" customWidth="1"/>
    <col min="10500" max="10500" width="69" style="221" customWidth="1"/>
    <col min="10501" max="10501" width="5.42578125" style="221" customWidth="1"/>
    <col min="10502" max="10502" width="13.7109375" style="221" customWidth="1"/>
    <col min="10503" max="10753" width="9.140625" style="221"/>
    <col min="10754" max="10754" width="7.7109375" style="221" customWidth="1"/>
    <col min="10755" max="10755" width="8.28515625" style="221" customWidth="1"/>
    <col min="10756" max="10756" width="69" style="221" customWidth="1"/>
    <col min="10757" max="10757" width="5.42578125" style="221" customWidth="1"/>
    <col min="10758" max="10758" width="13.7109375" style="221" customWidth="1"/>
    <col min="10759" max="11009" width="9.140625" style="221"/>
    <col min="11010" max="11010" width="7.7109375" style="221" customWidth="1"/>
    <col min="11011" max="11011" width="8.28515625" style="221" customWidth="1"/>
    <col min="11012" max="11012" width="69" style="221" customWidth="1"/>
    <col min="11013" max="11013" width="5.42578125" style="221" customWidth="1"/>
    <col min="11014" max="11014" width="13.7109375" style="221" customWidth="1"/>
    <col min="11015" max="11265" width="9.140625" style="221"/>
    <col min="11266" max="11266" width="7.7109375" style="221" customWidth="1"/>
    <col min="11267" max="11267" width="8.28515625" style="221" customWidth="1"/>
    <col min="11268" max="11268" width="69" style="221" customWidth="1"/>
    <col min="11269" max="11269" width="5.42578125" style="221" customWidth="1"/>
    <col min="11270" max="11270" width="13.7109375" style="221" customWidth="1"/>
    <col min="11271" max="11521" width="9.140625" style="221"/>
    <col min="11522" max="11522" width="7.7109375" style="221" customWidth="1"/>
    <col min="11523" max="11523" width="8.28515625" style="221" customWidth="1"/>
    <col min="11524" max="11524" width="69" style="221" customWidth="1"/>
    <col min="11525" max="11525" width="5.42578125" style="221" customWidth="1"/>
    <col min="11526" max="11526" width="13.7109375" style="221" customWidth="1"/>
    <col min="11527" max="11777" width="9.140625" style="221"/>
    <col min="11778" max="11778" width="7.7109375" style="221" customWidth="1"/>
    <col min="11779" max="11779" width="8.28515625" style="221" customWidth="1"/>
    <col min="11780" max="11780" width="69" style="221" customWidth="1"/>
    <col min="11781" max="11781" width="5.42578125" style="221" customWidth="1"/>
    <col min="11782" max="11782" width="13.7109375" style="221" customWidth="1"/>
    <col min="11783" max="12033" width="9.140625" style="221"/>
    <col min="12034" max="12034" width="7.7109375" style="221" customWidth="1"/>
    <col min="12035" max="12035" width="8.28515625" style="221" customWidth="1"/>
    <col min="12036" max="12036" width="69" style="221" customWidth="1"/>
    <col min="12037" max="12037" width="5.42578125" style="221" customWidth="1"/>
    <col min="12038" max="12038" width="13.7109375" style="221" customWidth="1"/>
    <col min="12039" max="12289" width="9.140625" style="221"/>
    <col min="12290" max="12290" width="7.7109375" style="221" customWidth="1"/>
    <col min="12291" max="12291" width="8.28515625" style="221" customWidth="1"/>
    <col min="12292" max="12292" width="69" style="221" customWidth="1"/>
    <col min="12293" max="12293" width="5.42578125" style="221" customWidth="1"/>
    <col min="12294" max="12294" width="13.7109375" style="221" customWidth="1"/>
    <col min="12295" max="12545" width="9.140625" style="221"/>
    <col min="12546" max="12546" width="7.7109375" style="221" customWidth="1"/>
    <col min="12547" max="12547" width="8.28515625" style="221" customWidth="1"/>
    <col min="12548" max="12548" width="69" style="221" customWidth="1"/>
    <col min="12549" max="12549" width="5.42578125" style="221" customWidth="1"/>
    <col min="12550" max="12550" width="13.7109375" style="221" customWidth="1"/>
    <col min="12551" max="12801" width="9.140625" style="221"/>
    <col min="12802" max="12802" width="7.7109375" style="221" customWidth="1"/>
    <col min="12803" max="12803" width="8.28515625" style="221" customWidth="1"/>
    <col min="12804" max="12804" width="69" style="221" customWidth="1"/>
    <col min="12805" max="12805" width="5.42578125" style="221" customWidth="1"/>
    <col min="12806" max="12806" width="13.7109375" style="221" customWidth="1"/>
    <col min="12807" max="13057" width="9.140625" style="221"/>
    <col min="13058" max="13058" width="7.7109375" style="221" customWidth="1"/>
    <col min="13059" max="13059" width="8.28515625" style="221" customWidth="1"/>
    <col min="13060" max="13060" width="69" style="221" customWidth="1"/>
    <col min="13061" max="13061" width="5.42578125" style="221" customWidth="1"/>
    <col min="13062" max="13062" width="13.7109375" style="221" customWidth="1"/>
    <col min="13063" max="13313" width="9.140625" style="221"/>
    <col min="13314" max="13314" width="7.7109375" style="221" customWidth="1"/>
    <col min="13315" max="13315" width="8.28515625" style="221" customWidth="1"/>
    <col min="13316" max="13316" width="69" style="221" customWidth="1"/>
    <col min="13317" max="13317" width="5.42578125" style="221" customWidth="1"/>
    <col min="13318" max="13318" width="13.7109375" style="221" customWidth="1"/>
    <col min="13319" max="13569" width="9.140625" style="221"/>
    <col min="13570" max="13570" width="7.7109375" style="221" customWidth="1"/>
    <col min="13571" max="13571" width="8.28515625" style="221" customWidth="1"/>
    <col min="13572" max="13572" width="69" style="221" customWidth="1"/>
    <col min="13573" max="13573" width="5.42578125" style="221" customWidth="1"/>
    <col min="13574" max="13574" width="13.7109375" style="221" customWidth="1"/>
    <col min="13575" max="13825" width="9.140625" style="221"/>
    <col min="13826" max="13826" width="7.7109375" style="221" customWidth="1"/>
    <col min="13827" max="13827" width="8.28515625" style="221" customWidth="1"/>
    <col min="13828" max="13828" width="69" style="221" customWidth="1"/>
    <col min="13829" max="13829" width="5.42578125" style="221" customWidth="1"/>
    <col min="13830" max="13830" width="13.7109375" style="221" customWidth="1"/>
    <col min="13831" max="14081" width="9.140625" style="221"/>
    <col min="14082" max="14082" width="7.7109375" style="221" customWidth="1"/>
    <col min="14083" max="14083" width="8.28515625" style="221" customWidth="1"/>
    <col min="14084" max="14084" width="69" style="221" customWidth="1"/>
    <col min="14085" max="14085" width="5.42578125" style="221" customWidth="1"/>
    <col min="14086" max="14086" width="13.7109375" style="221" customWidth="1"/>
    <col min="14087" max="14337" width="9.140625" style="221"/>
    <col min="14338" max="14338" width="7.7109375" style="221" customWidth="1"/>
    <col min="14339" max="14339" width="8.28515625" style="221" customWidth="1"/>
    <col min="14340" max="14340" width="69" style="221" customWidth="1"/>
    <col min="14341" max="14341" width="5.42578125" style="221" customWidth="1"/>
    <col min="14342" max="14342" width="13.7109375" style="221" customWidth="1"/>
    <col min="14343" max="14593" width="9.140625" style="221"/>
    <col min="14594" max="14594" width="7.7109375" style="221" customWidth="1"/>
    <col min="14595" max="14595" width="8.28515625" style="221" customWidth="1"/>
    <col min="14596" max="14596" width="69" style="221" customWidth="1"/>
    <col min="14597" max="14597" width="5.42578125" style="221" customWidth="1"/>
    <col min="14598" max="14598" width="13.7109375" style="221" customWidth="1"/>
    <col min="14599" max="14849" width="9.140625" style="221"/>
    <col min="14850" max="14850" width="7.7109375" style="221" customWidth="1"/>
    <col min="14851" max="14851" width="8.28515625" style="221" customWidth="1"/>
    <col min="14852" max="14852" width="69" style="221" customWidth="1"/>
    <col min="14853" max="14853" width="5.42578125" style="221" customWidth="1"/>
    <col min="14854" max="14854" width="13.7109375" style="221" customWidth="1"/>
    <col min="14855" max="15105" width="9.140625" style="221"/>
    <col min="15106" max="15106" width="7.7109375" style="221" customWidth="1"/>
    <col min="15107" max="15107" width="8.28515625" style="221" customWidth="1"/>
    <col min="15108" max="15108" width="69" style="221" customWidth="1"/>
    <col min="15109" max="15109" width="5.42578125" style="221" customWidth="1"/>
    <col min="15110" max="15110" width="13.7109375" style="221" customWidth="1"/>
    <col min="15111" max="15361" width="9.140625" style="221"/>
    <col min="15362" max="15362" width="7.7109375" style="221" customWidth="1"/>
    <col min="15363" max="15363" width="8.28515625" style="221" customWidth="1"/>
    <col min="15364" max="15364" width="69" style="221" customWidth="1"/>
    <col min="15365" max="15365" width="5.42578125" style="221" customWidth="1"/>
    <col min="15366" max="15366" width="13.7109375" style="221" customWidth="1"/>
    <col min="15367" max="15617" width="9.140625" style="221"/>
    <col min="15618" max="15618" width="7.7109375" style="221" customWidth="1"/>
    <col min="15619" max="15619" width="8.28515625" style="221" customWidth="1"/>
    <col min="15620" max="15620" width="69" style="221" customWidth="1"/>
    <col min="15621" max="15621" width="5.42578125" style="221" customWidth="1"/>
    <col min="15622" max="15622" width="13.7109375" style="221" customWidth="1"/>
    <col min="15623" max="15873" width="9.140625" style="221"/>
    <col min="15874" max="15874" width="7.7109375" style="221" customWidth="1"/>
    <col min="15875" max="15875" width="8.28515625" style="221" customWidth="1"/>
    <col min="15876" max="15876" width="69" style="221" customWidth="1"/>
    <col min="15877" max="15877" width="5.42578125" style="221" customWidth="1"/>
    <col min="15878" max="15878" width="13.7109375" style="221" customWidth="1"/>
    <col min="15879" max="16129" width="9.140625" style="221"/>
    <col min="16130" max="16130" width="7.7109375" style="221" customWidth="1"/>
    <col min="16131" max="16131" width="8.28515625" style="221" customWidth="1"/>
    <col min="16132" max="16132" width="69" style="221" customWidth="1"/>
    <col min="16133" max="16133" width="5.42578125" style="221" customWidth="1"/>
    <col min="16134" max="16134" width="13.7109375" style="221" customWidth="1"/>
    <col min="16135" max="16384" width="9.140625" style="221"/>
  </cols>
  <sheetData>
    <row r="1" spans="1:8" s="42" customFormat="1" x14ac:dyDescent="0.25">
      <c r="B1" s="46"/>
      <c r="D1" s="46"/>
      <c r="E1" s="46"/>
      <c r="F1" s="52"/>
      <c r="G1" s="46"/>
    </row>
    <row r="2" spans="1:8" s="42" customFormat="1" x14ac:dyDescent="0.25">
      <c r="B2" s="309"/>
      <c r="C2" s="309"/>
      <c r="D2" s="309"/>
      <c r="E2" s="309"/>
      <c r="F2" s="309"/>
      <c r="G2" s="309"/>
      <c r="H2" s="309"/>
    </row>
    <row r="3" spans="1:8" s="42" customFormat="1" ht="15.75" customHeight="1" x14ac:dyDescent="0.25">
      <c r="A3" s="53"/>
      <c r="B3" s="310" t="s">
        <v>125</v>
      </c>
      <c r="C3" s="310"/>
      <c r="D3" s="310"/>
      <c r="E3" s="310"/>
      <c r="F3" s="310"/>
      <c r="G3" s="310"/>
      <c r="H3" s="310"/>
    </row>
    <row r="4" spans="1:8" s="42" customFormat="1" x14ac:dyDescent="0.25">
      <c r="A4" s="53"/>
      <c r="B4" s="310"/>
      <c r="C4" s="310"/>
      <c r="D4" s="310"/>
      <c r="E4" s="310"/>
      <c r="F4" s="310"/>
      <c r="G4" s="310"/>
      <c r="H4" s="310"/>
    </row>
    <row r="5" spans="1:8" s="42" customFormat="1" ht="15.75" customHeight="1" x14ac:dyDescent="0.25">
      <c r="A5" s="53"/>
      <c r="B5" s="311" t="s">
        <v>7828</v>
      </c>
      <c r="C5" s="311"/>
      <c r="D5" s="311"/>
      <c r="E5" s="311"/>
      <c r="F5" s="311"/>
      <c r="G5" s="311"/>
      <c r="H5" s="311"/>
    </row>
    <row r="6" spans="1:8" s="42" customFormat="1" x14ac:dyDescent="0.25">
      <c r="A6" s="53"/>
      <c r="B6" s="314"/>
      <c r="C6" s="314"/>
      <c r="D6" s="314"/>
      <c r="E6" s="314"/>
      <c r="F6" s="314"/>
      <c r="G6" s="314"/>
      <c r="H6" s="314"/>
    </row>
    <row r="7" spans="1:8" s="42" customFormat="1" x14ac:dyDescent="0.25">
      <c r="A7" s="53"/>
      <c r="B7" s="313" t="s">
        <v>10042</v>
      </c>
      <c r="C7" s="313"/>
      <c r="D7" s="313"/>
      <c r="E7" s="313"/>
      <c r="F7" s="313"/>
      <c r="G7" s="313"/>
      <c r="H7" s="313"/>
    </row>
    <row r="8" spans="1:8" s="42" customFormat="1" x14ac:dyDescent="0.25">
      <c r="A8" s="53"/>
      <c r="B8" s="313"/>
      <c r="C8" s="313"/>
      <c r="D8" s="313"/>
      <c r="E8" s="313"/>
      <c r="F8" s="313"/>
      <c r="G8" s="313"/>
      <c r="H8" s="313"/>
    </row>
    <row r="9" spans="1:8" x14ac:dyDescent="0.25">
      <c r="B9" s="327" t="s">
        <v>10038</v>
      </c>
      <c r="C9" s="328"/>
      <c r="D9" s="328"/>
      <c r="E9" s="328"/>
      <c r="F9" s="328"/>
    </row>
    <row r="10" spans="1:8" ht="16.5" customHeight="1" x14ac:dyDescent="0.25">
      <c r="B10" s="54" t="s">
        <v>124</v>
      </c>
      <c r="C10" s="55" t="s">
        <v>164</v>
      </c>
      <c r="D10" s="54" t="s">
        <v>165</v>
      </c>
      <c r="E10" s="56" t="s">
        <v>166</v>
      </c>
      <c r="F10" s="54" t="s">
        <v>167</v>
      </c>
    </row>
    <row r="11" spans="1:8" ht="12.75" customHeight="1" x14ac:dyDescent="0.25">
      <c r="B11" s="222" t="s">
        <v>138</v>
      </c>
      <c r="C11" s="223" t="s">
        <v>168</v>
      </c>
      <c r="D11" s="223" t="s">
        <v>175</v>
      </c>
      <c r="E11" s="223" t="s">
        <v>19</v>
      </c>
      <c r="F11" s="224">
        <v>30</v>
      </c>
    </row>
    <row r="12" spans="1:8" ht="12.75" customHeight="1" x14ac:dyDescent="0.25">
      <c r="B12" s="222" t="s">
        <v>139</v>
      </c>
      <c r="C12" s="223" t="s">
        <v>168</v>
      </c>
      <c r="D12" s="223" t="s">
        <v>176</v>
      </c>
      <c r="E12" s="223" t="s">
        <v>19</v>
      </c>
      <c r="F12" s="224">
        <v>152</v>
      </c>
    </row>
  </sheetData>
  <autoFilter ref="B10:F12" xr:uid="{E3DD1E57-F5EC-4088-A93B-F147A9A17100}"/>
  <mergeCells count="8">
    <mergeCell ref="B7:H7"/>
    <mergeCell ref="B8:H8"/>
    <mergeCell ref="B9:F9"/>
    <mergeCell ref="B2:H2"/>
    <mergeCell ref="B3:H3"/>
    <mergeCell ref="B4:H4"/>
    <mergeCell ref="B5:H5"/>
    <mergeCell ref="B6:H6"/>
  </mergeCells>
  <pageMargins left="0.70866141732283472" right="0.70866141732283472" top="0.74803149606299213" bottom="0.74803149606299213" header="0.31496062992125984" footer="0.31496062992125984"/>
  <pageSetup paperSize="9" orientation="landscape" errors="blank" r:id="rId1"/>
  <headerFooter>
    <oddFooter>&amp;LAGÊNCIA DE ASSUNTOS METROPOLITANOS DO PARANÁ - AMEP
DIRETORIA DE OBRAS
&amp;RPágina &amp;P de &amp;N</oddFooter>
  </headerFooter>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9F07-86A1-4726-87FB-FC160B9A7F0A}">
  <sheetPr>
    <pageSetUpPr fitToPage="1"/>
  </sheetPr>
  <dimension ref="B2:G33"/>
  <sheetViews>
    <sheetView showGridLines="0" view="pageBreakPreview" zoomScaleNormal="100" zoomScaleSheetLayoutView="100" workbookViewId="0">
      <selection activeCell="G11" sqref="G11"/>
    </sheetView>
  </sheetViews>
  <sheetFormatPr defaultColWidth="9.140625" defaultRowHeight="15.75" x14ac:dyDescent="0.25"/>
  <cols>
    <col min="1" max="1" width="9.140625" style="228"/>
    <col min="2" max="2" width="22.28515625" style="228" customWidth="1"/>
    <col min="3" max="3" width="72.7109375" style="228" customWidth="1"/>
    <col min="4" max="4" width="11.140625" style="228" bestFit="1" customWidth="1"/>
    <col min="5" max="5" width="84.5703125" style="228" customWidth="1"/>
    <col min="6" max="6" width="9.140625" style="228" customWidth="1"/>
    <col min="7" max="7" width="25.140625" style="229" customWidth="1"/>
    <col min="8" max="16384" width="9.140625" style="228"/>
  </cols>
  <sheetData>
    <row r="2" spans="2:7" s="42" customFormat="1" x14ac:dyDescent="0.25">
      <c r="B2" s="309"/>
      <c r="C2" s="309"/>
      <c r="D2" s="309"/>
      <c r="E2" s="309"/>
    </row>
    <row r="3" spans="2:7" s="42" customFormat="1" ht="15.75" customHeight="1" x14ac:dyDescent="0.25">
      <c r="B3" s="310" t="s">
        <v>125</v>
      </c>
      <c r="C3" s="310"/>
      <c r="D3" s="310"/>
      <c r="E3" s="310"/>
      <c r="F3" s="47"/>
    </row>
    <row r="4" spans="2:7" s="42" customFormat="1" x14ac:dyDescent="0.25">
      <c r="B4" s="310"/>
      <c r="C4" s="310"/>
      <c r="D4" s="310"/>
      <c r="E4" s="310"/>
      <c r="F4" s="47"/>
    </row>
    <row r="5" spans="2:7" s="42" customFormat="1" ht="15.75" customHeight="1" x14ac:dyDescent="0.25">
      <c r="B5" s="311" t="s">
        <v>7828</v>
      </c>
      <c r="C5" s="311"/>
      <c r="D5" s="311"/>
      <c r="E5" s="311"/>
      <c r="F5" s="48"/>
    </row>
    <row r="6" spans="2:7" s="42" customFormat="1" x14ac:dyDescent="0.25">
      <c r="B6" s="314"/>
      <c r="C6" s="314"/>
      <c r="D6" s="314"/>
      <c r="E6" s="314"/>
      <c r="F6" s="49"/>
    </row>
    <row r="7" spans="2:7" s="42" customFormat="1" x14ac:dyDescent="0.25">
      <c r="B7" s="313" t="s">
        <v>10042</v>
      </c>
      <c r="C7" s="313"/>
      <c r="D7" s="313"/>
      <c r="E7" s="313"/>
      <c r="F7" s="51"/>
    </row>
    <row r="8" spans="2:7" s="42" customFormat="1" x14ac:dyDescent="0.25">
      <c r="B8" s="345"/>
      <c r="C8" s="345"/>
      <c r="D8" s="345"/>
      <c r="E8" s="345"/>
      <c r="F8" s="51"/>
    </row>
    <row r="9" spans="2:7" s="230" customFormat="1" x14ac:dyDescent="0.25">
      <c r="B9" s="346" t="s">
        <v>64</v>
      </c>
      <c r="C9" s="346"/>
      <c r="D9" s="346"/>
      <c r="E9" s="346"/>
      <c r="G9" s="229"/>
    </row>
    <row r="10" spans="2:7" ht="26.25" customHeight="1" x14ac:dyDescent="0.25">
      <c r="B10" s="347" t="s">
        <v>2</v>
      </c>
      <c r="C10" s="347" t="s">
        <v>25</v>
      </c>
      <c r="D10" s="343" t="s">
        <v>40</v>
      </c>
      <c r="E10"/>
    </row>
    <row r="11" spans="2:7" ht="30" customHeight="1" x14ac:dyDescent="0.25">
      <c r="B11" s="347"/>
      <c r="C11" s="347"/>
      <c r="D11" s="344"/>
      <c r="E11" s="270" t="s">
        <v>47</v>
      </c>
    </row>
    <row r="12" spans="2:7" ht="15.95" customHeight="1" x14ac:dyDescent="0.25">
      <c r="B12" s="283">
        <v>1</v>
      </c>
      <c r="C12" s="284" t="s">
        <v>41</v>
      </c>
      <c r="D12" s="285">
        <v>3.6499999999999998E-2</v>
      </c>
    </row>
    <row r="13" spans="2:7" ht="15.95" customHeight="1" x14ac:dyDescent="0.25">
      <c r="B13" s="283">
        <v>2</v>
      </c>
      <c r="C13" s="284" t="s">
        <v>42</v>
      </c>
      <c r="D13" s="285">
        <v>1E-3</v>
      </c>
      <c r="E13" s="269"/>
    </row>
    <row r="14" spans="2:7" ht="15.95" customHeight="1" x14ac:dyDescent="0.25">
      <c r="B14" s="283">
        <v>3</v>
      </c>
      <c r="C14" s="284" t="s">
        <v>43</v>
      </c>
      <c r="D14" s="285">
        <v>5.0000000000000001E-3</v>
      </c>
      <c r="E14" s="269"/>
    </row>
    <row r="15" spans="2:7" ht="15.95" customHeight="1" x14ac:dyDescent="0.25">
      <c r="B15" s="283">
        <v>4</v>
      </c>
      <c r="C15" s="284" t="s">
        <v>44</v>
      </c>
      <c r="D15" s="285">
        <v>1.03E-2</v>
      </c>
      <c r="E15" s="269"/>
    </row>
    <row r="16" spans="2:7" ht="15.95" customHeight="1" x14ac:dyDescent="0.25">
      <c r="B16" s="283">
        <v>5</v>
      </c>
      <c r="C16" s="284" t="s">
        <v>45</v>
      </c>
      <c r="D16" s="285">
        <v>7.0000000000000007E-2</v>
      </c>
      <c r="E16" s="269"/>
    </row>
    <row r="17" spans="2:5" ht="15.95" customHeight="1" x14ac:dyDescent="0.25">
      <c r="B17" s="286">
        <v>6</v>
      </c>
      <c r="C17" s="287" t="s">
        <v>46</v>
      </c>
      <c r="D17" s="285">
        <f>SUM(D18:D21)</f>
        <v>0.124</v>
      </c>
    </row>
    <row r="18" spans="2:5" ht="15.95" customHeight="1" x14ac:dyDescent="0.25">
      <c r="B18" s="225" t="s">
        <v>48</v>
      </c>
      <c r="C18" s="226" t="s">
        <v>7719</v>
      </c>
      <c r="D18" s="227">
        <f>0.8*1.65%</f>
        <v>1.3200000000000002E-2</v>
      </c>
      <c r="E18" s="341" t="s">
        <v>10039</v>
      </c>
    </row>
    <row r="19" spans="2:5" ht="15.95" customHeight="1" x14ac:dyDescent="0.25">
      <c r="B19" s="225" t="s">
        <v>49</v>
      </c>
      <c r="C19" s="226" t="s">
        <v>7720</v>
      </c>
      <c r="D19" s="227">
        <f>7.6%*0.8</f>
        <v>6.08E-2</v>
      </c>
      <c r="E19" s="341"/>
    </row>
    <row r="20" spans="2:5" ht="15.95" customHeight="1" x14ac:dyDescent="0.25">
      <c r="B20" s="225" t="s">
        <v>50</v>
      </c>
      <c r="C20" s="226" t="s">
        <v>162</v>
      </c>
      <c r="D20" s="227">
        <v>0.05</v>
      </c>
    </row>
    <row r="21" spans="2:5" ht="15.95" customHeight="1" x14ac:dyDescent="0.25">
      <c r="B21" s="225" t="s">
        <v>51</v>
      </c>
      <c r="C21" s="226" t="s">
        <v>7722</v>
      </c>
      <c r="D21" s="227">
        <v>0</v>
      </c>
      <c r="E21" s="233" t="s">
        <v>7721</v>
      </c>
    </row>
    <row r="22" spans="2:5" ht="15.95" customHeight="1" x14ac:dyDescent="0.25">
      <c r="B22" s="329" t="s">
        <v>52</v>
      </c>
      <c r="C22" s="330"/>
      <c r="D22" s="335">
        <f>ROUND(((1+$D12+$D13+$D14)*(1+$D15)*(1+$D16)/(1-$D17))-1,4)</f>
        <v>0.28649999999999998</v>
      </c>
      <c r="E22" s="338"/>
    </row>
    <row r="23" spans="2:5" ht="15.95" customHeight="1" x14ac:dyDescent="0.25">
      <c r="B23" s="331"/>
      <c r="C23" s="332"/>
      <c r="D23" s="336"/>
      <c r="E23" s="339"/>
    </row>
    <row r="24" spans="2:5" ht="15.95" customHeight="1" x14ac:dyDescent="0.25">
      <c r="B24" s="333"/>
      <c r="C24" s="334"/>
      <c r="D24" s="337"/>
      <c r="E24" s="340"/>
    </row>
    <row r="25" spans="2:5" x14ac:dyDescent="0.25">
      <c r="B25" s="231"/>
      <c r="C25" s="280"/>
      <c r="D25" s="281">
        <f>(30-(('PLAN SINTÉTICA'!I67-150000)/270000))/100</f>
        <v>0.28662489888888887</v>
      </c>
      <c r="E25" s="282" t="s">
        <v>10044</v>
      </c>
    </row>
    <row r="26" spans="2:5" x14ac:dyDescent="0.25">
      <c r="B26" s="232" t="s">
        <v>53</v>
      </c>
      <c r="C26" s="231"/>
      <c r="D26" s="231"/>
      <c r="E26" s="262" t="s">
        <v>10040</v>
      </c>
    </row>
    <row r="27" spans="2:5" ht="132.75" customHeight="1" x14ac:dyDescent="0.25">
      <c r="B27" s="342" t="s">
        <v>10041</v>
      </c>
      <c r="C27" s="342"/>
      <c r="D27" s="271"/>
      <c r="E27" s="272" t="s">
        <v>10043</v>
      </c>
    </row>
    <row r="28" spans="2:5" ht="15.75" customHeight="1" x14ac:dyDescent="0.25">
      <c r="B28" s="231"/>
      <c r="C28" s="231"/>
    </row>
    <row r="29" spans="2:5" x14ac:dyDescent="0.25">
      <c r="B29" s="231"/>
      <c r="C29" s="231"/>
      <c r="D29" s="231"/>
      <c r="E29" s="233"/>
    </row>
    <row r="30" spans="2:5" x14ac:dyDescent="0.25">
      <c r="B30" s="231"/>
      <c r="C30" s="278"/>
      <c r="D30" s="231"/>
      <c r="E30" s="261"/>
    </row>
    <row r="31" spans="2:5" x14ac:dyDescent="0.25">
      <c r="B31" s="231"/>
      <c r="C31" s="278"/>
      <c r="D31" s="231"/>
      <c r="E31" s="261"/>
    </row>
    <row r="32" spans="2:5" x14ac:dyDescent="0.25">
      <c r="B32" s="231"/>
      <c r="C32" s="278"/>
      <c r="D32" s="231"/>
      <c r="E32" s="261"/>
    </row>
    <row r="33" spans="2:5" x14ac:dyDescent="0.25">
      <c r="B33" s="231"/>
      <c r="C33" s="231"/>
      <c r="D33" s="231"/>
      <c r="E33" s="261"/>
    </row>
  </sheetData>
  <mergeCells count="16">
    <mergeCell ref="D10:D11"/>
    <mergeCell ref="B2:E2"/>
    <mergeCell ref="B6:E6"/>
    <mergeCell ref="B4:E4"/>
    <mergeCell ref="B5:E5"/>
    <mergeCell ref="B3:E3"/>
    <mergeCell ref="B8:E8"/>
    <mergeCell ref="B7:E7"/>
    <mergeCell ref="B9:E9"/>
    <mergeCell ref="B10:B11"/>
    <mergeCell ref="C10:C11"/>
    <mergeCell ref="B22:C24"/>
    <mergeCell ref="D22:D24"/>
    <mergeCell ref="E22:E24"/>
    <mergeCell ref="E18:E19"/>
    <mergeCell ref="B27:C27"/>
  </mergeCells>
  <printOptions horizontalCentered="1"/>
  <pageMargins left="0.70866141732283472" right="0.70866141732283472" top="0.74803149606299213" bottom="0.74803149606299213" header="0.31496062992125984" footer="0.31496062992125984"/>
  <pageSetup paperSize="9" scale="68" orientation="landscape" r:id="rId1"/>
  <headerFooter>
    <oddFooter>&amp;LAGÊNCIA DE ASSUNTOS METROPOLITANOS DO PARANÁ - AMEP
DIRETORIA DE OBRAS&amp;RPágina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C3B6-EFE2-4D14-AE88-3DA9C8367648}">
  <sheetPr>
    <outlinePr summaryBelow="0" summaryRight="0"/>
    <pageSetUpPr autoPageBreaks="0" fitToPage="1"/>
  </sheetPr>
  <dimension ref="A1:EX60"/>
  <sheetViews>
    <sheetView showGridLines="0" view="pageBreakPreview" zoomScale="115" zoomScaleNormal="85" zoomScaleSheetLayoutView="115" workbookViewId="0">
      <pane xSplit="5" ySplit="9" topLeftCell="F10" activePane="bottomRight" state="frozen"/>
      <selection activeCell="L18" sqref="L18"/>
      <selection pane="topRight" activeCell="L18" sqref="L18"/>
      <selection pane="bottomLeft" activeCell="L18" sqref="L18"/>
      <selection pane="bottomRight" activeCell="L18" sqref="L18"/>
    </sheetView>
  </sheetViews>
  <sheetFormatPr defaultColWidth="10.42578125" defaultRowHeight="12.75" outlineLevelRow="1" x14ac:dyDescent="0.25"/>
  <cols>
    <col min="1" max="1" width="3.42578125" style="4" customWidth="1"/>
    <col min="2" max="2" width="10.140625" style="30" customWidth="1"/>
    <col min="3" max="3" width="9" style="31" customWidth="1"/>
    <col min="4" max="4" width="7.5703125" style="31" customWidth="1"/>
    <col min="5" max="5" width="12.85546875" style="31" customWidth="1"/>
    <col min="6" max="6" width="33.28515625" style="32" customWidth="1"/>
    <col min="7" max="7" width="9.28515625" style="33" customWidth="1"/>
    <col min="8" max="10" width="9.28515625" style="34" customWidth="1"/>
    <col min="11" max="12" width="13.85546875" style="35" customWidth="1"/>
    <col min="13" max="13" width="34.140625" style="35" customWidth="1"/>
    <col min="14" max="15" width="12.7109375" style="4" bestFit="1" customWidth="1"/>
    <col min="16" max="154" width="10.42578125" style="4" customWidth="1"/>
    <col min="155" max="16384" width="10.42578125" style="4"/>
  </cols>
  <sheetData>
    <row r="1" spans="1:154" s="42" customFormat="1" ht="15.75" x14ac:dyDescent="0.25">
      <c r="A1" s="46"/>
      <c r="B1" s="324"/>
      <c r="C1" s="324"/>
      <c r="D1" s="324"/>
      <c r="E1" s="324"/>
      <c r="F1" s="324"/>
      <c r="G1" s="324"/>
    </row>
    <row r="2" spans="1:154" s="42" customFormat="1" ht="15.75" x14ac:dyDescent="0.25">
      <c r="A2" s="46"/>
      <c r="B2" s="309"/>
      <c r="C2" s="309"/>
      <c r="D2" s="309"/>
      <c r="E2" s="309"/>
      <c r="F2" s="309"/>
      <c r="G2" s="309"/>
      <c r="H2" s="309"/>
      <c r="I2" s="309"/>
      <c r="J2" s="309"/>
      <c r="K2" s="309"/>
      <c r="L2" s="309"/>
      <c r="M2" s="309"/>
    </row>
    <row r="3" spans="1:154" s="42" customFormat="1" ht="15.75" customHeight="1" x14ac:dyDescent="0.25">
      <c r="B3" s="310" t="s">
        <v>125</v>
      </c>
      <c r="C3" s="310"/>
      <c r="D3" s="310"/>
      <c r="E3" s="310"/>
      <c r="F3" s="310"/>
      <c r="G3" s="310"/>
      <c r="H3" s="310"/>
      <c r="I3" s="310"/>
      <c r="J3" s="310"/>
      <c r="K3" s="310"/>
      <c r="L3" s="310"/>
      <c r="M3" s="310"/>
    </row>
    <row r="4" spans="1:154" s="42" customFormat="1" ht="15.75" x14ac:dyDescent="0.25">
      <c r="B4" s="310"/>
      <c r="C4" s="310"/>
      <c r="D4" s="310"/>
      <c r="E4" s="310"/>
      <c r="F4" s="310"/>
      <c r="G4" s="310"/>
      <c r="H4" s="310"/>
      <c r="I4" s="310"/>
      <c r="J4" s="310"/>
      <c r="K4" s="310"/>
      <c r="L4" s="310"/>
      <c r="M4" s="310"/>
    </row>
    <row r="5" spans="1:154" s="42" customFormat="1" ht="15.75" customHeight="1" x14ac:dyDescent="0.25">
      <c r="B5" s="311" t="s">
        <v>7828</v>
      </c>
      <c r="C5" s="311"/>
      <c r="D5" s="311"/>
      <c r="E5" s="311"/>
      <c r="F5" s="311"/>
      <c r="G5" s="311"/>
      <c r="H5" s="311"/>
      <c r="I5" s="311"/>
      <c r="J5" s="311"/>
      <c r="K5" s="311"/>
      <c r="L5" s="311"/>
      <c r="M5" s="311"/>
    </row>
    <row r="6" spans="1:154" s="42" customFormat="1" ht="15.75" x14ac:dyDescent="0.25">
      <c r="B6" s="314"/>
      <c r="C6" s="314"/>
      <c r="D6" s="314"/>
      <c r="E6" s="314"/>
      <c r="F6" s="314"/>
      <c r="G6" s="314"/>
      <c r="H6" s="314"/>
      <c r="I6" s="314"/>
      <c r="J6" s="314"/>
      <c r="K6" s="314"/>
      <c r="L6" s="314"/>
      <c r="M6" s="314"/>
    </row>
    <row r="7" spans="1:154" s="42" customFormat="1" ht="15.75" x14ac:dyDescent="0.25">
      <c r="B7" s="313" t="s">
        <v>10042</v>
      </c>
      <c r="C7" s="313"/>
      <c r="D7" s="313"/>
      <c r="E7" s="313"/>
      <c r="F7" s="313"/>
      <c r="G7" s="313"/>
      <c r="H7" s="313"/>
      <c r="I7" s="313"/>
      <c r="J7" s="313"/>
      <c r="K7" s="313"/>
      <c r="L7" s="313"/>
      <c r="M7" s="313"/>
    </row>
    <row r="8" spans="1:154" s="42" customFormat="1" ht="15.75" x14ac:dyDescent="0.25">
      <c r="A8" s="43"/>
      <c r="B8" s="317"/>
      <c r="C8" s="317"/>
      <c r="D8" s="317"/>
      <c r="E8" s="317"/>
      <c r="F8" s="317"/>
      <c r="G8" s="317"/>
      <c r="H8" s="317"/>
      <c r="I8" s="317"/>
      <c r="J8" s="317"/>
      <c r="K8" s="317"/>
      <c r="L8" s="317"/>
      <c r="M8" s="317"/>
    </row>
    <row r="9" spans="1:154" s="5" customFormat="1" ht="36.75" customHeight="1" x14ac:dyDescent="0.25">
      <c r="B9" s="348" t="s">
        <v>7680</v>
      </c>
      <c r="C9" s="349"/>
      <c r="D9" s="349"/>
      <c r="E9" s="349"/>
      <c r="F9" s="349"/>
      <c r="G9" s="349"/>
      <c r="H9" s="349"/>
      <c r="I9" s="349"/>
      <c r="J9" s="349"/>
      <c r="K9" s="349"/>
      <c r="L9" s="349"/>
      <c r="M9" s="349"/>
    </row>
    <row r="10" spans="1:154" s="5" customFormat="1" x14ac:dyDescent="0.25">
      <c r="B10" s="11" t="s">
        <v>7597</v>
      </c>
      <c r="C10" s="12"/>
      <c r="D10" s="12"/>
      <c r="E10" s="12"/>
      <c r="F10" s="13" t="s">
        <v>7598</v>
      </c>
      <c r="G10" s="14" t="s">
        <v>170</v>
      </c>
      <c r="H10" s="15"/>
      <c r="I10" s="15"/>
      <c r="J10" s="15"/>
      <c r="K10" s="16"/>
      <c r="L10" s="16">
        <f>SUM(L12:L12)</f>
        <v>28168.01</v>
      </c>
      <c r="M10" s="16"/>
    </row>
    <row r="11" spans="1:154" s="5" customFormat="1" ht="25.5" outlineLevel="1" x14ac:dyDescent="0.25">
      <c r="B11" s="17" t="s">
        <v>7599</v>
      </c>
      <c r="C11" s="18" t="s">
        <v>7600</v>
      </c>
      <c r="D11" s="18" t="s">
        <v>7601</v>
      </c>
      <c r="E11" s="18" t="s">
        <v>7602</v>
      </c>
      <c r="F11" s="19" t="s">
        <v>7603</v>
      </c>
      <c r="G11" s="19" t="s">
        <v>20</v>
      </c>
      <c r="H11" s="20" t="s">
        <v>7604</v>
      </c>
      <c r="I11" s="20" t="s">
        <v>7605</v>
      </c>
      <c r="J11" s="20" t="s">
        <v>1</v>
      </c>
      <c r="K11" s="20" t="s">
        <v>7606</v>
      </c>
      <c r="L11" s="20" t="s">
        <v>183</v>
      </c>
      <c r="M11" s="20" t="s">
        <v>7607</v>
      </c>
    </row>
    <row r="12" spans="1:154" s="21" customFormat="1" ht="76.5" outlineLevel="1" x14ac:dyDescent="0.25">
      <c r="B12" s="22" t="s">
        <v>7608</v>
      </c>
      <c r="C12" s="23">
        <v>93568</v>
      </c>
      <c r="D12" s="23" t="s">
        <v>7609</v>
      </c>
      <c r="E12" s="24">
        <v>45717</v>
      </c>
      <c r="F12" s="25" t="s">
        <v>7610</v>
      </c>
      <c r="G12" s="26" t="str">
        <f>VLOOKUP(C12,'SERVIÇOS - SINAPI - 03.25'!B:E,3,FALSE)</f>
        <v>MES</v>
      </c>
      <c r="H12" s="27">
        <v>1</v>
      </c>
      <c r="I12" s="27">
        <v>1</v>
      </c>
      <c r="J12" s="27">
        <f>H12*I12</f>
        <v>1</v>
      </c>
      <c r="K12" s="27">
        <f>VLOOKUP(C12,'SERVIÇOS - SINAPI - 03.25'!B:E,4,FALSE)</f>
        <v>28168.01</v>
      </c>
      <c r="L12" s="27">
        <f>TRUNC(J12*K12,2)</f>
        <v>28168.01</v>
      </c>
      <c r="M12" s="28" t="s">
        <v>7611</v>
      </c>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row>
    <row r="13" spans="1:154" s="6" customFormat="1" x14ac:dyDescent="0.25">
      <c r="C13" s="29"/>
      <c r="D13" s="29"/>
      <c r="E13" s="29"/>
      <c r="G13" s="29"/>
    </row>
    <row r="14" spans="1:154" s="5" customFormat="1" ht="51" x14ac:dyDescent="0.25">
      <c r="B14" s="11" t="s">
        <v>7612</v>
      </c>
      <c r="C14" s="12"/>
      <c r="D14" s="12"/>
      <c r="E14" s="12"/>
      <c r="F14" s="13" t="s">
        <v>7613</v>
      </c>
      <c r="G14" s="14" t="s">
        <v>170</v>
      </c>
      <c r="H14" s="15"/>
      <c r="I14" s="15"/>
      <c r="J14" s="15"/>
      <c r="K14" s="16"/>
      <c r="L14" s="16">
        <f>SUM(L16:L16)</f>
        <v>24841.86</v>
      </c>
      <c r="M14" s="16"/>
    </row>
    <row r="15" spans="1:154" s="5" customFormat="1" ht="25.5" outlineLevel="1" x14ac:dyDescent="0.25">
      <c r="B15" s="17" t="s">
        <v>7599</v>
      </c>
      <c r="C15" s="18" t="s">
        <v>7600</v>
      </c>
      <c r="D15" s="18" t="s">
        <v>7601</v>
      </c>
      <c r="E15" s="18" t="s">
        <v>7602</v>
      </c>
      <c r="F15" s="19" t="s">
        <v>7603</v>
      </c>
      <c r="G15" s="19" t="s">
        <v>20</v>
      </c>
      <c r="H15" s="20" t="s">
        <v>7604</v>
      </c>
      <c r="I15" s="20" t="s">
        <v>7605</v>
      </c>
      <c r="J15" s="20" t="s">
        <v>1</v>
      </c>
      <c r="K15" s="20" t="s">
        <v>7606</v>
      </c>
      <c r="L15" s="20" t="s">
        <v>183</v>
      </c>
      <c r="M15" s="20"/>
    </row>
    <row r="16" spans="1:154" s="21" customFormat="1" ht="51" outlineLevel="1" x14ac:dyDescent="0.25">
      <c r="B16" s="22" t="s">
        <v>7608</v>
      </c>
      <c r="C16" s="23">
        <v>93571</v>
      </c>
      <c r="D16" s="23" t="s">
        <v>7609</v>
      </c>
      <c r="E16" s="24">
        <v>45717</v>
      </c>
      <c r="F16" s="25" t="s">
        <v>7363</v>
      </c>
      <c r="G16" s="26" t="str">
        <f>VLOOKUP(C16,'SERVIÇOS - SINAPI - 03.25'!B:E,3,FALSE)</f>
        <v>MES</v>
      </c>
      <c r="H16" s="27">
        <v>1</v>
      </c>
      <c r="I16" s="27">
        <v>1</v>
      </c>
      <c r="J16" s="27">
        <f>H16*I16</f>
        <v>1</v>
      </c>
      <c r="K16" s="27">
        <f>VLOOKUP(C16,'SERVIÇOS - SINAPI - 03.25'!B:E,4,FALSE)</f>
        <v>24841.86</v>
      </c>
      <c r="L16" s="27">
        <f>TRUNC(J16*K16,2)</f>
        <v>24841.86</v>
      </c>
      <c r="M16" s="28" t="s">
        <v>7614</v>
      </c>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row>
    <row r="17" spans="2:154" s="6" customFormat="1" x14ac:dyDescent="0.25">
      <c r="C17" s="29"/>
      <c r="D17" s="29"/>
      <c r="E17" s="29"/>
      <c r="G17" s="29"/>
    </row>
    <row r="18" spans="2:154" s="5" customFormat="1" ht="51" x14ac:dyDescent="0.25">
      <c r="B18" s="11" t="s">
        <v>7615</v>
      </c>
      <c r="C18" s="12"/>
      <c r="D18" s="12"/>
      <c r="E18" s="12"/>
      <c r="F18" s="13" t="s">
        <v>7616</v>
      </c>
      <c r="G18" s="14" t="s">
        <v>170</v>
      </c>
      <c r="H18" s="15"/>
      <c r="I18" s="15"/>
      <c r="J18" s="15"/>
      <c r="K18" s="16"/>
      <c r="L18" s="16">
        <f>SUM(L20:L20)</f>
        <v>23723.24</v>
      </c>
      <c r="M18" s="16"/>
    </row>
    <row r="19" spans="2:154" s="5" customFormat="1" ht="25.5" outlineLevel="1" x14ac:dyDescent="0.25">
      <c r="B19" s="17" t="s">
        <v>7599</v>
      </c>
      <c r="C19" s="18" t="s">
        <v>7600</v>
      </c>
      <c r="D19" s="18" t="s">
        <v>7601</v>
      </c>
      <c r="E19" s="18" t="s">
        <v>7602</v>
      </c>
      <c r="F19" s="19" t="s">
        <v>7603</v>
      </c>
      <c r="G19" s="19" t="s">
        <v>20</v>
      </c>
      <c r="H19" s="20" t="s">
        <v>7604</v>
      </c>
      <c r="I19" s="20" t="s">
        <v>7605</v>
      </c>
      <c r="J19" s="20" t="s">
        <v>1</v>
      </c>
      <c r="K19" s="20" t="s">
        <v>7606</v>
      </c>
      <c r="L19" s="20" t="s">
        <v>183</v>
      </c>
      <c r="M19" s="20"/>
    </row>
    <row r="20" spans="2:154" s="21" customFormat="1" ht="51" outlineLevel="1" x14ac:dyDescent="0.25">
      <c r="B20" s="22" t="s">
        <v>7608</v>
      </c>
      <c r="C20" s="23">
        <v>93570</v>
      </c>
      <c r="D20" s="23" t="s">
        <v>7609</v>
      </c>
      <c r="E20" s="24">
        <v>45717</v>
      </c>
      <c r="F20" s="25" t="s">
        <v>7362</v>
      </c>
      <c r="G20" s="26" t="str">
        <f>VLOOKUP(C20,'SERVIÇOS - SINAPI - 03.25'!B:E,3,FALSE)</f>
        <v>MES</v>
      </c>
      <c r="H20" s="27">
        <v>1</v>
      </c>
      <c r="I20" s="27">
        <v>1</v>
      </c>
      <c r="J20" s="27">
        <f>H20*I20</f>
        <v>1</v>
      </c>
      <c r="K20" s="27">
        <f>VLOOKUP(C20,'SERVIÇOS - SINAPI - 03.25'!B:E,4,FALSE)</f>
        <v>23723.24</v>
      </c>
      <c r="L20" s="27">
        <f>TRUNC(J20*K20,2)</f>
        <v>23723.24</v>
      </c>
      <c r="M20" s="28" t="s">
        <v>7617</v>
      </c>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row>
    <row r="21" spans="2:154" s="6" customFormat="1" x14ac:dyDescent="0.25">
      <c r="C21" s="29"/>
      <c r="D21" s="29"/>
      <c r="E21" s="29"/>
      <c r="G21" s="29"/>
    </row>
    <row r="22" spans="2:154" s="5" customFormat="1" ht="38.25" x14ac:dyDescent="0.25">
      <c r="B22" s="11" t="s">
        <v>7618</v>
      </c>
      <c r="C22" s="12"/>
      <c r="D22" s="12"/>
      <c r="E22" s="12"/>
      <c r="F22" s="13" t="s">
        <v>7619</v>
      </c>
      <c r="G22" s="14" t="s">
        <v>170</v>
      </c>
      <c r="H22" s="15"/>
      <c r="I22" s="15"/>
      <c r="J22" s="15"/>
      <c r="K22" s="16"/>
      <c r="L22" s="16">
        <f>SUM(L24:L24)</f>
        <v>28168.01</v>
      </c>
      <c r="M22" s="16"/>
    </row>
    <row r="23" spans="2:154" s="5" customFormat="1" ht="25.5" outlineLevel="1" x14ac:dyDescent="0.25">
      <c r="B23" s="17" t="s">
        <v>7599</v>
      </c>
      <c r="C23" s="18" t="s">
        <v>7600</v>
      </c>
      <c r="D23" s="18" t="s">
        <v>7601</v>
      </c>
      <c r="E23" s="18" t="s">
        <v>7602</v>
      </c>
      <c r="F23" s="19" t="s">
        <v>7603</v>
      </c>
      <c r="G23" s="19" t="s">
        <v>20</v>
      </c>
      <c r="H23" s="20" t="s">
        <v>7604</v>
      </c>
      <c r="I23" s="20" t="s">
        <v>7605</v>
      </c>
      <c r="J23" s="20" t="s">
        <v>1</v>
      </c>
      <c r="K23" s="20" t="s">
        <v>7606</v>
      </c>
      <c r="L23" s="20" t="s">
        <v>183</v>
      </c>
      <c r="M23" s="20"/>
    </row>
    <row r="24" spans="2:154" s="21" customFormat="1" ht="63.75" outlineLevel="1" x14ac:dyDescent="0.25">
      <c r="B24" s="22" t="s">
        <v>7608</v>
      </c>
      <c r="C24" s="23">
        <v>93568</v>
      </c>
      <c r="D24" s="23" t="s">
        <v>7609</v>
      </c>
      <c r="E24" s="24">
        <v>45717</v>
      </c>
      <c r="F24" s="25" t="s">
        <v>7610</v>
      </c>
      <c r="G24" s="26" t="str">
        <f>VLOOKUP(C24,'SERVIÇOS - SINAPI - 03.25'!B:E,3,FALSE)</f>
        <v>MES</v>
      </c>
      <c r="H24" s="27">
        <v>1</v>
      </c>
      <c r="I24" s="27">
        <v>1</v>
      </c>
      <c r="J24" s="27">
        <f>H24*I24</f>
        <v>1</v>
      </c>
      <c r="K24" s="27">
        <f>VLOOKUP(C24,'SERVIÇOS - SINAPI - 03.25'!B:E,4,FALSE)</f>
        <v>28168.01</v>
      </c>
      <c r="L24" s="27">
        <f>TRUNC(J24*K24,2)</f>
        <v>28168.01</v>
      </c>
      <c r="M24" s="28" t="s">
        <v>7620</v>
      </c>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row>
    <row r="25" spans="2:154" s="6" customFormat="1" x14ac:dyDescent="0.25">
      <c r="C25" s="29"/>
      <c r="D25" s="29"/>
      <c r="E25" s="29"/>
      <c r="G25" s="29"/>
    </row>
    <row r="26" spans="2:154" s="5" customFormat="1" ht="38.25" x14ac:dyDescent="0.25">
      <c r="B26" s="11" t="s">
        <v>7621</v>
      </c>
      <c r="C26" s="12"/>
      <c r="D26" s="12"/>
      <c r="E26" s="12"/>
      <c r="F26" s="13" t="s">
        <v>7622</v>
      </c>
      <c r="G26" s="14" t="s">
        <v>170</v>
      </c>
      <c r="H26" s="15"/>
      <c r="I26" s="15"/>
      <c r="J26" s="15"/>
      <c r="K26" s="16"/>
      <c r="L26" s="16">
        <f>SUM(L28:L28)</f>
        <v>25541.759999999998</v>
      </c>
      <c r="M26" s="16"/>
    </row>
    <row r="27" spans="2:154" s="5" customFormat="1" ht="25.5" outlineLevel="1" x14ac:dyDescent="0.25">
      <c r="B27" s="17" t="s">
        <v>7599</v>
      </c>
      <c r="C27" s="18" t="s">
        <v>7600</v>
      </c>
      <c r="D27" s="18" t="s">
        <v>7601</v>
      </c>
      <c r="E27" s="18" t="s">
        <v>7602</v>
      </c>
      <c r="F27" s="19" t="s">
        <v>7603</v>
      </c>
      <c r="G27" s="19" t="s">
        <v>20</v>
      </c>
      <c r="H27" s="20" t="s">
        <v>7604</v>
      </c>
      <c r="I27" s="20" t="s">
        <v>7605</v>
      </c>
      <c r="J27" s="20" t="s">
        <v>1</v>
      </c>
      <c r="K27" s="20" t="s">
        <v>7606</v>
      </c>
      <c r="L27" s="20" t="s">
        <v>183</v>
      </c>
      <c r="M27" s="20"/>
    </row>
    <row r="28" spans="2:154" s="21" customFormat="1" ht="63.75" outlineLevel="1" x14ac:dyDescent="0.25">
      <c r="B28" s="22" t="s">
        <v>7608</v>
      </c>
      <c r="C28" s="23">
        <v>93567</v>
      </c>
      <c r="D28" s="23" t="s">
        <v>7609</v>
      </c>
      <c r="E28" s="24">
        <v>45717</v>
      </c>
      <c r="F28" s="25" t="s">
        <v>7623</v>
      </c>
      <c r="G28" s="26" t="str">
        <f>VLOOKUP(C28,'SERVIÇOS - SINAPI - 03.25'!B:E,3,FALSE)</f>
        <v>MES</v>
      </c>
      <c r="H28" s="27">
        <v>1</v>
      </c>
      <c r="I28" s="27">
        <v>1</v>
      </c>
      <c r="J28" s="27">
        <f>H28*I28</f>
        <v>1</v>
      </c>
      <c r="K28" s="27">
        <f>VLOOKUP(C28,'SERVIÇOS - SINAPI - 03.25'!B:E,4,FALSE)</f>
        <v>25541.759999999998</v>
      </c>
      <c r="L28" s="27">
        <f>TRUNC(J28*K28,2)</f>
        <v>25541.759999999998</v>
      </c>
      <c r="M28" s="28" t="s">
        <v>7624</v>
      </c>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row>
    <row r="29" spans="2:154" s="6" customFormat="1" x14ac:dyDescent="0.25">
      <c r="C29" s="29"/>
      <c r="D29" s="29"/>
      <c r="E29" s="29"/>
      <c r="G29" s="29"/>
    </row>
    <row r="30" spans="2:154" s="5" customFormat="1" ht="38.25" x14ac:dyDescent="0.25">
      <c r="B30" s="11" t="s">
        <v>7625</v>
      </c>
      <c r="C30" s="12"/>
      <c r="D30" s="12"/>
      <c r="E30" s="12"/>
      <c r="F30" s="13" t="s">
        <v>7626</v>
      </c>
      <c r="G30" s="14" t="s">
        <v>170</v>
      </c>
      <c r="H30" s="15"/>
      <c r="I30" s="15"/>
      <c r="J30" s="15"/>
      <c r="K30" s="16"/>
      <c r="L30" s="16">
        <f>SUM(L32:L32)</f>
        <v>25541.759999999998</v>
      </c>
      <c r="M30" s="16"/>
    </row>
    <row r="31" spans="2:154" s="5" customFormat="1" ht="25.5" outlineLevel="1" x14ac:dyDescent="0.25">
      <c r="B31" s="17" t="s">
        <v>7599</v>
      </c>
      <c r="C31" s="18" t="s">
        <v>7600</v>
      </c>
      <c r="D31" s="18" t="s">
        <v>7601</v>
      </c>
      <c r="E31" s="18" t="s">
        <v>7602</v>
      </c>
      <c r="F31" s="19" t="s">
        <v>7603</v>
      </c>
      <c r="G31" s="19" t="s">
        <v>20</v>
      </c>
      <c r="H31" s="20" t="s">
        <v>7604</v>
      </c>
      <c r="I31" s="20" t="s">
        <v>7605</v>
      </c>
      <c r="J31" s="20" t="s">
        <v>1</v>
      </c>
      <c r="K31" s="20" t="s">
        <v>7606</v>
      </c>
      <c r="L31" s="20" t="s">
        <v>183</v>
      </c>
      <c r="M31" s="20"/>
    </row>
    <row r="32" spans="2:154" s="21" customFormat="1" ht="63.75" outlineLevel="1" x14ac:dyDescent="0.25">
      <c r="B32" s="22" t="s">
        <v>7608</v>
      </c>
      <c r="C32" s="23">
        <v>93567</v>
      </c>
      <c r="D32" s="23" t="s">
        <v>7609</v>
      </c>
      <c r="E32" s="24">
        <v>45717</v>
      </c>
      <c r="F32" s="25" t="s">
        <v>7623</v>
      </c>
      <c r="G32" s="26" t="str">
        <f>VLOOKUP(C32,'SERVIÇOS - SINAPI - 03.25'!B:E,3,FALSE)</f>
        <v>MES</v>
      </c>
      <c r="H32" s="27">
        <v>1</v>
      </c>
      <c r="I32" s="27">
        <v>1</v>
      </c>
      <c r="J32" s="27">
        <f>H32*I32</f>
        <v>1</v>
      </c>
      <c r="K32" s="27">
        <f>VLOOKUP(C32,'SERVIÇOS - SINAPI - 03.25'!B:E,4,FALSE)</f>
        <v>25541.759999999998</v>
      </c>
      <c r="L32" s="27">
        <f>TRUNC(J32*K32,2)</f>
        <v>25541.759999999998</v>
      </c>
      <c r="M32" s="28" t="s">
        <v>7624</v>
      </c>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row>
    <row r="33" spans="2:154" s="6" customFormat="1" x14ac:dyDescent="0.25">
      <c r="C33" s="29"/>
      <c r="D33" s="29"/>
      <c r="E33" s="29"/>
      <c r="G33" s="29"/>
    </row>
    <row r="34" spans="2:154" s="5" customFormat="1" ht="38.25" x14ac:dyDescent="0.25">
      <c r="B34" s="11" t="s">
        <v>7627</v>
      </c>
      <c r="C34" s="12"/>
      <c r="D34" s="12"/>
      <c r="E34" s="12"/>
      <c r="F34" s="13" t="s">
        <v>7628</v>
      </c>
      <c r="G34" s="14" t="s">
        <v>170</v>
      </c>
      <c r="H34" s="15"/>
      <c r="I34" s="15"/>
      <c r="J34" s="15"/>
      <c r="K34" s="16"/>
      <c r="L34" s="16">
        <f>SUM(L36:L36)</f>
        <v>25541.759999999998</v>
      </c>
      <c r="M34" s="16"/>
    </row>
    <row r="35" spans="2:154" s="5" customFormat="1" ht="25.5" outlineLevel="1" x14ac:dyDescent="0.25">
      <c r="B35" s="17" t="s">
        <v>7599</v>
      </c>
      <c r="C35" s="18" t="s">
        <v>7600</v>
      </c>
      <c r="D35" s="18" t="s">
        <v>7601</v>
      </c>
      <c r="E35" s="18" t="s">
        <v>7602</v>
      </c>
      <c r="F35" s="19" t="s">
        <v>7603</v>
      </c>
      <c r="G35" s="19" t="s">
        <v>20</v>
      </c>
      <c r="H35" s="20" t="s">
        <v>7604</v>
      </c>
      <c r="I35" s="20" t="s">
        <v>7605</v>
      </c>
      <c r="J35" s="20" t="s">
        <v>1</v>
      </c>
      <c r="K35" s="20" t="s">
        <v>7606</v>
      </c>
      <c r="L35" s="20" t="s">
        <v>183</v>
      </c>
      <c r="M35" s="20"/>
    </row>
    <row r="36" spans="2:154" s="21" customFormat="1" ht="63.75" outlineLevel="1" x14ac:dyDescent="0.25">
      <c r="B36" s="22" t="s">
        <v>7608</v>
      </c>
      <c r="C36" s="23">
        <v>93567</v>
      </c>
      <c r="D36" s="23" t="s">
        <v>7609</v>
      </c>
      <c r="E36" s="24">
        <v>45717</v>
      </c>
      <c r="F36" s="25" t="s">
        <v>7629</v>
      </c>
      <c r="G36" s="26" t="str">
        <f>VLOOKUP(C36,'SERVIÇOS - SINAPI - 03.25'!B:E,3,FALSE)</f>
        <v>MES</v>
      </c>
      <c r="H36" s="27">
        <v>1</v>
      </c>
      <c r="I36" s="27">
        <v>1</v>
      </c>
      <c r="J36" s="27">
        <f>H36*I36</f>
        <v>1</v>
      </c>
      <c r="K36" s="27">
        <f>VLOOKUP(C36,'SERVIÇOS - SINAPI - 03.25'!B:E,4,FALSE)</f>
        <v>25541.759999999998</v>
      </c>
      <c r="L36" s="27">
        <f>TRUNC(J36*K36,2)</f>
        <v>25541.759999999998</v>
      </c>
      <c r="M36" s="28" t="s">
        <v>7630</v>
      </c>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row>
    <row r="37" spans="2:154" s="6" customFormat="1" x14ac:dyDescent="0.25">
      <c r="C37" s="29"/>
      <c r="D37" s="29"/>
      <c r="E37" s="29"/>
      <c r="G37" s="29"/>
    </row>
    <row r="38" spans="2:154" s="5" customFormat="1" ht="25.5" x14ac:dyDescent="0.25">
      <c r="B38" s="11" t="s">
        <v>7631</v>
      </c>
      <c r="C38" s="12"/>
      <c r="D38" s="12"/>
      <c r="E38" s="12"/>
      <c r="F38" s="13" t="s">
        <v>7632</v>
      </c>
      <c r="G38" s="14" t="s">
        <v>170</v>
      </c>
      <c r="H38" s="15"/>
      <c r="I38" s="15"/>
      <c r="J38" s="15"/>
      <c r="K38" s="16"/>
      <c r="L38" s="16">
        <f>SUM(L40:L40)</f>
        <v>25541.759999999998</v>
      </c>
      <c r="M38" s="16"/>
    </row>
    <row r="39" spans="2:154" s="5" customFormat="1" ht="25.5" outlineLevel="1" x14ac:dyDescent="0.25">
      <c r="B39" s="17" t="s">
        <v>7599</v>
      </c>
      <c r="C39" s="18" t="s">
        <v>7600</v>
      </c>
      <c r="D39" s="18" t="s">
        <v>7601</v>
      </c>
      <c r="E39" s="18" t="s">
        <v>7602</v>
      </c>
      <c r="F39" s="19" t="s">
        <v>7603</v>
      </c>
      <c r="G39" s="19" t="s">
        <v>20</v>
      </c>
      <c r="H39" s="20" t="s">
        <v>7604</v>
      </c>
      <c r="I39" s="20" t="s">
        <v>7605</v>
      </c>
      <c r="J39" s="20" t="s">
        <v>1</v>
      </c>
      <c r="K39" s="20" t="s">
        <v>7606</v>
      </c>
      <c r="L39" s="20" t="s">
        <v>183</v>
      </c>
      <c r="M39" s="20"/>
    </row>
    <row r="40" spans="2:154" s="21" customFormat="1" ht="63.75" outlineLevel="1" x14ac:dyDescent="0.25">
      <c r="B40" s="22" t="s">
        <v>7608</v>
      </c>
      <c r="C40" s="23">
        <v>93567</v>
      </c>
      <c r="D40" s="23" t="s">
        <v>7609</v>
      </c>
      <c r="E40" s="24">
        <v>45717</v>
      </c>
      <c r="F40" s="25" t="s">
        <v>7623</v>
      </c>
      <c r="G40" s="26" t="str">
        <f>VLOOKUP(C40,'SERVIÇOS - SINAPI - 03.25'!B:E,3,FALSE)</f>
        <v>MES</v>
      </c>
      <c r="H40" s="27">
        <v>1</v>
      </c>
      <c r="I40" s="27">
        <v>1</v>
      </c>
      <c r="J40" s="27">
        <f>H40*I40</f>
        <v>1</v>
      </c>
      <c r="K40" s="27">
        <f>VLOOKUP(C40,'SERVIÇOS - SINAPI - 03.25'!B:E,4,FALSE)</f>
        <v>25541.759999999998</v>
      </c>
      <c r="L40" s="27">
        <f>TRUNC(J40*K40,2)</f>
        <v>25541.759999999998</v>
      </c>
      <c r="M40" s="28" t="s">
        <v>7624</v>
      </c>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row>
    <row r="41" spans="2:154" s="6" customFormat="1" x14ac:dyDescent="0.25">
      <c r="C41" s="29"/>
      <c r="D41" s="29"/>
      <c r="E41" s="29"/>
      <c r="G41" s="29"/>
    </row>
    <row r="42" spans="2:154" s="5" customFormat="1" ht="38.25" x14ac:dyDescent="0.25">
      <c r="B42" s="11" t="s">
        <v>7633</v>
      </c>
      <c r="C42" s="12"/>
      <c r="D42" s="12"/>
      <c r="E42" s="12"/>
      <c r="F42" s="13" t="s">
        <v>7634</v>
      </c>
      <c r="G42" s="14" t="s">
        <v>170</v>
      </c>
      <c r="H42" s="15"/>
      <c r="I42" s="15"/>
      <c r="J42" s="15"/>
      <c r="K42" s="16"/>
      <c r="L42" s="16">
        <f>SUM(L44:L44)</f>
        <v>25541.759999999998</v>
      </c>
      <c r="M42" s="16"/>
    </row>
    <row r="43" spans="2:154" s="5" customFormat="1" ht="25.5" outlineLevel="1" x14ac:dyDescent="0.25">
      <c r="B43" s="17" t="s">
        <v>7599</v>
      </c>
      <c r="C43" s="18" t="s">
        <v>7600</v>
      </c>
      <c r="D43" s="18" t="s">
        <v>7601</v>
      </c>
      <c r="E43" s="18" t="s">
        <v>7602</v>
      </c>
      <c r="F43" s="19" t="s">
        <v>7603</v>
      </c>
      <c r="G43" s="19" t="s">
        <v>20</v>
      </c>
      <c r="H43" s="20" t="s">
        <v>7604</v>
      </c>
      <c r="I43" s="20" t="s">
        <v>7605</v>
      </c>
      <c r="J43" s="20" t="s">
        <v>1</v>
      </c>
      <c r="K43" s="20" t="s">
        <v>7606</v>
      </c>
      <c r="L43" s="20" t="s">
        <v>183</v>
      </c>
      <c r="M43" s="20"/>
    </row>
    <row r="44" spans="2:154" s="21" customFormat="1" ht="63.75" outlineLevel="1" x14ac:dyDescent="0.25">
      <c r="B44" s="22" t="s">
        <v>7608</v>
      </c>
      <c r="C44" s="23">
        <v>93567</v>
      </c>
      <c r="D44" s="23" t="s">
        <v>7609</v>
      </c>
      <c r="E44" s="24">
        <v>45717</v>
      </c>
      <c r="F44" s="25" t="s">
        <v>7623</v>
      </c>
      <c r="G44" s="26" t="str">
        <f>VLOOKUP(C44,'SERVIÇOS - SINAPI - 03.25'!B:E,3,FALSE)</f>
        <v>MES</v>
      </c>
      <c r="H44" s="27">
        <v>1</v>
      </c>
      <c r="I44" s="27">
        <v>1</v>
      </c>
      <c r="J44" s="27">
        <f>H44*I44</f>
        <v>1</v>
      </c>
      <c r="K44" s="27">
        <f>VLOOKUP(C44,'SERVIÇOS - SINAPI - 03.25'!B:E,4,FALSE)</f>
        <v>25541.759999999998</v>
      </c>
      <c r="L44" s="27">
        <f>TRUNC(J44*K44,2)</f>
        <v>25541.759999999998</v>
      </c>
      <c r="M44" s="28" t="s">
        <v>7624</v>
      </c>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row>
    <row r="45" spans="2:154" s="6" customFormat="1" x14ac:dyDescent="0.25">
      <c r="C45" s="29"/>
      <c r="D45" s="29"/>
      <c r="E45" s="29"/>
      <c r="G45" s="29"/>
    </row>
    <row r="46" spans="2:154" s="5" customFormat="1" ht="25.5" x14ac:dyDescent="0.25">
      <c r="B46" s="11" t="s">
        <v>7635</v>
      </c>
      <c r="C46" s="12"/>
      <c r="D46" s="12"/>
      <c r="E46" s="12"/>
      <c r="F46" s="13" t="s">
        <v>7636</v>
      </c>
      <c r="G46" s="14" t="s">
        <v>170</v>
      </c>
      <c r="H46" s="15"/>
      <c r="I46" s="15"/>
      <c r="J46" s="15"/>
      <c r="K46" s="16"/>
      <c r="L46" s="16">
        <f>SUM(L48:L48)</f>
        <v>8361.01</v>
      </c>
      <c r="M46" s="16"/>
    </row>
    <row r="47" spans="2:154" s="5" customFormat="1" ht="25.5" outlineLevel="1" x14ac:dyDescent="0.25">
      <c r="B47" s="17" t="s">
        <v>7599</v>
      </c>
      <c r="C47" s="18" t="s">
        <v>7600</v>
      </c>
      <c r="D47" s="18" t="s">
        <v>7601</v>
      </c>
      <c r="E47" s="18" t="s">
        <v>7602</v>
      </c>
      <c r="F47" s="19" t="s">
        <v>7603</v>
      </c>
      <c r="G47" s="19" t="s">
        <v>20</v>
      </c>
      <c r="H47" s="20" t="s">
        <v>7604</v>
      </c>
      <c r="I47" s="20" t="s">
        <v>7605</v>
      </c>
      <c r="J47" s="20" t="s">
        <v>1</v>
      </c>
      <c r="K47" s="20" t="s">
        <v>7606</v>
      </c>
      <c r="L47" s="20" t="s">
        <v>183</v>
      </c>
      <c r="M47" s="20"/>
    </row>
    <row r="48" spans="2:154" s="21" customFormat="1" ht="63.75" outlineLevel="1" x14ac:dyDescent="0.25">
      <c r="B48" s="22" t="s">
        <v>7608</v>
      </c>
      <c r="C48" s="23">
        <v>101390</v>
      </c>
      <c r="D48" s="23" t="s">
        <v>7609</v>
      </c>
      <c r="E48" s="24">
        <v>45717</v>
      </c>
      <c r="F48" s="25" t="s">
        <v>7564</v>
      </c>
      <c r="G48" s="26" t="str">
        <f>VLOOKUP(C48,'SERVIÇOS - SINAPI - 03.25'!B:E,3,FALSE)</f>
        <v>MES</v>
      </c>
      <c r="H48" s="27">
        <v>1</v>
      </c>
      <c r="I48" s="27">
        <v>1</v>
      </c>
      <c r="J48" s="27">
        <f>H48*I48</f>
        <v>1</v>
      </c>
      <c r="K48" s="27">
        <f>VLOOKUP(C48,'SERVIÇOS - SINAPI - 03.25'!B:E,4,FALSE)</f>
        <v>8361.01</v>
      </c>
      <c r="L48" s="27">
        <f>TRUNC(J48*K48,2)</f>
        <v>8361.01</v>
      </c>
      <c r="M48" s="28" t="s">
        <v>7637</v>
      </c>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row>
    <row r="49" spans="1:154" s="6" customFormat="1" x14ac:dyDescent="0.25">
      <c r="C49" s="29"/>
      <c r="D49" s="29"/>
      <c r="E49" s="29"/>
      <c r="G49" s="29"/>
    </row>
    <row r="50" spans="1:154" s="5" customFormat="1" x14ac:dyDescent="0.25">
      <c r="B50" s="11" t="s">
        <v>7638</v>
      </c>
      <c r="C50" s="12"/>
      <c r="D50" s="12"/>
      <c r="E50" s="12"/>
      <c r="F50" s="13" t="s">
        <v>7639</v>
      </c>
      <c r="G50" s="14" t="s">
        <v>170</v>
      </c>
      <c r="H50" s="15"/>
      <c r="I50" s="15"/>
      <c r="J50" s="15"/>
      <c r="K50" s="16"/>
      <c r="L50" s="16">
        <f>SUM(L52:L52)</f>
        <v>4342.0600000000004</v>
      </c>
      <c r="M50" s="16"/>
    </row>
    <row r="51" spans="1:154" s="5" customFormat="1" ht="25.5" outlineLevel="1" x14ac:dyDescent="0.25">
      <c r="B51" s="17" t="s">
        <v>7599</v>
      </c>
      <c r="C51" s="18" t="s">
        <v>7600</v>
      </c>
      <c r="D51" s="18" t="s">
        <v>7601</v>
      </c>
      <c r="E51" s="18" t="s">
        <v>7602</v>
      </c>
      <c r="F51" s="19" t="s">
        <v>7603</v>
      </c>
      <c r="G51" s="19" t="s">
        <v>20</v>
      </c>
      <c r="H51" s="20" t="s">
        <v>7604</v>
      </c>
      <c r="I51" s="20" t="s">
        <v>7605</v>
      </c>
      <c r="J51" s="20" t="s">
        <v>1</v>
      </c>
      <c r="K51" s="20" t="s">
        <v>7606</v>
      </c>
      <c r="L51" s="20" t="s">
        <v>183</v>
      </c>
      <c r="M51" s="20"/>
    </row>
    <row r="52" spans="1:154" s="21" customFormat="1" ht="38.25" outlineLevel="1" x14ac:dyDescent="0.25">
      <c r="B52" s="22" t="s">
        <v>7608</v>
      </c>
      <c r="C52" s="23">
        <v>93561</v>
      </c>
      <c r="D52" s="23" t="s">
        <v>7609</v>
      </c>
      <c r="E52" s="24">
        <v>45717</v>
      </c>
      <c r="F52" s="25" t="s">
        <v>7353</v>
      </c>
      <c r="G52" s="26" t="str">
        <f>VLOOKUP(C52,'SERVIÇOS - SINAPI - 03.25'!B:E,3,FALSE)</f>
        <v>MES</v>
      </c>
      <c r="H52" s="27">
        <v>1</v>
      </c>
      <c r="I52" s="27">
        <v>1</v>
      </c>
      <c r="J52" s="27">
        <f>H52*I52</f>
        <v>1</v>
      </c>
      <c r="K52" s="27">
        <f>VLOOKUP(C52,'SERVIÇOS - SINAPI - 03.25'!B:E,4,FALSE)</f>
        <v>4342.0600000000004</v>
      </c>
      <c r="L52" s="27">
        <f>TRUNC(J52*K52,2)</f>
        <v>4342.0600000000004</v>
      </c>
      <c r="M52" s="28" t="s">
        <v>7640</v>
      </c>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row>
    <row r="53" spans="1:154" x14ac:dyDescent="0.25">
      <c r="A53" s="7"/>
      <c r="B53" s="8"/>
      <c r="C53" s="9"/>
      <c r="D53" s="9"/>
      <c r="E53" s="9"/>
      <c r="F53" s="10"/>
      <c r="G53" s="1"/>
      <c r="H53" s="2"/>
      <c r="I53" s="2"/>
      <c r="J53" s="2"/>
      <c r="K53" s="3"/>
      <c r="L53" s="3"/>
      <c r="M53" s="3"/>
      <c r="N53" s="7"/>
      <c r="O53" s="7"/>
    </row>
    <row r="54" spans="1:154" s="5" customFormat="1" ht="38.25" x14ac:dyDescent="0.25">
      <c r="B54" s="11" t="s">
        <v>7641</v>
      </c>
      <c r="C54" s="12"/>
      <c r="D54" s="12"/>
      <c r="E54" s="12"/>
      <c r="F54" s="13" t="s">
        <v>7642</v>
      </c>
      <c r="G54" s="14" t="s">
        <v>170</v>
      </c>
      <c r="H54" s="15"/>
      <c r="I54" s="15"/>
      <c r="J54" s="15"/>
      <c r="K54" s="16"/>
      <c r="L54" s="16">
        <f>SUM(L56:L56)</f>
        <v>25541.759999999998</v>
      </c>
      <c r="M54" s="16"/>
    </row>
    <row r="55" spans="1:154" s="5" customFormat="1" ht="25.5" outlineLevel="1" x14ac:dyDescent="0.25">
      <c r="B55" s="17" t="s">
        <v>7599</v>
      </c>
      <c r="C55" s="18" t="s">
        <v>7600</v>
      </c>
      <c r="D55" s="18" t="s">
        <v>7601</v>
      </c>
      <c r="E55" s="18" t="s">
        <v>7602</v>
      </c>
      <c r="F55" s="19" t="s">
        <v>7603</v>
      </c>
      <c r="G55" s="19" t="s">
        <v>20</v>
      </c>
      <c r="H55" s="20" t="s">
        <v>7604</v>
      </c>
      <c r="I55" s="20" t="s">
        <v>7605</v>
      </c>
      <c r="J55" s="20" t="s">
        <v>1</v>
      </c>
      <c r="K55" s="20" t="s">
        <v>7606</v>
      </c>
      <c r="L55" s="20" t="s">
        <v>183</v>
      </c>
      <c r="M55" s="20"/>
    </row>
    <row r="56" spans="1:154" s="21" customFormat="1" ht="63.75" outlineLevel="1" x14ac:dyDescent="0.25">
      <c r="B56" s="22" t="s">
        <v>7608</v>
      </c>
      <c r="C56" s="23">
        <v>93567</v>
      </c>
      <c r="D56" s="23" t="s">
        <v>7609</v>
      </c>
      <c r="E56" s="24">
        <v>45717</v>
      </c>
      <c r="F56" s="25" t="s">
        <v>7623</v>
      </c>
      <c r="G56" s="26" t="str">
        <f>VLOOKUP(C56,'SERVIÇOS - SINAPI - 03.25'!B:E,3,FALSE)</f>
        <v>MES</v>
      </c>
      <c r="H56" s="27">
        <v>1</v>
      </c>
      <c r="I56" s="27">
        <v>1</v>
      </c>
      <c r="J56" s="27">
        <f>H56*I56</f>
        <v>1</v>
      </c>
      <c r="K56" s="27">
        <f>VLOOKUP(C56,'SERVIÇOS - SINAPI - 03.25'!B:E,4,FALSE)</f>
        <v>25541.759999999998</v>
      </c>
      <c r="L56" s="27">
        <f>TRUNC(J56*K56,2)</f>
        <v>25541.759999999998</v>
      </c>
      <c r="M56" s="28" t="s">
        <v>7643</v>
      </c>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row>
    <row r="57" spans="1:154" x14ac:dyDescent="0.25">
      <c r="A57" s="7"/>
      <c r="B57" s="8"/>
      <c r="C57" s="9"/>
      <c r="D57" s="9"/>
      <c r="E57" s="9"/>
      <c r="F57" s="10"/>
      <c r="G57" s="1"/>
      <c r="H57" s="2"/>
      <c r="I57" s="2"/>
      <c r="J57" s="2"/>
      <c r="K57" s="3"/>
      <c r="L57" s="3"/>
      <c r="M57" s="3"/>
      <c r="N57" s="7"/>
      <c r="O57" s="7"/>
    </row>
    <row r="58" spans="1:154" x14ac:dyDescent="0.25">
      <c r="A58" s="7"/>
      <c r="B58" s="8"/>
      <c r="C58" s="9"/>
      <c r="D58" s="9"/>
      <c r="E58" s="9"/>
      <c r="F58" s="10"/>
      <c r="G58" s="1"/>
      <c r="H58" s="2"/>
      <c r="I58" s="2"/>
      <c r="J58" s="2"/>
      <c r="K58" s="3"/>
      <c r="L58" s="3"/>
      <c r="M58" s="3"/>
      <c r="N58" s="7"/>
      <c r="O58" s="7"/>
    </row>
    <row r="59" spans="1:154" x14ac:dyDescent="0.25">
      <c r="A59" s="7"/>
      <c r="B59" s="8"/>
      <c r="C59" s="9"/>
      <c r="D59" s="9"/>
      <c r="E59" s="9"/>
      <c r="F59" s="10"/>
      <c r="G59" s="1"/>
      <c r="H59" s="2"/>
      <c r="I59" s="2"/>
      <c r="J59" s="2"/>
      <c r="K59" s="3"/>
      <c r="L59" s="3"/>
      <c r="M59" s="3"/>
      <c r="N59" s="7"/>
      <c r="O59" s="7"/>
    </row>
    <row r="60" spans="1:154" x14ac:dyDescent="0.25">
      <c r="A60" s="7"/>
      <c r="B60" s="8"/>
      <c r="C60" s="9"/>
      <c r="D60" s="9"/>
      <c r="E60" s="9"/>
      <c r="F60" s="10"/>
      <c r="G60" s="1"/>
      <c r="H60" s="2"/>
      <c r="I60" s="2"/>
      <c r="J60" s="2"/>
      <c r="K60" s="3"/>
      <c r="L60" s="3"/>
      <c r="M60" s="3"/>
      <c r="N60" s="7"/>
      <c r="O60" s="7"/>
    </row>
  </sheetData>
  <autoFilter ref="B10:M58" xr:uid="{00000000-0001-0000-0400-000000000000}"/>
  <mergeCells count="9">
    <mergeCell ref="B2:M2"/>
    <mergeCell ref="B9:M9"/>
    <mergeCell ref="B1:G1"/>
    <mergeCell ref="B8:M8"/>
    <mergeCell ref="B7:M7"/>
    <mergeCell ref="B6:M6"/>
    <mergeCell ref="B5:M5"/>
    <mergeCell ref="B4:M4"/>
    <mergeCell ref="B3:M3"/>
  </mergeCells>
  <printOptions horizontalCentered="1" verticalCentered="1"/>
  <pageMargins left="0.70866141732283472" right="0.70866141732283472" top="0.74803149606299213" bottom="0.74803149606299213" header="0.31496062992125984" footer="0.31496062992125984"/>
  <pageSetup paperSize="9" scale="76" firstPageNumber="0" fitToHeight="0" orientation="landscape" r:id="rId1"/>
  <headerFooter alignWithMargins="0">
    <oddFooter>&amp;LAGÊNCIA DE ASSUNTOS METROPOLITANOS DO PARANÁ - AMEP
DIRETORIA DE OBRAS
&amp;RPágina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777F-6831-47DF-9382-A11C3895CDD5}">
  <sheetPr>
    <pageSetUpPr fitToPage="1"/>
  </sheetPr>
  <dimension ref="A1:M9663"/>
  <sheetViews>
    <sheetView view="pageBreakPreview" zoomScale="85" zoomScaleNormal="100" zoomScaleSheetLayoutView="85" workbookViewId="0">
      <selection activeCell="L18" sqref="L18"/>
    </sheetView>
  </sheetViews>
  <sheetFormatPr defaultRowHeight="15.75" x14ac:dyDescent="0.25"/>
  <cols>
    <col min="1" max="1" width="9.140625" style="236"/>
    <col min="2" max="2" width="15.140625" style="265" customWidth="1"/>
    <col min="3" max="3" width="114" style="246" customWidth="1"/>
    <col min="4" max="4" width="10.85546875" style="245" customWidth="1"/>
    <col min="5" max="5" width="21.140625" style="247" customWidth="1"/>
    <col min="6" max="6" width="11.28515625" style="234" bestFit="1" customWidth="1"/>
    <col min="7" max="13" width="9.140625" style="235"/>
    <col min="14" max="249" width="9.140625" style="236"/>
    <col min="250" max="250" width="70.28515625" style="236" customWidth="1"/>
    <col min="251" max="251" width="17.5703125" style="236" customWidth="1"/>
    <col min="252" max="252" width="70.28515625" style="236" customWidth="1"/>
    <col min="253" max="253" width="17.5703125" style="236" customWidth="1"/>
    <col min="254" max="254" width="15.28515625" style="236" customWidth="1"/>
    <col min="255" max="255" width="48.7109375" style="236" customWidth="1"/>
    <col min="256" max="256" width="24.5703125" style="236" customWidth="1"/>
    <col min="257" max="257" width="48.7109375" style="236" customWidth="1"/>
    <col min="258" max="258" width="8.140625" style="236" customWidth="1"/>
    <col min="259" max="259" width="38.7109375" style="236" customWidth="1"/>
    <col min="260" max="260" width="21.140625" style="236" customWidth="1"/>
    <col min="261" max="261" width="82" style="236" customWidth="1"/>
    <col min="262" max="505" width="9.140625" style="236"/>
    <col min="506" max="506" width="70.28515625" style="236" customWidth="1"/>
    <col min="507" max="507" width="17.5703125" style="236" customWidth="1"/>
    <col min="508" max="508" width="70.28515625" style="236" customWidth="1"/>
    <col min="509" max="509" width="17.5703125" style="236" customWidth="1"/>
    <col min="510" max="510" width="15.28515625" style="236" customWidth="1"/>
    <col min="511" max="511" width="48.7109375" style="236" customWidth="1"/>
    <col min="512" max="512" width="24.5703125" style="236" customWidth="1"/>
    <col min="513" max="513" width="48.7109375" style="236" customWidth="1"/>
    <col min="514" max="514" width="8.140625" style="236" customWidth="1"/>
    <col min="515" max="515" width="38.7109375" style="236" customWidth="1"/>
    <col min="516" max="516" width="21.140625" style="236" customWidth="1"/>
    <col min="517" max="517" width="82" style="236" customWidth="1"/>
    <col min="518" max="761" width="9.140625" style="236"/>
    <col min="762" max="762" width="70.28515625" style="236" customWidth="1"/>
    <col min="763" max="763" width="17.5703125" style="236" customWidth="1"/>
    <col min="764" max="764" width="70.28515625" style="236" customWidth="1"/>
    <col min="765" max="765" width="17.5703125" style="236" customWidth="1"/>
    <col min="766" max="766" width="15.28515625" style="236" customWidth="1"/>
    <col min="767" max="767" width="48.7109375" style="236" customWidth="1"/>
    <col min="768" max="768" width="24.5703125" style="236" customWidth="1"/>
    <col min="769" max="769" width="48.7109375" style="236" customWidth="1"/>
    <col min="770" max="770" width="8.140625" style="236" customWidth="1"/>
    <col min="771" max="771" width="38.7109375" style="236" customWidth="1"/>
    <col min="772" max="772" width="21.140625" style="236" customWidth="1"/>
    <col min="773" max="773" width="82" style="236" customWidth="1"/>
    <col min="774" max="1017" width="9.140625" style="236"/>
    <col min="1018" max="1018" width="70.28515625" style="236" customWidth="1"/>
    <col min="1019" max="1019" width="17.5703125" style="236" customWidth="1"/>
    <col min="1020" max="1020" width="70.28515625" style="236" customWidth="1"/>
    <col min="1021" max="1021" width="17.5703125" style="236" customWidth="1"/>
    <col min="1022" max="1022" width="15.28515625" style="236" customWidth="1"/>
    <col min="1023" max="1023" width="48.7109375" style="236" customWidth="1"/>
    <col min="1024" max="1024" width="24.5703125" style="236" customWidth="1"/>
    <col min="1025" max="1025" width="48.7109375" style="236" customWidth="1"/>
    <col min="1026" max="1026" width="8.140625" style="236" customWidth="1"/>
    <col min="1027" max="1027" width="38.7109375" style="236" customWidth="1"/>
    <col min="1028" max="1028" width="21.140625" style="236" customWidth="1"/>
    <col min="1029" max="1029" width="82" style="236" customWidth="1"/>
    <col min="1030" max="1273" width="9.140625" style="236"/>
    <col min="1274" max="1274" width="70.28515625" style="236" customWidth="1"/>
    <col min="1275" max="1275" width="17.5703125" style="236" customWidth="1"/>
    <col min="1276" max="1276" width="70.28515625" style="236" customWidth="1"/>
    <col min="1277" max="1277" width="17.5703125" style="236" customWidth="1"/>
    <col min="1278" max="1278" width="15.28515625" style="236" customWidth="1"/>
    <col min="1279" max="1279" width="48.7109375" style="236" customWidth="1"/>
    <col min="1280" max="1280" width="24.5703125" style="236" customWidth="1"/>
    <col min="1281" max="1281" width="48.7109375" style="236" customWidth="1"/>
    <col min="1282" max="1282" width="8.140625" style="236" customWidth="1"/>
    <col min="1283" max="1283" width="38.7109375" style="236" customWidth="1"/>
    <col min="1284" max="1284" width="21.140625" style="236" customWidth="1"/>
    <col min="1285" max="1285" width="82" style="236" customWidth="1"/>
    <col min="1286" max="1529" width="9.140625" style="236"/>
    <col min="1530" max="1530" width="70.28515625" style="236" customWidth="1"/>
    <col min="1531" max="1531" width="17.5703125" style="236" customWidth="1"/>
    <col min="1532" max="1532" width="70.28515625" style="236" customWidth="1"/>
    <col min="1533" max="1533" width="17.5703125" style="236" customWidth="1"/>
    <col min="1534" max="1534" width="15.28515625" style="236" customWidth="1"/>
    <col min="1535" max="1535" width="48.7109375" style="236" customWidth="1"/>
    <col min="1536" max="1536" width="24.5703125" style="236" customWidth="1"/>
    <col min="1537" max="1537" width="48.7109375" style="236" customWidth="1"/>
    <col min="1538" max="1538" width="8.140625" style="236" customWidth="1"/>
    <col min="1539" max="1539" width="38.7109375" style="236" customWidth="1"/>
    <col min="1540" max="1540" width="21.140625" style="236" customWidth="1"/>
    <col min="1541" max="1541" width="82" style="236" customWidth="1"/>
    <col min="1542" max="1785" width="9.140625" style="236"/>
    <col min="1786" max="1786" width="70.28515625" style="236" customWidth="1"/>
    <col min="1787" max="1787" width="17.5703125" style="236" customWidth="1"/>
    <col min="1788" max="1788" width="70.28515625" style="236" customWidth="1"/>
    <col min="1789" max="1789" width="17.5703125" style="236" customWidth="1"/>
    <col min="1790" max="1790" width="15.28515625" style="236" customWidth="1"/>
    <col min="1791" max="1791" width="48.7109375" style="236" customWidth="1"/>
    <col min="1792" max="1792" width="24.5703125" style="236" customWidth="1"/>
    <col min="1793" max="1793" width="48.7109375" style="236" customWidth="1"/>
    <col min="1794" max="1794" width="8.140625" style="236" customWidth="1"/>
    <col min="1795" max="1795" width="38.7109375" style="236" customWidth="1"/>
    <col min="1796" max="1796" width="21.140625" style="236" customWidth="1"/>
    <col min="1797" max="1797" width="82" style="236" customWidth="1"/>
    <col min="1798" max="2041" width="9.140625" style="236"/>
    <col min="2042" max="2042" width="70.28515625" style="236" customWidth="1"/>
    <col min="2043" max="2043" width="17.5703125" style="236" customWidth="1"/>
    <col min="2044" max="2044" width="70.28515625" style="236" customWidth="1"/>
    <col min="2045" max="2045" width="17.5703125" style="236" customWidth="1"/>
    <col min="2046" max="2046" width="15.28515625" style="236" customWidth="1"/>
    <col min="2047" max="2047" width="48.7109375" style="236" customWidth="1"/>
    <col min="2048" max="2048" width="24.5703125" style="236" customWidth="1"/>
    <col min="2049" max="2049" width="48.7109375" style="236" customWidth="1"/>
    <col min="2050" max="2050" width="8.140625" style="236" customWidth="1"/>
    <col min="2051" max="2051" width="38.7109375" style="236" customWidth="1"/>
    <col min="2052" max="2052" width="21.140625" style="236" customWidth="1"/>
    <col min="2053" max="2053" width="82" style="236" customWidth="1"/>
    <col min="2054" max="2297" width="9.140625" style="236"/>
    <col min="2298" max="2298" width="70.28515625" style="236" customWidth="1"/>
    <col min="2299" max="2299" width="17.5703125" style="236" customWidth="1"/>
    <col min="2300" max="2300" width="70.28515625" style="236" customWidth="1"/>
    <col min="2301" max="2301" width="17.5703125" style="236" customWidth="1"/>
    <col min="2302" max="2302" width="15.28515625" style="236" customWidth="1"/>
    <col min="2303" max="2303" width="48.7109375" style="236" customWidth="1"/>
    <col min="2304" max="2304" width="24.5703125" style="236" customWidth="1"/>
    <col min="2305" max="2305" width="48.7109375" style="236" customWidth="1"/>
    <col min="2306" max="2306" width="8.140625" style="236" customWidth="1"/>
    <col min="2307" max="2307" width="38.7109375" style="236" customWidth="1"/>
    <col min="2308" max="2308" width="21.140625" style="236" customWidth="1"/>
    <col min="2309" max="2309" width="82" style="236" customWidth="1"/>
    <col min="2310" max="2553" width="9.140625" style="236"/>
    <col min="2554" max="2554" width="70.28515625" style="236" customWidth="1"/>
    <col min="2555" max="2555" width="17.5703125" style="236" customWidth="1"/>
    <col min="2556" max="2556" width="70.28515625" style="236" customWidth="1"/>
    <col min="2557" max="2557" width="17.5703125" style="236" customWidth="1"/>
    <col min="2558" max="2558" width="15.28515625" style="236" customWidth="1"/>
    <col min="2559" max="2559" width="48.7109375" style="236" customWidth="1"/>
    <col min="2560" max="2560" width="24.5703125" style="236" customWidth="1"/>
    <col min="2561" max="2561" width="48.7109375" style="236" customWidth="1"/>
    <col min="2562" max="2562" width="8.140625" style="236" customWidth="1"/>
    <col min="2563" max="2563" width="38.7109375" style="236" customWidth="1"/>
    <col min="2564" max="2564" width="21.140625" style="236" customWidth="1"/>
    <col min="2565" max="2565" width="82" style="236" customWidth="1"/>
    <col min="2566" max="2809" width="9.140625" style="236"/>
    <col min="2810" max="2810" width="70.28515625" style="236" customWidth="1"/>
    <col min="2811" max="2811" width="17.5703125" style="236" customWidth="1"/>
    <col min="2812" max="2812" width="70.28515625" style="236" customWidth="1"/>
    <col min="2813" max="2813" width="17.5703125" style="236" customWidth="1"/>
    <col min="2814" max="2814" width="15.28515625" style="236" customWidth="1"/>
    <col min="2815" max="2815" width="48.7109375" style="236" customWidth="1"/>
    <col min="2816" max="2816" width="24.5703125" style="236" customWidth="1"/>
    <col min="2817" max="2817" width="48.7109375" style="236" customWidth="1"/>
    <col min="2818" max="2818" width="8.140625" style="236" customWidth="1"/>
    <col min="2819" max="2819" width="38.7109375" style="236" customWidth="1"/>
    <col min="2820" max="2820" width="21.140625" style="236" customWidth="1"/>
    <col min="2821" max="2821" width="82" style="236" customWidth="1"/>
    <col min="2822" max="3065" width="9.140625" style="236"/>
    <col min="3066" max="3066" width="70.28515625" style="236" customWidth="1"/>
    <col min="3067" max="3067" width="17.5703125" style="236" customWidth="1"/>
    <col min="3068" max="3068" width="70.28515625" style="236" customWidth="1"/>
    <col min="3069" max="3069" width="17.5703125" style="236" customWidth="1"/>
    <col min="3070" max="3070" width="15.28515625" style="236" customWidth="1"/>
    <col min="3071" max="3071" width="48.7109375" style="236" customWidth="1"/>
    <col min="3072" max="3072" width="24.5703125" style="236" customWidth="1"/>
    <col min="3073" max="3073" width="48.7109375" style="236" customWidth="1"/>
    <col min="3074" max="3074" width="8.140625" style="236" customWidth="1"/>
    <col min="3075" max="3075" width="38.7109375" style="236" customWidth="1"/>
    <col min="3076" max="3076" width="21.140625" style="236" customWidth="1"/>
    <col min="3077" max="3077" width="82" style="236" customWidth="1"/>
    <col min="3078" max="3321" width="9.140625" style="236"/>
    <col min="3322" max="3322" width="70.28515625" style="236" customWidth="1"/>
    <col min="3323" max="3323" width="17.5703125" style="236" customWidth="1"/>
    <col min="3324" max="3324" width="70.28515625" style="236" customWidth="1"/>
    <col min="3325" max="3325" width="17.5703125" style="236" customWidth="1"/>
    <col min="3326" max="3326" width="15.28515625" style="236" customWidth="1"/>
    <col min="3327" max="3327" width="48.7109375" style="236" customWidth="1"/>
    <col min="3328" max="3328" width="24.5703125" style="236" customWidth="1"/>
    <col min="3329" max="3329" width="48.7109375" style="236" customWidth="1"/>
    <col min="3330" max="3330" width="8.140625" style="236" customWidth="1"/>
    <col min="3331" max="3331" width="38.7109375" style="236" customWidth="1"/>
    <col min="3332" max="3332" width="21.140625" style="236" customWidth="1"/>
    <col min="3333" max="3333" width="82" style="236" customWidth="1"/>
    <col min="3334" max="3577" width="9.140625" style="236"/>
    <col min="3578" max="3578" width="70.28515625" style="236" customWidth="1"/>
    <col min="3579" max="3579" width="17.5703125" style="236" customWidth="1"/>
    <col min="3580" max="3580" width="70.28515625" style="236" customWidth="1"/>
    <col min="3581" max="3581" width="17.5703125" style="236" customWidth="1"/>
    <col min="3582" max="3582" width="15.28515625" style="236" customWidth="1"/>
    <col min="3583" max="3583" width="48.7109375" style="236" customWidth="1"/>
    <col min="3584" max="3584" width="24.5703125" style="236" customWidth="1"/>
    <col min="3585" max="3585" width="48.7109375" style="236" customWidth="1"/>
    <col min="3586" max="3586" width="8.140625" style="236" customWidth="1"/>
    <col min="3587" max="3587" width="38.7109375" style="236" customWidth="1"/>
    <col min="3588" max="3588" width="21.140625" style="236" customWidth="1"/>
    <col min="3589" max="3589" width="82" style="236" customWidth="1"/>
    <col min="3590" max="3833" width="9.140625" style="236"/>
    <col min="3834" max="3834" width="70.28515625" style="236" customWidth="1"/>
    <col min="3835" max="3835" width="17.5703125" style="236" customWidth="1"/>
    <col min="3836" max="3836" width="70.28515625" style="236" customWidth="1"/>
    <col min="3837" max="3837" width="17.5703125" style="236" customWidth="1"/>
    <col min="3838" max="3838" width="15.28515625" style="236" customWidth="1"/>
    <col min="3839" max="3839" width="48.7109375" style="236" customWidth="1"/>
    <col min="3840" max="3840" width="24.5703125" style="236" customWidth="1"/>
    <col min="3841" max="3841" width="48.7109375" style="236" customWidth="1"/>
    <col min="3842" max="3842" width="8.140625" style="236" customWidth="1"/>
    <col min="3843" max="3843" width="38.7109375" style="236" customWidth="1"/>
    <col min="3844" max="3844" width="21.140625" style="236" customWidth="1"/>
    <col min="3845" max="3845" width="82" style="236" customWidth="1"/>
    <col min="3846" max="4089" width="9.140625" style="236"/>
    <col min="4090" max="4090" width="70.28515625" style="236" customWidth="1"/>
    <col min="4091" max="4091" width="17.5703125" style="236" customWidth="1"/>
    <col min="4092" max="4092" width="70.28515625" style="236" customWidth="1"/>
    <col min="4093" max="4093" width="17.5703125" style="236" customWidth="1"/>
    <col min="4094" max="4094" width="15.28515625" style="236" customWidth="1"/>
    <col min="4095" max="4095" width="48.7109375" style="236" customWidth="1"/>
    <col min="4096" max="4096" width="24.5703125" style="236" customWidth="1"/>
    <col min="4097" max="4097" width="48.7109375" style="236" customWidth="1"/>
    <col min="4098" max="4098" width="8.140625" style="236" customWidth="1"/>
    <col min="4099" max="4099" width="38.7109375" style="236" customWidth="1"/>
    <col min="4100" max="4100" width="21.140625" style="236" customWidth="1"/>
    <col min="4101" max="4101" width="82" style="236" customWidth="1"/>
    <col min="4102" max="4345" width="9.140625" style="236"/>
    <col min="4346" max="4346" width="70.28515625" style="236" customWidth="1"/>
    <col min="4347" max="4347" width="17.5703125" style="236" customWidth="1"/>
    <col min="4348" max="4348" width="70.28515625" style="236" customWidth="1"/>
    <col min="4349" max="4349" width="17.5703125" style="236" customWidth="1"/>
    <col min="4350" max="4350" width="15.28515625" style="236" customWidth="1"/>
    <col min="4351" max="4351" width="48.7109375" style="236" customWidth="1"/>
    <col min="4352" max="4352" width="24.5703125" style="236" customWidth="1"/>
    <col min="4353" max="4353" width="48.7109375" style="236" customWidth="1"/>
    <col min="4354" max="4354" width="8.140625" style="236" customWidth="1"/>
    <col min="4355" max="4355" width="38.7109375" style="236" customWidth="1"/>
    <col min="4356" max="4356" width="21.140625" style="236" customWidth="1"/>
    <col min="4357" max="4357" width="82" style="236" customWidth="1"/>
    <col min="4358" max="4601" width="9.140625" style="236"/>
    <col min="4602" max="4602" width="70.28515625" style="236" customWidth="1"/>
    <col min="4603" max="4603" width="17.5703125" style="236" customWidth="1"/>
    <col min="4604" max="4604" width="70.28515625" style="236" customWidth="1"/>
    <col min="4605" max="4605" width="17.5703125" style="236" customWidth="1"/>
    <col min="4606" max="4606" width="15.28515625" style="236" customWidth="1"/>
    <col min="4607" max="4607" width="48.7109375" style="236" customWidth="1"/>
    <col min="4608" max="4608" width="24.5703125" style="236" customWidth="1"/>
    <col min="4609" max="4609" width="48.7109375" style="236" customWidth="1"/>
    <col min="4610" max="4610" width="8.140625" style="236" customWidth="1"/>
    <col min="4611" max="4611" width="38.7109375" style="236" customWidth="1"/>
    <col min="4612" max="4612" width="21.140625" style="236" customWidth="1"/>
    <col min="4613" max="4613" width="82" style="236" customWidth="1"/>
    <col min="4614" max="4857" width="9.140625" style="236"/>
    <col min="4858" max="4858" width="70.28515625" style="236" customWidth="1"/>
    <col min="4859" max="4859" width="17.5703125" style="236" customWidth="1"/>
    <col min="4860" max="4860" width="70.28515625" style="236" customWidth="1"/>
    <col min="4861" max="4861" width="17.5703125" style="236" customWidth="1"/>
    <col min="4862" max="4862" width="15.28515625" style="236" customWidth="1"/>
    <col min="4863" max="4863" width="48.7109375" style="236" customWidth="1"/>
    <col min="4864" max="4864" width="24.5703125" style="236" customWidth="1"/>
    <col min="4865" max="4865" width="48.7109375" style="236" customWidth="1"/>
    <col min="4866" max="4866" width="8.140625" style="236" customWidth="1"/>
    <col min="4867" max="4867" width="38.7109375" style="236" customWidth="1"/>
    <col min="4868" max="4868" width="21.140625" style="236" customWidth="1"/>
    <col min="4869" max="4869" width="82" style="236" customWidth="1"/>
    <col min="4870" max="5113" width="9.140625" style="236"/>
    <col min="5114" max="5114" width="70.28515625" style="236" customWidth="1"/>
    <col min="5115" max="5115" width="17.5703125" style="236" customWidth="1"/>
    <col min="5116" max="5116" width="70.28515625" style="236" customWidth="1"/>
    <col min="5117" max="5117" width="17.5703125" style="236" customWidth="1"/>
    <col min="5118" max="5118" width="15.28515625" style="236" customWidth="1"/>
    <col min="5119" max="5119" width="48.7109375" style="236" customWidth="1"/>
    <col min="5120" max="5120" width="24.5703125" style="236" customWidth="1"/>
    <col min="5121" max="5121" width="48.7109375" style="236" customWidth="1"/>
    <col min="5122" max="5122" width="8.140625" style="236" customWidth="1"/>
    <col min="5123" max="5123" width="38.7109375" style="236" customWidth="1"/>
    <col min="5124" max="5124" width="21.140625" style="236" customWidth="1"/>
    <col min="5125" max="5125" width="82" style="236" customWidth="1"/>
    <col min="5126" max="5369" width="9.140625" style="236"/>
    <col min="5370" max="5370" width="70.28515625" style="236" customWidth="1"/>
    <col min="5371" max="5371" width="17.5703125" style="236" customWidth="1"/>
    <col min="5372" max="5372" width="70.28515625" style="236" customWidth="1"/>
    <col min="5373" max="5373" width="17.5703125" style="236" customWidth="1"/>
    <col min="5374" max="5374" width="15.28515625" style="236" customWidth="1"/>
    <col min="5375" max="5375" width="48.7109375" style="236" customWidth="1"/>
    <col min="5376" max="5376" width="24.5703125" style="236" customWidth="1"/>
    <col min="5377" max="5377" width="48.7109375" style="236" customWidth="1"/>
    <col min="5378" max="5378" width="8.140625" style="236" customWidth="1"/>
    <col min="5379" max="5379" width="38.7109375" style="236" customWidth="1"/>
    <col min="5380" max="5380" width="21.140625" style="236" customWidth="1"/>
    <col min="5381" max="5381" width="82" style="236" customWidth="1"/>
    <col min="5382" max="5625" width="9.140625" style="236"/>
    <col min="5626" max="5626" width="70.28515625" style="236" customWidth="1"/>
    <col min="5627" max="5627" width="17.5703125" style="236" customWidth="1"/>
    <col min="5628" max="5628" width="70.28515625" style="236" customWidth="1"/>
    <col min="5629" max="5629" width="17.5703125" style="236" customWidth="1"/>
    <col min="5630" max="5630" width="15.28515625" style="236" customWidth="1"/>
    <col min="5631" max="5631" width="48.7109375" style="236" customWidth="1"/>
    <col min="5632" max="5632" width="24.5703125" style="236" customWidth="1"/>
    <col min="5633" max="5633" width="48.7109375" style="236" customWidth="1"/>
    <col min="5634" max="5634" width="8.140625" style="236" customWidth="1"/>
    <col min="5635" max="5635" width="38.7109375" style="236" customWidth="1"/>
    <col min="5636" max="5636" width="21.140625" style="236" customWidth="1"/>
    <col min="5637" max="5637" width="82" style="236" customWidth="1"/>
    <col min="5638" max="5881" width="9.140625" style="236"/>
    <col min="5882" max="5882" width="70.28515625" style="236" customWidth="1"/>
    <col min="5883" max="5883" width="17.5703125" style="236" customWidth="1"/>
    <col min="5884" max="5884" width="70.28515625" style="236" customWidth="1"/>
    <col min="5885" max="5885" width="17.5703125" style="236" customWidth="1"/>
    <col min="5886" max="5886" width="15.28515625" style="236" customWidth="1"/>
    <col min="5887" max="5887" width="48.7109375" style="236" customWidth="1"/>
    <col min="5888" max="5888" width="24.5703125" style="236" customWidth="1"/>
    <col min="5889" max="5889" width="48.7109375" style="236" customWidth="1"/>
    <col min="5890" max="5890" width="8.140625" style="236" customWidth="1"/>
    <col min="5891" max="5891" width="38.7109375" style="236" customWidth="1"/>
    <col min="5892" max="5892" width="21.140625" style="236" customWidth="1"/>
    <col min="5893" max="5893" width="82" style="236" customWidth="1"/>
    <col min="5894" max="6137" width="9.140625" style="236"/>
    <col min="6138" max="6138" width="70.28515625" style="236" customWidth="1"/>
    <col min="6139" max="6139" width="17.5703125" style="236" customWidth="1"/>
    <col min="6140" max="6140" width="70.28515625" style="236" customWidth="1"/>
    <col min="6141" max="6141" width="17.5703125" style="236" customWidth="1"/>
    <col min="6142" max="6142" width="15.28515625" style="236" customWidth="1"/>
    <col min="6143" max="6143" width="48.7109375" style="236" customWidth="1"/>
    <col min="6144" max="6144" width="24.5703125" style="236" customWidth="1"/>
    <col min="6145" max="6145" width="48.7109375" style="236" customWidth="1"/>
    <col min="6146" max="6146" width="8.140625" style="236" customWidth="1"/>
    <col min="6147" max="6147" width="38.7109375" style="236" customWidth="1"/>
    <col min="6148" max="6148" width="21.140625" style="236" customWidth="1"/>
    <col min="6149" max="6149" width="82" style="236" customWidth="1"/>
    <col min="6150" max="6393" width="9.140625" style="236"/>
    <col min="6394" max="6394" width="70.28515625" style="236" customWidth="1"/>
    <col min="6395" max="6395" width="17.5703125" style="236" customWidth="1"/>
    <col min="6396" max="6396" width="70.28515625" style="236" customWidth="1"/>
    <col min="6397" max="6397" width="17.5703125" style="236" customWidth="1"/>
    <col min="6398" max="6398" width="15.28515625" style="236" customWidth="1"/>
    <col min="6399" max="6399" width="48.7109375" style="236" customWidth="1"/>
    <col min="6400" max="6400" width="24.5703125" style="236" customWidth="1"/>
    <col min="6401" max="6401" width="48.7109375" style="236" customWidth="1"/>
    <col min="6402" max="6402" width="8.140625" style="236" customWidth="1"/>
    <col min="6403" max="6403" width="38.7109375" style="236" customWidth="1"/>
    <col min="6404" max="6404" width="21.140625" style="236" customWidth="1"/>
    <col min="6405" max="6405" width="82" style="236" customWidth="1"/>
    <col min="6406" max="6649" width="9.140625" style="236"/>
    <col min="6650" max="6650" width="70.28515625" style="236" customWidth="1"/>
    <col min="6651" max="6651" width="17.5703125" style="236" customWidth="1"/>
    <col min="6652" max="6652" width="70.28515625" style="236" customWidth="1"/>
    <col min="6653" max="6653" width="17.5703125" style="236" customWidth="1"/>
    <col min="6654" max="6654" width="15.28515625" style="236" customWidth="1"/>
    <col min="6655" max="6655" width="48.7109375" style="236" customWidth="1"/>
    <col min="6656" max="6656" width="24.5703125" style="236" customWidth="1"/>
    <col min="6657" max="6657" width="48.7109375" style="236" customWidth="1"/>
    <col min="6658" max="6658" width="8.140625" style="236" customWidth="1"/>
    <col min="6659" max="6659" width="38.7109375" style="236" customWidth="1"/>
    <col min="6660" max="6660" width="21.140625" style="236" customWidth="1"/>
    <col min="6661" max="6661" width="82" style="236" customWidth="1"/>
    <col min="6662" max="6905" width="9.140625" style="236"/>
    <col min="6906" max="6906" width="70.28515625" style="236" customWidth="1"/>
    <col min="6907" max="6907" width="17.5703125" style="236" customWidth="1"/>
    <col min="6908" max="6908" width="70.28515625" style="236" customWidth="1"/>
    <col min="6909" max="6909" width="17.5703125" style="236" customWidth="1"/>
    <col min="6910" max="6910" width="15.28515625" style="236" customWidth="1"/>
    <col min="6911" max="6911" width="48.7109375" style="236" customWidth="1"/>
    <col min="6912" max="6912" width="24.5703125" style="236" customWidth="1"/>
    <col min="6913" max="6913" width="48.7109375" style="236" customWidth="1"/>
    <col min="6914" max="6914" width="8.140625" style="236" customWidth="1"/>
    <col min="6915" max="6915" width="38.7109375" style="236" customWidth="1"/>
    <col min="6916" max="6916" width="21.140625" style="236" customWidth="1"/>
    <col min="6917" max="6917" width="82" style="236" customWidth="1"/>
    <col min="6918" max="7161" width="9.140625" style="236"/>
    <col min="7162" max="7162" width="70.28515625" style="236" customWidth="1"/>
    <col min="7163" max="7163" width="17.5703125" style="236" customWidth="1"/>
    <col min="7164" max="7164" width="70.28515625" style="236" customWidth="1"/>
    <col min="7165" max="7165" width="17.5703125" style="236" customWidth="1"/>
    <col min="7166" max="7166" width="15.28515625" style="236" customWidth="1"/>
    <col min="7167" max="7167" width="48.7109375" style="236" customWidth="1"/>
    <col min="7168" max="7168" width="24.5703125" style="236" customWidth="1"/>
    <col min="7169" max="7169" width="48.7109375" style="236" customWidth="1"/>
    <col min="7170" max="7170" width="8.140625" style="236" customWidth="1"/>
    <col min="7171" max="7171" width="38.7109375" style="236" customWidth="1"/>
    <col min="7172" max="7172" width="21.140625" style="236" customWidth="1"/>
    <col min="7173" max="7173" width="82" style="236" customWidth="1"/>
    <col min="7174" max="7417" width="9.140625" style="236"/>
    <col min="7418" max="7418" width="70.28515625" style="236" customWidth="1"/>
    <col min="7419" max="7419" width="17.5703125" style="236" customWidth="1"/>
    <col min="7420" max="7420" width="70.28515625" style="236" customWidth="1"/>
    <col min="7421" max="7421" width="17.5703125" style="236" customWidth="1"/>
    <col min="7422" max="7422" width="15.28515625" style="236" customWidth="1"/>
    <col min="7423" max="7423" width="48.7109375" style="236" customWidth="1"/>
    <col min="7424" max="7424" width="24.5703125" style="236" customWidth="1"/>
    <col min="7425" max="7425" width="48.7109375" style="236" customWidth="1"/>
    <col min="7426" max="7426" width="8.140625" style="236" customWidth="1"/>
    <col min="7427" max="7427" width="38.7109375" style="236" customWidth="1"/>
    <col min="7428" max="7428" width="21.140625" style="236" customWidth="1"/>
    <col min="7429" max="7429" width="82" style="236" customWidth="1"/>
    <col min="7430" max="7673" width="9.140625" style="236"/>
    <col min="7674" max="7674" width="70.28515625" style="236" customWidth="1"/>
    <col min="7675" max="7675" width="17.5703125" style="236" customWidth="1"/>
    <col min="7676" max="7676" width="70.28515625" style="236" customWidth="1"/>
    <col min="7677" max="7677" width="17.5703125" style="236" customWidth="1"/>
    <col min="7678" max="7678" width="15.28515625" style="236" customWidth="1"/>
    <col min="7679" max="7679" width="48.7109375" style="236" customWidth="1"/>
    <col min="7680" max="7680" width="24.5703125" style="236" customWidth="1"/>
    <col min="7681" max="7681" width="48.7109375" style="236" customWidth="1"/>
    <col min="7682" max="7682" width="8.140625" style="236" customWidth="1"/>
    <col min="7683" max="7683" width="38.7109375" style="236" customWidth="1"/>
    <col min="7684" max="7684" width="21.140625" style="236" customWidth="1"/>
    <col min="7685" max="7685" width="82" style="236" customWidth="1"/>
    <col min="7686" max="7929" width="9.140625" style="236"/>
    <col min="7930" max="7930" width="70.28515625" style="236" customWidth="1"/>
    <col min="7931" max="7931" width="17.5703125" style="236" customWidth="1"/>
    <col min="7932" max="7932" width="70.28515625" style="236" customWidth="1"/>
    <col min="7933" max="7933" width="17.5703125" style="236" customWidth="1"/>
    <col min="7934" max="7934" width="15.28515625" style="236" customWidth="1"/>
    <col min="7935" max="7935" width="48.7109375" style="236" customWidth="1"/>
    <col min="7936" max="7936" width="24.5703125" style="236" customWidth="1"/>
    <col min="7937" max="7937" width="48.7109375" style="236" customWidth="1"/>
    <col min="7938" max="7938" width="8.140625" style="236" customWidth="1"/>
    <col min="7939" max="7939" width="38.7109375" style="236" customWidth="1"/>
    <col min="7940" max="7940" width="21.140625" style="236" customWidth="1"/>
    <col min="7941" max="7941" width="82" style="236" customWidth="1"/>
    <col min="7942" max="8185" width="9.140625" style="236"/>
    <col min="8186" max="8186" width="70.28515625" style="236" customWidth="1"/>
    <col min="8187" max="8187" width="17.5703125" style="236" customWidth="1"/>
    <col min="8188" max="8188" width="70.28515625" style="236" customWidth="1"/>
    <col min="8189" max="8189" width="17.5703125" style="236" customWidth="1"/>
    <col min="8190" max="8190" width="15.28515625" style="236" customWidth="1"/>
    <col min="8191" max="8191" width="48.7109375" style="236" customWidth="1"/>
    <col min="8192" max="8192" width="24.5703125" style="236" customWidth="1"/>
    <col min="8193" max="8193" width="48.7109375" style="236" customWidth="1"/>
    <col min="8194" max="8194" width="8.140625" style="236" customWidth="1"/>
    <col min="8195" max="8195" width="38.7109375" style="236" customWidth="1"/>
    <col min="8196" max="8196" width="21.140625" style="236" customWidth="1"/>
    <col min="8197" max="8197" width="82" style="236" customWidth="1"/>
    <col min="8198" max="8441" width="9.140625" style="236"/>
    <col min="8442" max="8442" width="70.28515625" style="236" customWidth="1"/>
    <col min="8443" max="8443" width="17.5703125" style="236" customWidth="1"/>
    <col min="8444" max="8444" width="70.28515625" style="236" customWidth="1"/>
    <col min="8445" max="8445" width="17.5703125" style="236" customWidth="1"/>
    <col min="8446" max="8446" width="15.28515625" style="236" customWidth="1"/>
    <col min="8447" max="8447" width="48.7109375" style="236" customWidth="1"/>
    <col min="8448" max="8448" width="24.5703125" style="236" customWidth="1"/>
    <col min="8449" max="8449" width="48.7109375" style="236" customWidth="1"/>
    <col min="8450" max="8450" width="8.140625" style="236" customWidth="1"/>
    <col min="8451" max="8451" width="38.7109375" style="236" customWidth="1"/>
    <col min="8452" max="8452" width="21.140625" style="236" customWidth="1"/>
    <col min="8453" max="8453" width="82" style="236" customWidth="1"/>
    <col min="8454" max="8697" width="9.140625" style="236"/>
    <col min="8698" max="8698" width="70.28515625" style="236" customWidth="1"/>
    <col min="8699" max="8699" width="17.5703125" style="236" customWidth="1"/>
    <col min="8700" max="8700" width="70.28515625" style="236" customWidth="1"/>
    <col min="8701" max="8701" width="17.5703125" style="236" customWidth="1"/>
    <col min="8702" max="8702" width="15.28515625" style="236" customWidth="1"/>
    <col min="8703" max="8703" width="48.7109375" style="236" customWidth="1"/>
    <col min="8704" max="8704" width="24.5703125" style="236" customWidth="1"/>
    <col min="8705" max="8705" width="48.7109375" style="236" customWidth="1"/>
    <col min="8706" max="8706" width="8.140625" style="236" customWidth="1"/>
    <col min="8707" max="8707" width="38.7109375" style="236" customWidth="1"/>
    <col min="8708" max="8708" width="21.140625" style="236" customWidth="1"/>
    <col min="8709" max="8709" width="82" style="236" customWidth="1"/>
    <col min="8710" max="8953" width="9.140625" style="236"/>
    <col min="8954" max="8954" width="70.28515625" style="236" customWidth="1"/>
    <col min="8955" max="8955" width="17.5703125" style="236" customWidth="1"/>
    <col min="8956" max="8956" width="70.28515625" style="236" customWidth="1"/>
    <col min="8957" max="8957" width="17.5703125" style="236" customWidth="1"/>
    <col min="8958" max="8958" width="15.28515625" style="236" customWidth="1"/>
    <col min="8959" max="8959" width="48.7109375" style="236" customWidth="1"/>
    <col min="8960" max="8960" width="24.5703125" style="236" customWidth="1"/>
    <col min="8961" max="8961" width="48.7109375" style="236" customWidth="1"/>
    <col min="8962" max="8962" width="8.140625" style="236" customWidth="1"/>
    <col min="8963" max="8963" width="38.7109375" style="236" customWidth="1"/>
    <col min="8964" max="8964" width="21.140625" style="236" customWidth="1"/>
    <col min="8965" max="8965" width="82" style="236" customWidth="1"/>
    <col min="8966" max="9209" width="9.140625" style="236"/>
    <col min="9210" max="9210" width="70.28515625" style="236" customWidth="1"/>
    <col min="9211" max="9211" width="17.5703125" style="236" customWidth="1"/>
    <col min="9212" max="9212" width="70.28515625" style="236" customWidth="1"/>
    <col min="9213" max="9213" width="17.5703125" style="236" customWidth="1"/>
    <col min="9214" max="9214" width="15.28515625" style="236" customWidth="1"/>
    <col min="9215" max="9215" width="48.7109375" style="236" customWidth="1"/>
    <col min="9216" max="9216" width="24.5703125" style="236" customWidth="1"/>
    <col min="9217" max="9217" width="48.7109375" style="236" customWidth="1"/>
    <col min="9218" max="9218" width="8.140625" style="236" customWidth="1"/>
    <col min="9219" max="9219" width="38.7109375" style="236" customWidth="1"/>
    <col min="9220" max="9220" width="21.140625" style="236" customWidth="1"/>
    <col min="9221" max="9221" width="82" style="236" customWidth="1"/>
    <col min="9222" max="9465" width="9.140625" style="236"/>
    <col min="9466" max="9466" width="70.28515625" style="236" customWidth="1"/>
    <col min="9467" max="9467" width="17.5703125" style="236" customWidth="1"/>
    <col min="9468" max="9468" width="70.28515625" style="236" customWidth="1"/>
    <col min="9469" max="9469" width="17.5703125" style="236" customWidth="1"/>
    <col min="9470" max="9470" width="15.28515625" style="236" customWidth="1"/>
    <col min="9471" max="9471" width="48.7109375" style="236" customWidth="1"/>
    <col min="9472" max="9472" width="24.5703125" style="236" customWidth="1"/>
    <col min="9473" max="9473" width="48.7109375" style="236" customWidth="1"/>
    <col min="9474" max="9474" width="8.140625" style="236" customWidth="1"/>
    <col min="9475" max="9475" width="38.7109375" style="236" customWidth="1"/>
    <col min="9476" max="9476" width="21.140625" style="236" customWidth="1"/>
    <col min="9477" max="9477" width="82" style="236" customWidth="1"/>
    <col min="9478" max="9721" width="9.140625" style="236"/>
    <col min="9722" max="9722" width="70.28515625" style="236" customWidth="1"/>
    <col min="9723" max="9723" width="17.5703125" style="236" customWidth="1"/>
    <col min="9724" max="9724" width="70.28515625" style="236" customWidth="1"/>
    <col min="9725" max="9725" width="17.5703125" style="236" customWidth="1"/>
    <col min="9726" max="9726" width="15.28515625" style="236" customWidth="1"/>
    <col min="9727" max="9727" width="48.7109375" style="236" customWidth="1"/>
    <col min="9728" max="9728" width="24.5703125" style="236" customWidth="1"/>
    <col min="9729" max="9729" width="48.7109375" style="236" customWidth="1"/>
    <col min="9730" max="9730" width="8.140625" style="236" customWidth="1"/>
    <col min="9731" max="9731" width="38.7109375" style="236" customWidth="1"/>
    <col min="9732" max="9732" width="21.140625" style="236" customWidth="1"/>
    <col min="9733" max="9733" width="82" style="236" customWidth="1"/>
    <col min="9734" max="9977" width="9.140625" style="236"/>
    <col min="9978" max="9978" width="70.28515625" style="236" customWidth="1"/>
    <col min="9979" max="9979" width="17.5703125" style="236" customWidth="1"/>
    <col min="9980" max="9980" width="70.28515625" style="236" customWidth="1"/>
    <col min="9981" max="9981" width="17.5703125" style="236" customWidth="1"/>
    <col min="9982" max="9982" width="15.28515625" style="236" customWidth="1"/>
    <col min="9983" max="9983" width="48.7109375" style="236" customWidth="1"/>
    <col min="9984" max="9984" width="24.5703125" style="236" customWidth="1"/>
    <col min="9985" max="9985" width="48.7109375" style="236" customWidth="1"/>
    <col min="9986" max="9986" width="8.140625" style="236" customWidth="1"/>
    <col min="9987" max="9987" width="38.7109375" style="236" customWidth="1"/>
    <col min="9988" max="9988" width="21.140625" style="236" customWidth="1"/>
    <col min="9989" max="9989" width="82" style="236" customWidth="1"/>
    <col min="9990" max="10233" width="9.140625" style="236"/>
    <col min="10234" max="10234" width="70.28515625" style="236" customWidth="1"/>
    <col min="10235" max="10235" width="17.5703125" style="236" customWidth="1"/>
    <col min="10236" max="10236" width="70.28515625" style="236" customWidth="1"/>
    <col min="10237" max="10237" width="17.5703125" style="236" customWidth="1"/>
    <col min="10238" max="10238" width="15.28515625" style="236" customWidth="1"/>
    <col min="10239" max="10239" width="48.7109375" style="236" customWidth="1"/>
    <col min="10240" max="10240" width="24.5703125" style="236" customWidth="1"/>
    <col min="10241" max="10241" width="48.7109375" style="236" customWidth="1"/>
    <col min="10242" max="10242" width="8.140625" style="236" customWidth="1"/>
    <col min="10243" max="10243" width="38.7109375" style="236" customWidth="1"/>
    <col min="10244" max="10244" width="21.140625" style="236" customWidth="1"/>
    <col min="10245" max="10245" width="82" style="236" customWidth="1"/>
    <col min="10246" max="10489" width="9.140625" style="236"/>
    <col min="10490" max="10490" width="70.28515625" style="236" customWidth="1"/>
    <col min="10491" max="10491" width="17.5703125" style="236" customWidth="1"/>
    <col min="10492" max="10492" width="70.28515625" style="236" customWidth="1"/>
    <col min="10493" max="10493" width="17.5703125" style="236" customWidth="1"/>
    <col min="10494" max="10494" width="15.28515625" style="236" customWidth="1"/>
    <col min="10495" max="10495" width="48.7109375" style="236" customWidth="1"/>
    <col min="10496" max="10496" width="24.5703125" style="236" customWidth="1"/>
    <col min="10497" max="10497" width="48.7109375" style="236" customWidth="1"/>
    <col min="10498" max="10498" width="8.140625" style="236" customWidth="1"/>
    <col min="10499" max="10499" width="38.7109375" style="236" customWidth="1"/>
    <col min="10500" max="10500" width="21.140625" style="236" customWidth="1"/>
    <col min="10501" max="10501" width="82" style="236" customWidth="1"/>
    <col min="10502" max="10745" width="9.140625" style="236"/>
    <col min="10746" max="10746" width="70.28515625" style="236" customWidth="1"/>
    <col min="10747" max="10747" width="17.5703125" style="236" customWidth="1"/>
    <col min="10748" max="10748" width="70.28515625" style="236" customWidth="1"/>
    <col min="10749" max="10749" width="17.5703125" style="236" customWidth="1"/>
    <col min="10750" max="10750" width="15.28515625" style="236" customWidth="1"/>
    <col min="10751" max="10751" width="48.7109375" style="236" customWidth="1"/>
    <col min="10752" max="10752" width="24.5703125" style="236" customWidth="1"/>
    <col min="10753" max="10753" width="48.7109375" style="236" customWidth="1"/>
    <col min="10754" max="10754" width="8.140625" style="236" customWidth="1"/>
    <col min="10755" max="10755" width="38.7109375" style="236" customWidth="1"/>
    <col min="10756" max="10756" width="21.140625" style="236" customWidth="1"/>
    <col min="10757" max="10757" width="82" style="236" customWidth="1"/>
    <col min="10758" max="11001" width="9.140625" style="236"/>
    <col min="11002" max="11002" width="70.28515625" style="236" customWidth="1"/>
    <col min="11003" max="11003" width="17.5703125" style="236" customWidth="1"/>
    <col min="11004" max="11004" width="70.28515625" style="236" customWidth="1"/>
    <col min="11005" max="11005" width="17.5703125" style="236" customWidth="1"/>
    <col min="11006" max="11006" width="15.28515625" style="236" customWidth="1"/>
    <col min="11007" max="11007" width="48.7109375" style="236" customWidth="1"/>
    <col min="11008" max="11008" width="24.5703125" style="236" customWidth="1"/>
    <col min="11009" max="11009" width="48.7109375" style="236" customWidth="1"/>
    <col min="11010" max="11010" width="8.140625" style="236" customWidth="1"/>
    <col min="11011" max="11011" width="38.7109375" style="236" customWidth="1"/>
    <col min="11012" max="11012" width="21.140625" style="236" customWidth="1"/>
    <col min="11013" max="11013" width="82" style="236" customWidth="1"/>
    <col min="11014" max="11257" width="9.140625" style="236"/>
    <col min="11258" max="11258" width="70.28515625" style="236" customWidth="1"/>
    <col min="11259" max="11259" width="17.5703125" style="236" customWidth="1"/>
    <col min="11260" max="11260" width="70.28515625" style="236" customWidth="1"/>
    <col min="11261" max="11261" width="17.5703125" style="236" customWidth="1"/>
    <col min="11262" max="11262" width="15.28515625" style="236" customWidth="1"/>
    <col min="11263" max="11263" width="48.7109375" style="236" customWidth="1"/>
    <col min="11264" max="11264" width="24.5703125" style="236" customWidth="1"/>
    <col min="11265" max="11265" width="48.7109375" style="236" customWidth="1"/>
    <col min="11266" max="11266" width="8.140625" style="236" customWidth="1"/>
    <col min="11267" max="11267" width="38.7109375" style="236" customWidth="1"/>
    <col min="11268" max="11268" width="21.140625" style="236" customWidth="1"/>
    <col min="11269" max="11269" width="82" style="236" customWidth="1"/>
    <col min="11270" max="11513" width="9.140625" style="236"/>
    <col min="11514" max="11514" width="70.28515625" style="236" customWidth="1"/>
    <col min="11515" max="11515" width="17.5703125" style="236" customWidth="1"/>
    <col min="11516" max="11516" width="70.28515625" style="236" customWidth="1"/>
    <col min="11517" max="11517" width="17.5703125" style="236" customWidth="1"/>
    <col min="11518" max="11518" width="15.28515625" style="236" customWidth="1"/>
    <col min="11519" max="11519" width="48.7109375" style="236" customWidth="1"/>
    <col min="11520" max="11520" width="24.5703125" style="236" customWidth="1"/>
    <col min="11521" max="11521" width="48.7109375" style="236" customWidth="1"/>
    <col min="11522" max="11522" width="8.140625" style="236" customWidth="1"/>
    <col min="11523" max="11523" width="38.7109375" style="236" customWidth="1"/>
    <col min="11524" max="11524" width="21.140625" style="236" customWidth="1"/>
    <col min="11525" max="11525" width="82" style="236" customWidth="1"/>
    <col min="11526" max="11769" width="9.140625" style="236"/>
    <col min="11770" max="11770" width="70.28515625" style="236" customWidth="1"/>
    <col min="11771" max="11771" width="17.5703125" style="236" customWidth="1"/>
    <col min="11772" max="11772" width="70.28515625" style="236" customWidth="1"/>
    <col min="11773" max="11773" width="17.5703125" style="236" customWidth="1"/>
    <col min="11774" max="11774" width="15.28515625" style="236" customWidth="1"/>
    <col min="11775" max="11775" width="48.7109375" style="236" customWidth="1"/>
    <col min="11776" max="11776" width="24.5703125" style="236" customWidth="1"/>
    <col min="11777" max="11777" width="48.7109375" style="236" customWidth="1"/>
    <col min="11778" max="11778" width="8.140625" style="236" customWidth="1"/>
    <col min="11779" max="11779" width="38.7109375" style="236" customWidth="1"/>
    <col min="11780" max="11780" width="21.140625" style="236" customWidth="1"/>
    <col min="11781" max="11781" width="82" style="236" customWidth="1"/>
    <col min="11782" max="12025" width="9.140625" style="236"/>
    <col min="12026" max="12026" width="70.28515625" style="236" customWidth="1"/>
    <col min="12027" max="12027" width="17.5703125" style="236" customWidth="1"/>
    <col min="12028" max="12028" width="70.28515625" style="236" customWidth="1"/>
    <col min="12029" max="12029" width="17.5703125" style="236" customWidth="1"/>
    <col min="12030" max="12030" width="15.28515625" style="236" customWidth="1"/>
    <col min="12031" max="12031" width="48.7109375" style="236" customWidth="1"/>
    <col min="12032" max="12032" width="24.5703125" style="236" customWidth="1"/>
    <col min="12033" max="12033" width="48.7109375" style="236" customWidth="1"/>
    <col min="12034" max="12034" width="8.140625" style="236" customWidth="1"/>
    <col min="12035" max="12035" width="38.7109375" style="236" customWidth="1"/>
    <col min="12036" max="12036" width="21.140625" style="236" customWidth="1"/>
    <col min="12037" max="12037" width="82" style="236" customWidth="1"/>
    <col min="12038" max="12281" width="9.140625" style="236"/>
    <col min="12282" max="12282" width="70.28515625" style="236" customWidth="1"/>
    <col min="12283" max="12283" width="17.5703125" style="236" customWidth="1"/>
    <col min="12284" max="12284" width="70.28515625" style="236" customWidth="1"/>
    <col min="12285" max="12285" width="17.5703125" style="236" customWidth="1"/>
    <col min="12286" max="12286" width="15.28515625" style="236" customWidth="1"/>
    <col min="12287" max="12287" width="48.7109375" style="236" customWidth="1"/>
    <col min="12288" max="12288" width="24.5703125" style="236" customWidth="1"/>
    <col min="12289" max="12289" width="48.7109375" style="236" customWidth="1"/>
    <col min="12290" max="12290" width="8.140625" style="236" customWidth="1"/>
    <col min="12291" max="12291" width="38.7109375" style="236" customWidth="1"/>
    <col min="12292" max="12292" width="21.140625" style="236" customWidth="1"/>
    <col min="12293" max="12293" width="82" style="236" customWidth="1"/>
    <col min="12294" max="12537" width="9.140625" style="236"/>
    <col min="12538" max="12538" width="70.28515625" style="236" customWidth="1"/>
    <col min="12539" max="12539" width="17.5703125" style="236" customWidth="1"/>
    <col min="12540" max="12540" width="70.28515625" style="236" customWidth="1"/>
    <col min="12541" max="12541" width="17.5703125" style="236" customWidth="1"/>
    <col min="12542" max="12542" width="15.28515625" style="236" customWidth="1"/>
    <col min="12543" max="12543" width="48.7109375" style="236" customWidth="1"/>
    <col min="12544" max="12544" width="24.5703125" style="236" customWidth="1"/>
    <col min="12545" max="12545" width="48.7109375" style="236" customWidth="1"/>
    <col min="12546" max="12546" width="8.140625" style="236" customWidth="1"/>
    <col min="12547" max="12547" width="38.7109375" style="236" customWidth="1"/>
    <col min="12548" max="12548" width="21.140625" style="236" customWidth="1"/>
    <col min="12549" max="12549" width="82" style="236" customWidth="1"/>
    <col min="12550" max="12793" width="9.140625" style="236"/>
    <col min="12794" max="12794" width="70.28515625" style="236" customWidth="1"/>
    <col min="12795" max="12795" width="17.5703125" style="236" customWidth="1"/>
    <col min="12796" max="12796" width="70.28515625" style="236" customWidth="1"/>
    <col min="12797" max="12797" width="17.5703125" style="236" customWidth="1"/>
    <col min="12798" max="12798" width="15.28515625" style="236" customWidth="1"/>
    <col min="12799" max="12799" width="48.7109375" style="236" customWidth="1"/>
    <col min="12800" max="12800" width="24.5703125" style="236" customWidth="1"/>
    <col min="12801" max="12801" width="48.7109375" style="236" customWidth="1"/>
    <col min="12802" max="12802" width="8.140625" style="236" customWidth="1"/>
    <col min="12803" max="12803" width="38.7109375" style="236" customWidth="1"/>
    <col min="12804" max="12804" width="21.140625" style="236" customWidth="1"/>
    <col min="12805" max="12805" width="82" style="236" customWidth="1"/>
    <col min="12806" max="13049" width="9.140625" style="236"/>
    <col min="13050" max="13050" width="70.28515625" style="236" customWidth="1"/>
    <col min="13051" max="13051" width="17.5703125" style="236" customWidth="1"/>
    <col min="13052" max="13052" width="70.28515625" style="236" customWidth="1"/>
    <col min="13053" max="13053" width="17.5703125" style="236" customWidth="1"/>
    <col min="13054" max="13054" width="15.28515625" style="236" customWidth="1"/>
    <col min="13055" max="13055" width="48.7109375" style="236" customWidth="1"/>
    <col min="13056" max="13056" width="24.5703125" style="236" customWidth="1"/>
    <col min="13057" max="13057" width="48.7109375" style="236" customWidth="1"/>
    <col min="13058" max="13058" width="8.140625" style="236" customWidth="1"/>
    <col min="13059" max="13059" width="38.7109375" style="236" customWidth="1"/>
    <col min="13060" max="13060" width="21.140625" style="236" customWidth="1"/>
    <col min="13061" max="13061" width="82" style="236" customWidth="1"/>
    <col min="13062" max="13305" width="9.140625" style="236"/>
    <col min="13306" max="13306" width="70.28515625" style="236" customWidth="1"/>
    <col min="13307" max="13307" width="17.5703125" style="236" customWidth="1"/>
    <col min="13308" max="13308" width="70.28515625" style="236" customWidth="1"/>
    <col min="13309" max="13309" width="17.5703125" style="236" customWidth="1"/>
    <col min="13310" max="13310" width="15.28515625" style="236" customWidth="1"/>
    <col min="13311" max="13311" width="48.7109375" style="236" customWidth="1"/>
    <col min="13312" max="13312" width="24.5703125" style="236" customWidth="1"/>
    <col min="13313" max="13313" width="48.7109375" style="236" customWidth="1"/>
    <col min="13314" max="13314" width="8.140625" style="236" customWidth="1"/>
    <col min="13315" max="13315" width="38.7109375" style="236" customWidth="1"/>
    <col min="13316" max="13316" width="21.140625" style="236" customWidth="1"/>
    <col min="13317" max="13317" width="82" style="236" customWidth="1"/>
    <col min="13318" max="13561" width="9.140625" style="236"/>
    <col min="13562" max="13562" width="70.28515625" style="236" customWidth="1"/>
    <col min="13563" max="13563" width="17.5703125" style="236" customWidth="1"/>
    <col min="13564" max="13564" width="70.28515625" style="236" customWidth="1"/>
    <col min="13565" max="13565" width="17.5703125" style="236" customWidth="1"/>
    <col min="13566" max="13566" width="15.28515625" style="236" customWidth="1"/>
    <col min="13567" max="13567" width="48.7109375" style="236" customWidth="1"/>
    <col min="13568" max="13568" width="24.5703125" style="236" customWidth="1"/>
    <col min="13569" max="13569" width="48.7109375" style="236" customWidth="1"/>
    <col min="13570" max="13570" width="8.140625" style="236" customWidth="1"/>
    <col min="13571" max="13571" width="38.7109375" style="236" customWidth="1"/>
    <col min="13572" max="13572" width="21.140625" style="236" customWidth="1"/>
    <col min="13573" max="13573" width="82" style="236" customWidth="1"/>
    <col min="13574" max="13817" width="9.140625" style="236"/>
    <col min="13818" max="13818" width="70.28515625" style="236" customWidth="1"/>
    <col min="13819" max="13819" width="17.5703125" style="236" customWidth="1"/>
    <col min="13820" max="13820" width="70.28515625" style="236" customWidth="1"/>
    <col min="13821" max="13821" width="17.5703125" style="236" customWidth="1"/>
    <col min="13822" max="13822" width="15.28515625" style="236" customWidth="1"/>
    <col min="13823" max="13823" width="48.7109375" style="236" customWidth="1"/>
    <col min="13824" max="13824" width="24.5703125" style="236" customWidth="1"/>
    <col min="13825" max="13825" width="48.7109375" style="236" customWidth="1"/>
    <col min="13826" max="13826" width="8.140625" style="236" customWidth="1"/>
    <col min="13827" max="13827" width="38.7109375" style="236" customWidth="1"/>
    <col min="13828" max="13828" width="21.140625" style="236" customWidth="1"/>
    <col min="13829" max="13829" width="82" style="236" customWidth="1"/>
    <col min="13830" max="14073" width="9.140625" style="236"/>
    <col min="14074" max="14074" width="70.28515625" style="236" customWidth="1"/>
    <col min="14075" max="14075" width="17.5703125" style="236" customWidth="1"/>
    <col min="14076" max="14076" width="70.28515625" style="236" customWidth="1"/>
    <col min="14077" max="14077" width="17.5703125" style="236" customWidth="1"/>
    <col min="14078" max="14078" width="15.28515625" style="236" customWidth="1"/>
    <col min="14079" max="14079" width="48.7109375" style="236" customWidth="1"/>
    <col min="14080" max="14080" width="24.5703125" style="236" customWidth="1"/>
    <col min="14081" max="14081" width="48.7109375" style="236" customWidth="1"/>
    <col min="14082" max="14082" width="8.140625" style="236" customWidth="1"/>
    <col min="14083" max="14083" width="38.7109375" style="236" customWidth="1"/>
    <col min="14084" max="14084" width="21.140625" style="236" customWidth="1"/>
    <col min="14085" max="14085" width="82" style="236" customWidth="1"/>
    <col min="14086" max="14329" width="9.140625" style="236"/>
    <col min="14330" max="14330" width="70.28515625" style="236" customWidth="1"/>
    <col min="14331" max="14331" width="17.5703125" style="236" customWidth="1"/>
    <col min="14332" max="14332" width="70.28515625" style="236" customWidth="1"/>
    <col min="14333" max="14333" width="17.5703125" style="236" customWidth="1"/>
    <col min="14334" max="14334" width="15.28515625" style="236" customWidth="1"/>
    <col min="14335" max="14335" width="48.7109375" style="236" customWidth="1"/>
    <col min="14336" max="14336" width="24.5703125" style="236" customWidth="1"/>
    <col min="14337" max="14337" width="48.7109375" style="236" customWidth="1"/>
    <col min="14338" max="14338" width="8.140625" style="236" customWidth="1"/>
    <col min="14339" max="14339" width="38.7109375" style="236" customWidth="1"/>
    <col min="14340" max="14340" width="21.140625" style="236" customWidth="1"/>
    <col min="14341" max="14341" width="82" style="236" customWidth="1"/>
    <col min="14342" max="14585" width="9.140625" style="236"/>
    <col min="14586" max="14586" width="70.28515625" style="236" customWidth="1"/>
    <col min="14587" max="14587" width="17.5703125" style="236" customWidth="1"/>
    <col min="14588" max="14588" width="70.28515625" style="236" customWidth="1"/>
    <col min="14589" max="14589" width="17.5703125" style="236" customWidth="1"/>
    <col min="14590" max="14590" width="15.28515625" style="236" customWidth="1"/>
    <col min="14591" max="14591" width="48.7109375" style="236" customWidth="1"/>
    <col min="14592" max="14592" width="24.5703125" style="236" customWidth="1"/>
    <col min="14593" max="14593" width="48.7109375" style="236" customWidth="1"/>
    <col min="14594" max="14594" width="8.140625" style="236" customWidth="1"/>
    <col min="14595" max="14595" width="38.7109375" style="236" customWidth="1"/>
    <col min="14596" max="14596" width="21.140625" style="236" customWidth="1"/>
    <col min="14597" max="14597" width="82" style="236" customWidth="1"/>
    <col min="14598" max="14841" width="9.140625" style="236"/>
    <col min="14842" max="14842" width="70.28515625" style="236" customWidth="1"/>
    <col min="14843" max="14843" width="17.5703125" style="236" customWidth="1"/>
    <col min="14844" max="14844" width="70.28515625" style="236" customWidth="1"/>
    <col min="14845" max="14845" width="17.5703125" style="236" customWidth="1"/>
    <col min="14846" max="14846" width="15.28515625" style="236" customWidth="1"/>
    <col min="14847" max="14847" width="48.7109375" style="236" customWidth="1"/>
    <col min="14848" max="14848" width="24.5703125" style="236" customWidth="1"/>
    <col min="14849" max="14849" width="48.7109375" style="236" customWidth="1"/>
    <col min="14850" max="14850" width="8.140625" style="236" customWidth="1"/>
    <col min="14851" max="14851" width="38.7109375" style="236" customWidth="1"/>
    <col min="14852" max="14852" width="21.140625" style="236" customWidth="1"/>
    <col min="14853" max="14853" width="82" style="236" customWidth="1"/>
    <col min="14854" max="15097" width="9.140625" style="236"/>
    <col min="15098" max="15098" width="70.28515625" style="236" customWidth="1"/>
    <col min="15099" max="15099" width="17.5703125" style="236" customWidth="1"/>
    <col min="15100" max="15100" width="70.28515625" style="236" customWidth="1"/>
    <col min="15101" max="15101" width="17.5703125" style="236" customWidth="1"/>
    <col min="15102" max="15102" width="15.28515625" style="236" customWidth="1"/>
    <col min="15103" max="15103" width="48.7109375" style="236" customWidth="1"/>
    <col min="15104" max="15104" width="24.5703125" style="236" customWidth="1"/>
    <col min="15105" max="15105" width="48.7109375" style="236" customWidth="1"/>
    <col min="15106" max="15106" width="8.140625" style="236" customWidth="1"/>
    <col min="15107" max="15107" width="38.7109375" style="236" customWidth="1"/>
    <col min="15108" max="15108" width="21.140625" style="236" customWidth="1"/>
    <col min="15109" max="15109" width="82" style="236" customWidth="1"/>
    <col min="15110" max="15353" width="9.140625" style="236"/>
    <col min="15354" max="15354" width="70.28515625" style="236" customWidth="1"/>
    <col min="15355" max="15355" width="17.5703125" style="236" customWidth="1"/>
    <col min="15356" max="15356" width="70.28515625" style="236" customWidth="1"/>
    <col min="15357" max="15357" width="17.5703125" style="236" customWidth="1"/>
    <col min="15358" max="15358" width="15.28515625" style="236" customWidth="1"/>
    <col min="15359" max="15359" width="48.7109375" style="236" customWidth="1"/>
    <col min="15360" max="15360" width="24.5703125" style="236" customWidth="1"/>
    <col min="15361" max="15361" width="48.7109375" style="236" customWidth="1"/>
    <col min="15362" max="15362" width="8.140625" style="236" customWidth="1"/>
    <col min="15363" max="15363" width="38.7109375" style="236" customWidth="1"/>
    <col min="15364" max="15364" width="21.140625" style="236" customWidth="1"/>
    <col min="15365" max="15365" width="82" style="236" customWidth="1"/>
    <col min="15366" max="15609" width="9.140625" style="236"/>
    <col min="15610" max="15610" width="70.28515625" style="236" customWidth="1"/>
    <col min="15611" max="15611" width="17.5703125" style="236" customWidth="1"/>
    <col min="15612" max="15612" width="70.28515625" style="236" customWidth="1"/>
    <col min="15613" max="15613" width="17.5703125" style="236" customWidth="1"/>
    <col min="15614" max="15614" width="15.28515625" style="236" customWidth="1"/>
    <col min="15615" max="15615" width="48.7109375" style="236" customWidth="1"/>
    <col min="15616" max="15616" width="24.5703125" style="236" customWidth="1"/>
    <col min="15617" max="15617" width="48.7109375" style="236" customWidth="1"/>
    <col min="15618" max="15618" width="8.140625" style="236" customWidth="1"/>
    <col min="15619" max="15619" width="38.7109375" style="236" customWidth="1"/>
    <col min="15620" max="15620" width="21.140625" style="236" customWidth="1"/>
    <col min="15621" max="15621" width="82" style="236" customWidth="1"/>
    <col min="15622" max="15865" width="9.140625" style="236"/>
    <col min="15866" max="15866" width="70.28515625" style="236" customWidth="1"/>
    <col min="15867" max="15867" width="17.5703125" style="236" customWidth="1"/>
    <col min="15868" max="15868" width="70.28515625" style="236" customWidth="1"/>
    <col min="15869" max="15869" width="17.5703125" style="236" customWidth="1"/>
    <col min="15870" max="15870" width="15.28515625" style="236" customWidth="1"/>
    <col min="15871" max="15871" width="48.7109375" style="236" customWidth="1"/>
    <col min="15872" max="15872" width="24.5703125" style="236" customWidth="1"/>
    <col min="15873" max="15873" width="48.7109375" style="236" customWidth="1"/>
    <col min="15874" max="15874" width="8.140625" style="236" customWidth="1"/>
    <col min="15875" max="15875" width="38.7109375" style="236" customWidth="1"/>
    <col min="15876" max="15876" width="21.140625" style="236" customWidth="1"/>
    <col min="15877" max="15877" width="82" style="236" customWidth="1"/>
    <col min="15878" max="16121" width="9.140625" style="236"/>
    <col min="16122" max="16122" width="70.28515625" style="236" customWidth="1"/>
    <col min="16123" max="16123" width="17.5703125" style="236" customWidth="1"/>
    <col min="16124" max="16124" width="70.28515625" style="236" customWidth="1"/>
    <col min="16125" max="16125" width="17.5703125" style="236" customWidth="1"/>
    <col min="16126" max="16126" width="15.28515625" style="236" customWidth="1"/>
    <col min="16127" max="16127" width="48.7109375" style="236" customWidth="1"/>
    <col min="16128" max="16128" width="24.5703125" style="236" customWidth="1"/>
    <col min="16129" max="16129" width="48.7109375" style="236" customWidth="1"/>
    <col min="16130" max="16130" width="8.140625" style="236" customWidth="1"/>
    <col min="16131" max="16131" width="38.7109375" style="236" customWidth="1"/>
    <col min="16132" max="16132" width="21.140625" style="236" customWidth="1"/>
    <col min="16133" max="16133" width="82" style="236" customWidth="1"/>
    <col min="16134" max="16384" width="9.140625" style="236"/>
  </cols>
  <sheetData>
    <row r="1" spans="1:13" s="42" customFormat="1" x14ac:dyDescent="0.25">
      <c r="A1" s="46"/>
      <c r="B1" s="324"/>
      <c r="C1" s="324"/>
      <c r="D1" s="324"/>
      <c r="E1" s="324"/>
      <c r="F1" s="324"/>
      <c r="G1" s="324"/>
    </row>
    <row r="2" spans="1:13" s="42" customFormat="1" x14ac:dyDescent="0.25">
      <c r="A2" s="46"/>
      <c r="B2" s="309"/>
      <c r="C2" s="309"/>
      <c r="D2" s="309"/>
      <c r="E2" s="309"/>
    </row>
    <row r="3" spans="1:13" s="42" customFormat="1" ht="15.75" customHeight="1" x14ac:dyDescent="0.25">
      <c r="B3" s="310" t="s">
        <v>125</v>
      </c>
      <c r="C3" s="310"/>
      <c r="D3" s="310"/>
      <c r="E3" s="310"/>
      <c r="F3" s="47"/>
      <c r="G3" s="47"/>
      <c r="H3" s="47"/>
      <c r="I3" s="47"/>
      <c r="J3" s="47"/>
      <c r="K3" s="47"/>
      <c r="L3" s="47"/>
      <c r="M3" s="47"/>
    </row>
    <row r="4" spans="1:13" s="42" customFormat="1" x14ac:dyDescent="0.25">
      <c r="B4" s="310"/>
      <c r="C4" s="310"/>
      <c r="D4" s="310"/>
      <c r="E4" s="310"/>
      <c r="F4" s="47"/>
      <c r="G4" s="47"/>
      <c r="H4" s="47"/>
      <c r="I4" s="47"/>
      <c r="J4" s="47"/>
      <c r="K4" s="47"/>
      <c r="L4" s="47"/>
      <c r="M4" s="47"/>
    </row>
    <row r="5" spans="1:13" s="42" customFormat="1" ht="15.75" customHeight="1" x14ac:dyDescent="0.25">
      <c r="B5" s="311" t="s">
        <v>7828</v>
      </c>
      <c r="C5" s="311"/>
      <c r="D5" s="311"/>
      <c r="E5" s="311"/>
      <c r="F5" s="48"/>
      <c r="G5" s="48"/>
      <c r="H5" s="48"/>
      <c r="I5" s="48"/>
      <c r="J5" s="48"/>
      <c r="K5" s="48"/>
      <c r="L5" s="48"/>
      <c r="M5" s="48"/>
    </row>
    <row r="6" spans="1:13" s="42" customFormat="1" x14ac:dyDescent="0.25">
      <c r="B6" s="314"/>
      <c r="C6" s="314"/>
      <c r="D6" s="314"/>
      <c r="E6" s="314"/>
      <c r="F6" s="49"/>
      <c r="G6" s="49"/>
      <c r="H6" s="49"/>
      <c r="I6" s="49"/>
      <c r="J6" s="49"/>
      <c r="K6" s="49"/>
      <c r="L6" s="49"/>
      <c r="M6" s="49"/>
    </row>
    <row r="7" spans="1:13" s="42" customFormat="1" x14ac:dyDescent="0.25">
      <c r="B7" s="313" t="s">
        <v>10042</v>
      </c>
      <c r="C7" s="313"/>
      <c r="D7" s="313"/>
      <c r="E7" s="313"/>
      <c r="F7" s="51"/>
      <c r="G7" s="51"/>
      <c r="H7" s="51"/>
      <c r="I7" s="51"/>
      <c r="J7" s="51"/>
      <c r="K7" s="51"/>
      <c r="L7" s="51"/>
      <c r="M7" s="51"/>
    </row>
    <row r="8" spans="1:13" s="42" customFormat="1" x14ac:dyDescent="0.25">
      <c r="A8" s="43"/>
      <c r="B8" s="325"/>
      <c r="C8" s="325"/>
      <c r="D8" s="325"/>
      <c r="E8" s="325"/>
      <c r="F8" s="50"/>
      <c r="G8" s="50"/>
      <c r="H8" s="50"/>
      <c r="I8" s="50"/>
      <c r="J8" s="50"/>
      <c r="K8" s="50"/>
      <c r="L8" s="50"/>
      <c r="M8" s="50"/>
    </row>
    <row r="9" spans="1:13" ht="24" customHeight="1" x14ac:dyDescent="0.25">
      <c r="B9" s="350" t="s">
        <v>10036</v>
      </c>
      <c r="C9" s="351"/>
      <c r="D9" s="351"/>
      <c r="E9" s="351"/>
    </row>
    <row r="10" spans="1:13" ht="24" customHeight="1" x14ac:dyDescent="0.25">
      <c r="B10" s="263" t="s">
        <v>181</v>
      </c>
      <c r="C10" s="238" t="s">
        <v>182</v>
      </c>
      <c r="D10" s="237" t="s">
        <v>126</v>
      </c>
      <c r="E10" s="237" t="s">
        <v>183</v>
      </c>
    </row>
    <row r="11" spans="1:13" s="235" customFormat="1" x14ac:dyDescent="0.25">
      <c r="B11" s="264">
        <v>104658</v>
      </c>
      <c r="C11" s="240" t="s">
        <v>6381</v>
      </c>
      <c r="D11" s="239" t="s">
        <v>121</v>
      </c>
      <c r="E11" s="241">
        <v>150.51</v>
      </c>
      <c r="F11" s="234"/>
    </row>
    <row r="12" spans="1:13" s="235" customFormat="1" ht="31.5" x14ac:dyDescent="0.25">
      <c r="B12" s="264">
        <v>105002</v>
      </c>
      <c r="C12" s="240" t="s">
        <v>7235</v>
      </c>
      <c r="D12" s="239" t="s">
        <v>19</v>
      </c>
      <c r="E12" s="241">
        <v>773.33</v>
      </c>
      <c r="F12" s="234"/>
    </row>
    <row r="13" spans="1:13" s="235" customFormat="1" ht="31.5" x14ac:dyDescent="0.25">
      <c r="B13" s="264">
        <v>105004</v>
      </c>
      <c r="C13" s="240" t="s">
        <v>7237</v>
      </c>
      <c r="D13" s="239" t="s">
        <v>121</v>
      </c>
      <c r="E13" s="241">
        <v>132.58000000000001</v>
      </c>
      <c r="F13" s="234"/>
    </row>
    <row r="14" spans="1:13" s="235" customFormat="1" ht="31.5" x14ac:dyDescent="0.25">
      <c r="B14" s="264">
        <v>105003</v>
      </c>
      <c r="C14" s="240" t="s">
        <v>7236</v>
      </c>
      <c r="D14" s="239" t="s">
        <v>19</v>
      </c>
      <c r="E14" s="241">
        <v>1305.6400000000001</v>
      </c>
      <c r="F14" s="234"/>
    </row>
    <row r="15" spans="1:13" s="235" customFormat="1" ht="31.5" x14ac:dyDescent="0.25">
      <c r="B15" s="264">
        <v>105005</v>
      </c>
      <c r="C15" s="240" t="s">
        <v>7238</v>
      </c>
      <c r="D15" s="239" t="s">
        <v>121</v>
      </c>
      <c r="E15" s="241">
        <v>231.14</v>
      </c>
      <c r="F15" s="234"/>
    </row>
    <row r="16" spans="1:13" s="235" customFormat="1" ht="31.5" x14ac:dyDescent="0.25">
      <c r="B16" s="264">
        <v>105006</v>
      </c>
      <c r="C16" s="240" t="s">
        <v>7835</v>
      </c>
      <c r="D16" s="239" t="s">
        <v>19</v>
      </c>
      <c r="E16" s="241">
        <v>0</v>
      </c>
      <c r="F16" s="234"/>
    </row>
    <row r="17" spans="2:6" s="235" customFormat="1" ht="31.5" x14ac:dyDescent="0.25">
      <c r="B17" s="264">
        <v>104999</v>
      </c>
      <c r="C17" s="240" t="s">
        <v>7836</v>
      </c>
      <c r="D17" s="239" t="s">
        <v>19</v>
      </c>
      <c r="E17" s="241">
        <v>0</v>
      </c>
      <c r="F17" s="234"/>
    </row>
    <row r="18" spans="2:6" s="235" customFormat="1" ht="47.25" x14ac:dyDescent="0.25">
      <c r="B18" s="264">
        <v>105000</v>
      </c>
      <c r="C18" s="240" t="s">
        <v>7837</v>
      </c>
      <c r="D18" s="239" t="s">
        <v>123</v>
      </c>
      <c r="E18" s="241">
        <v>1555.18</v>
      </c>
      <c r="F18" s="234"/>
    </row>
    <row r="19" spans="2:6" s="235" customFormat="1" ht="47.25" x14ac:dyDescent="0.25">
      <c r="B19" s="264">
        <v>105001</v>
      </c>
      <c r="C19" s="240" t="s">
        <v>7838</v>
      </c>
      <c r="D19" s="239" t="s">
        <v>123</v>
      </c>
      <c r="E19" s="241">
        <v>1584.89</v>
      </c>
      <c r="F19" s="234"/>
    </row>
    <row r="20" spans="2:6" s="235" customFormat="1" ht="31.5" x14ac:dyDescent="0.25">
      <c r="B20" s="264">
        <v>89306</v>
      </c>
      <c r="C20" s="240" t="s">
        <v>5860</v>
      </c>
      <c r="D20" s="239" t="s">
        <v>121</v>
      </c>
      <c r="E20" s="241">
        <v>108.27</v>
      </c>
      <c r="F20" s="234"/>
    </row>
    <row r="21" spans="2:6" s="235" customFormat="1" ht="31.5" x14ac:dyDescent="0.25">
      <c r="B21" s="264">
        <v>89307</v>
      </c>
      <c r="C21" s="240" t="s">
        <v>5861</v>
      </c>
      <c r="D21" s="239" t="s">
        <v>121</v>
      </c>
      <c r="E21" s="241">
        <v>111.06</v>
      </c>
      <c r="F21" s="234"/>
    </row>
    <row r="22" spans="2:6" s="235" customFormat="1" ht="31.5" x14ac:dyDescent="0.25">
      <c r="B22" s="264">
        <v>89290</v>
      </c>
      <c r="C22" s="240" t="s">
        <v>5856</v>
      </c>
      <c r="D22" s="239" t="s">
        <v>121</v>
      </c>
      <c r="E22" s="241">
        <v>87.92</v>
      </c>
      <c r="F22" s="234"/>
    </row>
    <row r="23" spans="2:6" s="235" customFormat="1" ht="31.5" x14ac:dyDescent="0.25">
      <c r="B23" s="264">
        <v>89291</v>
      </c>
      <c r="C23" s="240" t="s">
        <v>5857</v>
      </c>
      <c r="D23" s="239" t="s">
        <v>121</v>
      </c>
      <c r="E23" s="241">
        <v>89.99</v>
      </c>
      <c r="F23" s="234"/>
    </row>
    <row r="24" spans="2:6" s="235" customFormat="1" ht="31.5" x14ac:dyDescent="0.25">
      <c r="B24" s="264">
        <v>89298</v>
      </c>
      <c r="C24" s="240" t="s">
        <v>5858</v>
      </c>
      <c r="D24" s="239" t="s">
        <v>121</v>
      </c>
      <c r="E24" s="241">
        <v>91.58</v>
      </c>
      <c r="F24" s="234"/>
    </row>
    <row r="25" spans="2:6" s="235" customFormat="1" ht="31.5" x14ac:dyDescent="0.25">
      <c r="B25" s="264">
        <v>89299</v>
      </c>
      <c r="C25" s="240" t="s">
        <v>5859</v>
      </c>
      <c r="D25" s="239" t="s">
        <v>121</v>
      </c>
      <c r="E25" s="241">
        <v>94.08</v>
      </c>
      <c r="F25" s="234"/>
    </row>
    <row r="26" spans="2:6" s="235" customFormat="1" ht="31.5" x14ac:dyDescent="0.25">
      <c r="B26" s="264">
        <v>89282</v>
      </c>
      <c r="C26" s="240" t="s">
        <v>5854</v>
      </c>
      <c r="D26" s="239" t="s">
        <v>121</v>
      </c>
      <c r="E26" s="241">
        <v>77.36</v>
      </c>
      <c r="F26" s="234"/>
    </row>
    <row r="27" spans="2:6" s="235" customFormat="1" ht="31.5" x14ac:dyDescent="0.25">
      <c r="B27" s="264">
        <v>89283</v>
      </c>
      <c r="C27" s="240" t="s">
        <v>5855</v>
      </c>
      <c r="D27" s="239" t="s">
        <v>121</v>
      </c>
      <c r="E27" s="241">
        <v>79.239999999999995</v>
      </c>
      <c r="F27" s="234"/>
    </row>
    <row r="28" spans="2:6" s="235" customFormat="1" ht="31.5" x14ac:dyDescent="0.25">
      <c r="B28" s="264">
        <v>89480</v>
      </c>
      <c r="C28" s="240" t="s">
        <v>5886</v>
      </c>
      <c r="D28" s="239" t="s">
        <v>121</v>
      </c>
      <c r="E28" s="241">
        <v>160.1</v>
      </c>
      <c r="F28" s="234"/>
    </row>
    <row r="29" spans="2:6" s="235" customFormat="1" ht="31.5" x14ac:dyDescent="0.25">
      <c r="B29" s="264">
        <v>89464</v>
      </c>
      <c r="C29" s="240" t="s">
        <v>5882</v>
      </c>
      <c r="D29" s="239" t="s">
        <v>121</v>
      </c>
      <c r="E29" s="241">
        <v>134.91999999999999</v>
      </c>
      <c r="F29" s="234"/>
    </row>
    <row r="30" spans="2:6" s="235" customFormat="1" ht="31.5" x14ac:dyDescent="0.25">
      <c r="B30" s="264">
        <v>89478</v>
      </c>
      <c r="C30" s="240" t="s">
        <v>5885</v>
      </c>
      <c r="D30" s="239" t="s">
        <v>121</v>
      </c>
      <c r="E30" s="241">
        <v>139.62</v>
      </c>
      <c r="F30" s="234"/>
    </row>
    <row r="31" spans="2:6" s="235" customFormat="1" ht="31.5" x14ac:dyDescent="0.25">
      <c r="B31" s="264">
        <v>89462</v>
      </c>
      <c r="C31" s="240" t="s">
        <v>5881</v>
      </c>
      <c r="D31" s="239" t="s">
        <v>121</v>
      </c>
      <c r="E31" s="241">
        <v>115.92</v>
      </c>
      <c r="F31" s="234"/>
    </row>
    <row r="32" spans="2:6" s="235" customFormat="1" ht="31.5" x14ac:dyDescent="0.25">
      <c r="B32" s="264">
        <v>104444</v>
      </c>
      <c r="C32" s="240" t="s">
        <v>7839</v>
      </c>
      <c r="D32" s="239" t="s">
        <v>121</v>
      </c>
      <c r="E32" s="241">
        <v>0</v>
      </c>
      <c r="F32" s="234"/>
    </row>
    <row r="33" spans="2:6" s="235" customFormat="1" ht="31.5" x14ac:dyDescent="0.25">
      <c r="B33" s="264">
        <v>104442</v>
      </c>
      <c r="C33" s="240" t="s">
        <v>7840</v>
      </c>
      <c r="D33" s="239" t="s">
        <v>121</v>
      </c>
      <c r="E33" s="241">
        <v>0</v>
      </c>
      <c r="F33" s="234"/>
    </row>
    <row r="34" spans="2:6" s="235" customFormat="1" ht="31.5" x14ac:dyDescent="0.25">
      <c r="B34" s="264">
        <v>89472</v>
      </c>
      <c r="C34" s="240" t="s">
        <v>5884</v>
      </c>
      <c r="D34" s="239" t="s">
        <v>121</v>
      </c>
      <c r="E34" s="241">
        <v>118.04</v>
      </c>
      <c r="F34" s="234"/>
    </row>
    <row r="35" spans="2:6" s="235" customFormat="1" ht="31.5" x14ac:dyDescent="0.25">
      <c r="B35" s="264">
        <v>89455</v>
      </c>
      <c r="C35" s="240" t="s">
        <v>5880</v>
      </c>
      <c r="D35" s="239" t="s">
        <v>121</v>
      </c>
      <c r="E35" s="241">
        <v>102.46</v>
      </c>
      <c r="F35" s="234"/>
    </row>
    <row r="36" spans="2:6" s="235" customFormat="1" ht="31.5" x14ac:dyDescent="0.25">
      <c r="B36" s="264">
        <v>89470</v>
      </c>
      <c r="C36" s="240" t="s">
        <v>5883</v>
      </c>
      <c r="D36" s="239" t="s">
        <v>121</v>
      </c>
      <c r="E36" s="241">
        <v>99.72</v>
      </c>
      <c r="F36" s="234"/>
    </row>
    <row r="37" spans="2:6" s="235" customFormat="1" ht="31.5" x14ac:dyDescent="0.25">
      <c r="B37" s="264">
        <v>89453</v>
      </c>
      <c r="C37" s="240" t="s">
        <v>5879</v>
      </c>
      <c r="D37" s="239" t="s">
        <v>121</v>
      </c>
      <c r="E37" s="241">
        <v>85.57</v>
      </c>
      <c r="F37" s="234"/>
    </row>
    <row r="38" spans="2:6" s="235" customFormat="1" ht="31.5" x14ac:dyDescent="0.25">
      <c r="B38" s="264">
        <v>104443</v>
      </c>
      <c r="C38" s="240" t="s">
        <v>7841</v>
      </c>
      <c r="D38" s="239" t="s">
        <v>121</v>
      </c>
      <c r="E38" s="241">
        <v>0</v>
      </c>
      <c r="F38" s="234"/>
    </row>
    <row r="39" spans="2:6" s="235" customFormat="1" ht="31.5" x14ac:dyDescent="0.25">
      <c r="B39" s="264">
        <v>104441</v>
      </c>
      <c r="C39" s="240" t="s">
        <v>7842</v>
      </c>
      <c r="D39" s="239" t="s">
        <v>121</v>
      </c>
      <c r="E39" s="241">
        <v>0</v>
      </c>
      <c r="F39" s="234"/>
    </row>
    <row r="40" spans="2:6" s="235" customFormat="1" ht="31.5" x14ac:dyDescent="0.25">
      <c r="B40" s="264">
        <v>103338</v>
      </c>
      <c r="C40" s="240" t="s">
        <v>5873</v>
      </c>
      <c r="D40" s="239" t="s">
        <v>121</v>
      </c>
      <c r="E40" s="241">
        <v>120.43</v>
      </c>
      <c r="F40" s="234"/>
    </row>
    <row r="41" spans="2:6" s="235" customFormat="1" ht="31.5" x14ac:dyDescent="0.25">
      <c r="B41" s="264">
        <v>103339</v>
      </c>
      <c r="C41" s="240" t="s">
        <v>5874</v>
      </c>
      <c r="D41" s="239" t="s">
        <v>121</v>
      </c>
      <c r="E41" s="241">
        <v>122.06</v>
      </c>
      <c r="F41" s="234"/>
    </row>
    <row r="42" spans="2:6" s="235" customFormat="1" ht="31.5" x14ac:dyDescent="0.25">
      <c r="B42" s="264">
        <v>103340</v>
      </c>
      <c r="C42" s="240" t="s">
        <v>5875</v>
      </c>
      <c r="D42" s="239" t="s">
        <v>121</v>
      </c>
      <c r="E42" s="241">
        <v>144.08000000000001</v>
      </c>
      <c r="F42" s="234"/>
    </row>
    <row r="43" spans="2:6" s="235" customFormat="1" ht="31.5" x14ac:dyDescent="0.25">
      <c r="B43" s="264">
        <v>103341</v>
      </c>
      <c r="C43" s="240" t="s">
        <v>5876</v>
      </c>
      <c r="D43" s="239" t="s">
        <v>121</v>
      </c>
      <c r="E43" s="241">
        <v>146.13</v>
      </c>
      <c r="F43" s="234"/>
    </row>
    <row r="44" spans="2:6" s="235" customFormat="1" ht="31.5" x14ac:dyDescent="0.25">
      <c r="B44" s="264">
        <v>103336</v>
      </c>
      <c r="C44" s="240" t="s">
        <v>5871</v>
      </c>
      <c r="D44" s="239" t="s">
        <v>121</v>
      </c>
      <c r="E44" s="241">
        <v>90.98</v>
      </c>
      <c r="F44" s="234"/>
    </row>
    <row r="45" spans="2:6" s="235" customFormat="1" ht="31.5" x14ac:dyDescent="0.25">
      <c r="B45" s="264">
        <v>103337</v>
      </c>
      <c r="C45" s="240" t="s">
        <v>5872</v>
      </c>
      <c r="D45" s="239" t="s">
        <v>121</v>
      </c>
      <c r="E45" s="241">
        <v>92.37</v>
      </c>
      <c r="F45" s="234"/>
    </row>
    <row r="46" spans="2:6" s="235" customFormat="1" ht="31.5" x14ac:dyDescent="0.25">
      <c r="B46" s="264">
        <v>103342</v>
      </c>
      <c r="C46" s="240" t="s">
        <v>5877</v>
      </c>
      <c r="D46" s="239" t="s">
        <v>121</v>
      </c>
      <c r="E46" s="241">
        <v>120.01</v>
      </c>
      <c r="F46" s="234"/>
    </row>
    <row r="47" spans="2:6" s="235" customFormat="1" ht="31.5" x14ac:dyDescent="0.25">
      <c r="B47" s="264">
        <v>103343</v>
      </c>
      <c r="C47" s="240" t="s">
        <v>5878</v>
      </c>
      <c r="D47" s="239" t="s">
        <v>121</v>
      </c>
      <c r="E47" s="241">
        <v>121.82</v>
      </c>
      <c r="F47" s="234"/>
    </row>
    <row r="48" spans="2:6" s="235" customFormat="1" ht="31.5" x14ac:dyDescent="0.25">
      <c r="B48" s="264">
        <v>103354</v>
      </c>
      <c r="C48" s="240" t="s">
        <v>7843</v>
      </c>
      <c r="D48" s="239" t="s">
        <v>121</v>
      </c>
      <c r="E48" s="241">
        <v>103.33</v>
      </c>
      <c r="F48" s="234"/>
    </row>
    <row r="49" spans="2:6" s="235" customFormat="1" ht="31.5" x14ac:dyDescent="0.25">
      <c r="B49" s="264">
        <v>103355</v>
      </c>
      <c r="C49" s="240" t="s">
        <v>7844</v>
      </c>
      <c r="D49" s="239" t="s">
        <v>121</v>
      </c>
      <c r="E49" s="241">
        <v>104.99</v>
      </c>
      <c r="F49" s="234"/>
    </row>
    <row r="50" spans="2:6" s="235" customFormat="1" ht="31.5" x14ac:dyDescent="0.25">
      <c r="B50" s="264">
        <v>103330</v>
      </c>
      <c r="C50" s="240" t="s">
        <v>5844</v>
      </c>
      <c r="D50" s="239" t="s">
        <v>121</v>
      </c>
      <c r="E50" s="241">
        <v>94.69</v>
      </c>
      <c r="F50" s="234"/>
    </row>
    <row r="51" spans="2:6" s="235" customFormat="1" ht="31.5" x14ac:dyDescent="0.25">
      <c r="B51" s="264">
        <v>103331</v>
      </c>
      <c r="C51" s="240" t="s">
        <v>5845</v>
      </c>
      <c r="D51" s="239" t="s">
        <v>121</v>
      </c>
      <c r="E51" s="241">
        <v>96.25</v>
      </c>
      <c r="F51" s="234"/>
    </row>
    <row r="52" spans="2:6" s="235" customFormat="1" ht="31.5" x14ac:dyDescent="0.25">
      <c r="B52" s="264">
        <v>103358</v>
      </c>
      <c r="C52" s="240" t="s">
        <v>7845</v>
      </c>
      <c r="D52" s="239" t="s">
        <v>121</v>
      </c>
      <c r="E52" s="241">
        <v>79.349999999999994</v>
      </c>
      <c r="F52" s="234"/>
    </row>
    <row r="53" spans="2:6" s="235" customFormat="1" ht="31.5" x14ac:dyDescent="0.25">
      <c r="B53" s="264">
        <v>103359</v>
      </c>
      <c r="C53" s="240" t="s">
        <v>7846</v>
      </c>
      <c r="D53" s="239" t="s">
        <v>121</v>
      </c>
      <c r="E53" s="241">
        <v>80.680000000000007</v>
      </c>
      <c r="F53" s="234"/>
    </row>
    <row r="54" spans="2:6" s="235" customFormat="1" ht="31.5" x14ac:dyDescent="0.25">
      <c r="B54" s="264">
        <v>103366</v>
      </c>
      <c r="C54" s="240" t="s">
        <v>7847</v>
      </c>
      <c r="D54" s="239" t="s">
        <v>121</v>
      </c>
      <c r="E54" s="241">
        <v>68.22</v>
      </c>
      <c r="F54" s="234"/>
    </row>
    <row r="55" spans="2:6" s="235" customFormat="1" ht="31.5" x14ac:dyDescent="0.25">
      <c r="B55" s="264">
        <v>103367</v>
      </c>
      <c r="C55" s="240" t="s">
        <v>7848</v>
      </c>
      <c r="D55" s="239" t="s">
        <v>121</v>
      </c>
      <c r="E55" s="241">
        <v>69.42</v>
      </c>
      <c r="F55" s="234"/>
    </row>
    <row r="56" spans="2:6" s="235" customFormat="1" ht="31.5" x14ac:dyDescent="0.25">
      <c r="B56" s="264">
        <v>103360</v>
      </c>
      <c r="C56" s="240" t="s">
        <v>7849</v>
      </c>
      <c r="D56" s="239" t="s">
        <v>121</v>
      </c>
      <c r="E56" s="241">
        <v>92.84</v>
      </c>
      <c r="F56" s="234"/>
    </row>
    <row r="57" spans="2:6" s="235" customFormat="1" ht="31.5" x14ac:dyDescent="0.25">
      <c r="B57" s="264">
        <v>103361</v>
      </c>
      <c r="C57" s="240" t="s">
        <v>7850</v>
      </c>
      <c r="D57" s="239" t="s">
        <v>121</v>
      </c>
      <c r="E57" s="241">
        <v>94.52</v>
      </c>
      <c r="F57" s="234"/>
    </row>
    <row r="58" spans="2:6" s="235" customFormat="1" ht="31.5" x14ac:dyDescent="0.25">
      <c r="B58" s="264">
        <v>103368</v>
      </c>
      <c r="C58" s="240" t="s">
        <v>7851</v>
      </c>
      <c r="D58" s="239" t="s">
        <v>121</v>
      </c>
      <c r="E58" s="241">
        <v>77.67</v>
      </c>
      <c r="F58" s="234"/>
    </row>
    <row r="59" spans="2:6" s="235" customFormat="1" ht="31.5" x14ac:dyDescent="0.25">
      <c r="B59" s="264">
        <v>103369</v>
      </c>
      <c r="C59" s="240" t="s">
        <v>7852</v>
      </c>
      <c r="D59" s="239" t="s">
        <v>121</v>
      </c>
      <c r="E59" s="241">
        <v>79.180000000000007</v>
      </c>
      <c r="F59" s="234"/>
    </row>
    <row r="60" spans="2:6" s="235" customFormat="1" ht="31.5" x14ac:dyDescent="0.25">
      <c r="B60" s="264">
        <v>103334</v>
      </c>
      <c r="C60" s="240" t="s">
        <v>5848</v>
      </c>
      <c r="D60" s="239" t="s">
        <v>121</v>
      </c>
      <c r="E60" s="241">
        <v>169.16</v>
      </c>
      <c r="F60" s="234"/>
    </row>
    <row r="61" spans="2:6" s="235" customFormat="1" ht="31.5" x14ac:dyDescent="0.25">
      <c r="B61" s="264">
        <v>103335</v>
      </c>
      <c r="C61" s="240" t="s">
        <v>5849</v>
      </c>
      <c r="D61" s="239" t="s">
        <v>121</v>
      </c>
      <c r="E61" s="241">
        <v>172.08</v>
      </c>
      <c r="F61" s="234"/>
    </row>
    <row r="62" spans="2:6" s="235" customFormat="1" ht="31.5" x14ac:dyDescent="0.25">
      <c r="B62" s="264">
        <v>103362</v>
      </c>
      <c r="C62" s="240" t="s">
        <v>7853</v>
      </c>
      <c r="D62" s="239" t="s">
        <v>121</v>
      </c>
      <c r="E62" s="241">
        <v>111.93</v>
      </c>
      <c r="F62" s="234"/>
    </row>
    <row r="63" spans="2:6" s="235" customFormat="1" ht="31.5" x14ac:dyDescent="0.25">
      <c r="B63" s="264">
        <v>103363</v>
      </c>
      <c r="C63" s="240" t="s">
        <v>7854</v>
      </c>
      <c r="D63" s="239" t="s">
        <v>121</v>
      </c>
      <c r="E63" s="241">
        <v>113.82</v>
      </c>
      <c r="F63" s="234"/>
    </row>
    <row r="64" spans="2:6" s="235" customFormat="1" ht="31.5" x14ac:dyDescent="0.25">
      <c r="B64" s="264">
        <v>103370</v>
      </c>
      <c r="C64" s="240" t="s">
        <v>7855</v>
      </c>
      <c r="D64" s="239" t="s">
        <v>121</v>
      </c>
      <c r="E64" s="241">
        <v>97.01</v>
      </c>
      <c r="F64" s="234"/>
    </row>
    <row r="65" spans="2:6" s="235" customFormat="1" ht="31.5" x14ac:dyDescent="0.25">
      <c r="B65" s="264">
        <v>103371</v>
      </c>
      <c r="C65" s="240" t="s">
        <v>7856</v>
      </c>
      <c r="D65" s="239" t="s">
        <v>121</v>
      </c>
      <c r="E65" s="241">
        <v>98.72</v>
      </c>
      <c r="F65" s="234"/>
    </row>
    <row r="66" spans="2:6" s="235" customFormat="1" ht="31.5" x14ac:dyDescent="0.25">
      <c r="B66" s="264">
        <v>103332</v>
      </c>
      <c r="C66" s="240" t="s">
        <v>5846</v>
      </c>
      <c r="D66" s="239" t="s">
        <v>121</v>
      </c>
      <c r="E66" s="241">
        <v>144.33000000000001</v>
      </c>
      <c r="F66" s="234"/>
    </row>
    <row r="67" spans="2:6" s="235" customFormat="1" ht="31.5" x14ac:dyDescent="0.25">
      <c r="B67" s="264">
        <v>103333</v>
      </c>
      <c r="C67" s="240" t="s">
        <v>5847</v>
      </c>
      <c r="D67" s="239" t="s">
        <v>121</v>
      </c>
      <c r="E67" s="241">
        <v>146.01</v>
      </c>
      <c r="F67" s="234"/>
    </row>
    <row r="68" spans="2:6" s="235" customFormat="1" ht="31.5" x14ac:dyDescent="0.25">
      <c r="B68" s="264">
        <v>103352</v>
      </c>
      <c r="C68" s="240" t="s">
        <v>7857</v>
      </c>
      <c r="D68" s="239" t="s">
        <v>121</v>
      </c>
      <c r="E68" s="241">
        <v>122.52</v>
      </c>
      <c r="F68" s="234"/>
    </row>
    <row r="69" spans="2:6" s="235" customFormat="1" ht="31.5" x14ac:dyDescent="0.25">
      <c r="B69" s="264">
        <v>103353</v>
      </c>
      <c r="C69" s="240" t="s">
        <v>7858</v>
      </c>
      <c r="D69" s="239" t="s">
        <v>121</v>
      </c>
      <c r="E69" s="241">
        <v>124.07</v>
      </c>
      <c r="F69" s="234"/>
    </row>
    <row r="70" spans="2:6" s="235" customFormat="1" ht="31.5" x14ac:dyDescent="0.25">
      <c r="B70" s="264">
        <v>103328</v>
      </c>
      <c r="C70" s="240" t="s">
        <v>5842</v>
      </c>
      <c r="D70" s="239" t="s">
        <v>121</v>
      </c>
      <c r="E70" s="241">
        <v>111.65</v>
      </c>
      <c r="F70" s="234"/>
    </row>
    <row r="71" spans="2:6" s="235" customFormat="1" ht="31.5" x14ac:dyDescent="0.25">
      <c r="B71" s="264">
        <v>103329</v>
      </c>
      <c r="C71" s="240" t="s">
        <v>5843</v>
      </c>
      <c r="D71" s="239" t="s">
        <v>121</v>
      </c>
      <c r="E71" s="241">
        <v>113.1</v>
      </c>
      <c r="F71" s="234"/>
    </row>
    <row r="72" spans="2:6" s="235" customFormat="1" ht="31.5" x14ac:dyDescent="0.25">
      <c r="B72" s="264">
        <v>103356</v>
      </c>
      <c r="C72" s="240" t="s">
        <v>5852</v>
      </c>
      <c r="D72" s="239" t="s">
        <v>121</v>
      </c>
      <c r="E72" s="241">
        <v>68.540000000000006</v>
      </c>
      <c r="F72" s="234"/>
    </row>
    <row r="73" spans="2:6" s="235" customFormat="1" ht="31.5" x14ac:dyDescent="0.25">
      <c r="B73" s="264">
        <v>103357</v>
      </c>
      <c r="C73" s="240" t="s">
        <v>5853</v>
      </c>
      <c r="D73" s="239" t="s">
        <v>121</v>
      </c>
      <c r="E73" s="241">
        <v>69.77</v>
      </c>
      <c r="F73" s="234"/>
    </row>
    <row r="74" spans="2:6" s="235" customFormat="1" ht="31.5" x14ac:dyDescent="0.25">
      <c r="B74" s="264">
        <v>103364</v>
      </c>
      <c r="C74" s="240" t="s">
        <v>7859</v>
      </c>
      <c r="D74" s="239" t="s">
        <v>121</v>
      </c>
      <c r="E74" s="241">
        <v>56.62</v>
      </c>
      <c r="F74" s="234"/>
    </row>
    <row r="75" spans="2:6" s="235" customFormat="1" ht="31.5" x14ac:dyDescent="0.25">
      <c r="B75" s="264">
        <v>103365</v>
      </c>
      <c r="C75" s="240" t="s">
        <v>7860</v>
      </c>
      <c r="D75" s="239" t="s">
        <v>121</v>
      </c>
      <c r="E75" s="241">
        <v>57.49</v>
      </c>
      <c r="F75" s="234"/>
    </row>
    <row r="76" spans="2:6" s="235" customFormat="1" ht="31.5" x14ac:dyDescent="0.25">
      <c r="B76" s="264">
        <v>103350</v>
      </c>
      <c r="C76" s="240" t="s">
        <v>5850</v>
      </c>
      <c r="D76" s="239" t="s">
        <v>121</v>
      </c>
      <c r="E76" s="241">
        <v>207.91</v>
      </c>
      <c r="F76" s="234"/>
    </row>
    <row r="77" spans="2:6" s="235" customFormat="1" ht="31.5" x14ac:dyDescent="0.25">
      <c r="B77" s="264">
        <v>103351</v>
      </c>
      <c r="C77" s="240" t="s">
        <v>5851</v>
      </c>
      <c r="D77" s="239" t="s">
        <v>121</v>
      </c>
      <c r="E77" s="241">
        <v>210.05</v>
      </c>
      <c r="F77" s="234"/>
    </row>
    <row r="78" spans="2:6" s="235" customFormat="1" ht="31.5" x14ac:dyDescent="0.25">
      <c r="B78" s="264">
        <v>103344</v>
      </c>
      <c r="C78" s="240" t="s">
        <v>7861</v>
      </c>
      <c r="D78" s="239" t="s">
        <v>121</v>
      </c>
      <c r="E78" s="241">
        <v>91.55</v>
      </c>
      <c r="F78" s="234"/>
    </row>
    <row r="79" spans="2:6" s="235" customFormat="1" ht="31.5" x14ac:dyDescent="0.25">
      <c r="B79" s="264">
        <v>103345</v>
      </c>
      <c r="C79" s="240" t="s">
        <v>7862</v>
      </c>
      <c r="D79" s="239" t="s">
        <v>121</v>
      </c>
      <c r="E79" s="241">
        <v>93.5</v>
      </c>
      <c r="F79" s="234"/>
    </row>
    <row r="80" spans="2:6" s="235" customFormat="1" ht="31.5" x14ac:dyDescent="0.25">
      <c r="B80" s="264">
        <v>103348</v>
      </c>
      <c r="C80" s="240" t="s">
        <v>7863</v>
      </c>
      <c r="D80" s="239" t="s">
        <v>121</v>
      </c>
      <c r="E80" s="241">
        <v>76.41</v>
      </c>
      <c r="F80" s="234"/>
    </row>
    <row r="81" spans="2:6" s="235" customFormat="1" ht="31.5" x14ac:dyDescent="0.25">
      <c r="B81" s="264">
        <v>103349</v>
      </c>
      <c r="C81" s="240" t="s">
        <v>7864</v>
      </c>
      <c r="D81" s="239" t="s">
        <v>121</v>
      </c>
      <c r="E81" s="241">
        <v>78.180000000000007</v>
      </c>
      <c r="F81" s="234"/>
    </row>
    <row r="82" spans="2:6" s="235" customFormat="1" ht="31.5" x14ac:dyDescent="0.25">
      <c r="B82" s="264">
        <v>103346</v>
      </c>
      <c r="C82" s="240" t="s">
        <v>7865</v>
      </c>
      <c r="D82" s="239" t="s">
        <v>121</v>
      </c>
      <c r="E82" s="241">
        <v>102.67</v>
      </c>
      <c r="F82" s="234"/>
    </row>
    <row r="83" spans="2:6" s="235" customFormat="1" ht="31.5" x14ac:dyDescent="0.25">
      <c r="B83" s="264">
        <v>103347</v>
      </c>
      <c r="C83" s="240" t="s">
        <v>7866</v>
      </c>
      <c r="D83" s="239" t="s">
        <v>121</v>
      </c>
      <c r="E83" s="241">
        <v>104.74</v>
      </c>
      <c r="F83" s="234"/>
    </row>
    <row r="84" spans="2:6" s="235" customFormat="1" ht="31.5" x14ac:dyDescent="0.25">
      <c r="B84" s="264">
        <v>103324</v>
      </c>
      <c r="C84" s="240" t="s">
        <v>5838</v>
      </c>
      <c r="D84" s="239" t="s">
        <v>121</v>
      </c>
      <c r="E84" s="241">
        <v>86.81</v>
      </c>
      <c r="F84" s="234"/>
    </row>
    <row r="85" spans="2:6" s="235" customFormat="1" ht="31.5" x14ac:dyDescent="0.25">
      <c r="B85" s="264">
        <v>103325</v>
      </c>
      <c r="C85" s="240" t="s">
        <v>5839</v>
      </c>
      <c r="D85" s="239" t="s">
        <v>121</v>
      </c>
      <c r="E85" s="241">
        <v>88.7</v>
      </c>
      <c r="F85" s="234"/>
    </row>
    <row r="86" spans="2:6" s="235" customFormat="1" ht="31.5" x14ac:dyDescent="0.25">
      <c r="B86" s="264">
        <v>103326</v>
      </c>
      <c r="C86" s="240" t="s">
        <v>5840</v>
      </c>
      <c r="D86" s="239" t="s">
        <v>121</v>
      </c>
      <c r="E86" s="241">
        <v>102.1</v>
      </c>
      <c r="F86" s="234"/>
    </row>
    <row r="87" spans="2:6" s="235" customFormat="1" ht="31.5" x14ac:dyDescent="0.25">
      <c r="B87" s="264">
        <v>103327</v>
      </c>
      <c r="C87" s="240" t="s">
        <v>5841</v>
      </c>
      <c r="D87" s="239" t="s">
        <v>121</v>
      </c>
      <c r="E87" s="241">
        <v>104.31</v>
      </c>
      <c r="F87" s="234"/>
    </row>
    <row r="88" spans="2:6" s="235" customFormat="1" ht="31.5" x14ac:dyDescent="0.25">
      <c r="B88" s="264">
        <v>103322</v>
      </c>
      <c r="C88" s="240" t="s">
        <v>5836</v>
      </c>
      <c r="D88" s="239" t="s">
        <v>121</v>
      </c>
      <c r="E88" s="241">
        <v>64.239999999999995</v>
      </c>
      <c r="F88" s="234"/>
    </row>
    <row r="89" spans="2:6" s="235" customFormat="1" ht="31.5" x14ac:dyDescent="0.25">
      <c r="B89" s="264">
        <v>103323</v>
      </c>
      <c r="C89" s="240" t="s">
        <v>5837</v>
      </c>
      <c r="D89" s="239" t="s">
        <v>121</v>
      </c>
      <c r="E89" s="241">
        <v>65.900000000000006</v>
      </c>
      <c r="F89" s="234"/>
    </row>
    <row r="90" spans="2:6" s="235" customFormat="1" ht="31.5" x14ac:dyDescent="0.25">
      <c r="B90" s="264">
        <v>103318</v>
      </c>
      <c r="C90" s="240" t="s">
        <v>5867</v>
      </c>
      <c r="D90" s="239" t="s">
        <v>121</v>
      </c>
      <c r="E90" s="241">
        <v>103.42</v>
      </c>
      <c r="F90" s="234"/>
    </row>
    <row r="91" spans="2:6" s="235" customFormat="1" ht="31.5" x14ac:dyDescent="0.25">
      <c r="B91" s="264">
        <v>103319</v>
      </c>
      <c r="C91" s="240" t="s">
        <v>5868</v>
      </c>
      <c r="D91" s="239" t="s">
        <v>121</v>
      </c>
      <c r="E91" s="241">
        <v>105.05</v>
      </c>
      <c r="F91" s="234"/>
    </row>
    <row r="92" spans="2:6" s="235" customFormat="1" ht="31.5" x14ac:dyDescent="0.25">
      <c r="B92" s="264">
        <v>103320</v>
      </c>
      <c r="C92" s="240" t="s">
        <v>5869</v>
      </c>
      <c r="D92" s="239" t="s">
        <v>121</v>
      </c>
      <c r="E92" s="241">
        <v>123.25</v>
      </c>
      <c r="F92" s="234"/>
    </row>
    <row r="93" spans="2:6" s="235" customFormat="1" ht="31.5" x14ac:dyDescent="0.25">
      <c r="B93" s="264">
        <v>103321</v>
      </c>
      <c r="C93" s="240" t="s">
        <v>5870</v>
      </c>
      <c r="D93" s="239" t="s">
        <v>121</v>
      </c>
      <c r="E93" s="241">
        <v>125.3</v>
      </c>
      <c r="F93" s="234"/>
    </row>
    <row r="94" spans="2:6" s="235" customFormat="1" ht="31.5" x14ac:dyDescent="0.25">
      <c r="B94" s="264">
        <v>103316</v>
      </c>
      <c r="C94" s="240" t="s">
        <v>5865</v>
      </c>
      <c r="D94" s="239" t="s">
        <v>121</v>
      </c>
      <c r="E94" s="241">
        <v>79.02</v>
      </c>
      <c r="F94" s="234"/>
    </row>
    <row r="95" spans="2:6" s="235" customFormat="1" ht="31.5" x14ac:dyDescent="0.25">
      <c r="B95" s="264">
        <v>103317</v>
      </c>
      <c r="C95" s="240" t="s">
        <v>5866</v>
      </c>
      <c r="D95" s="239" t="s">
        <v>121</v>
      </c>
      <c r="E95" s="241">
        <v>80.41</v>
      </c>
      <c r="F95" s="234"/>
    </row>
    <row r="96" spans="2:6" s="235" customFormat="1" ht="31.5" x14ac:dyDescent="0.25">
      <c r="B96" s="264">
        <v>101166</v>
      </c>
      <c r="C96" s="240" t="s">
        <v>2751</v>
      </c>
      <c r="D96" s="239" t="s">
        <v>173</v>
      </c>
      <c r="E96" s="241">
        <v>742.92</v>
      </c>
      <c r="F96" s="234"/>
    </row>
    <row r="97" spans="2:6" s="235" customFormat="1" ht="31.5" x14ac:dyDescent="0.25">
      <c r="B97" s="264">
        <v>101165</v>
      </c>
      <c r="C97" s="240" t="s">
        <v>2750</v>
      </c>
      <c r="D97" s="239" t="s">
        <v>173</v>
      </c>
      <c r="E97" s="241">
        <v>1030.83</v>
      </c>
      <c r="F97" s="234"/>
    </row>
    <row r="98" spans="2:6" s="235" customFormat="1" ht="31.5" x14ac:dyDescent="0.25">
      <c r="B98" s="264">
        <v>101163</v>
      </c>
      <c r="C98" s="240" t="s">
        <v>5888</v>
      </c>
      <c r="D98" s="239" t="s">
        <v>121</v>
      </c>
      <c r="E98" s="241">
        <v>628.54</v>
      </c>
      <c r="F98" s="234"/>
    </row>
    <row r="99" spans="2:6" s="235" customFormat="1" ht="31.5" x14ac:dyDescent="0.25">
      <c r="B99" s="264">
        <v>101164</v>
      </c>
      <c r="C99" s="240" t="s">
        <v>5889</v>
      </c>
      <c r="D99" s="239" t="s">
        <v>121</v>
      </c>
      <c r="E99" s="241">
        <v>637.41999999999996</v>
      </c>
      <c r="F99" s="234"/>
    </row>
    <row r="100" spans="2:6" s="235" customFormat="1" ht="31.5" x14ac:dyDescent="0.25">
      <c r="B100" s="264">
        <v>101162</v>
      </c>
      <c r="C100" s="240" t="s">
        <v>5864</v>
      </c>
      <c r="D100" s="239" t="s">
        <v>121</v>
      </c>
      <c r="E100" s="241">
        <v>178.8</v>
      </c>
      <c r="F100" s="234"/>
    </row>
    <row r="101" spans="2:6" s="235" customFormat="1" ht="31.5" x14ac:dyDescent="0.25">
      <c r="B101" s="264">
        <v>101161</v>
      </c>
      <c r="C101" s="240" t="s">
        <v>5887</v>
      </c>
      <c r="D101" s="239" t="s">
        <v>121</v>
      </c>
      <c r="E101" s="241">
        <v>231.65</v>
      </c>
      <c r="F101" s="234"/>
    </row>
    <row r="102" spans="2:6" s="235" customFormat="1" ht="31.5" x14ac:dyDescent="0.25">
      <c r="B102" s="264">
        <v>101160</v>
      </c>
      <c r="C102" s="240" t="s">
        <v>7867</v>
      </c>
      <c r="D102" s="239" t="s">
        <v>121</v>
      </c>
      <c r="E102" s="241">
        <v>0</v>
      </c>
      <c r="F102" s="234"/>
    </row>
    <row r="103" spans="2:6" s="235" customFormat="1" ht="31.5" x14ac:dyDescent="0.25">
      <c r="B103" s="264">
        <v>101159</v>
      </c>
      <c r="C103" s="240" t="s">
        <v>5835</v>
      </c>
      <c r="D103" s="239" t="s">
        <v>121</v>
      </c>
      <c r="E103" s="241">
        <v>155.08000000000001</v>
      </c>
      <c r="F103" s="234"/>
    </row>
    <row r="104" spans="2:6" s="235" customFormat="1" ht="31.5" x14ac:dyDescent="0.25">
      <c r="B104" s="264">
        <v>101154</v>
      </c>
      <c r="C104" s="240" t="s">
        <v>5920</v>
      </c>
      <c r="D104" s="239" t="s">
        <v>121</v>
      </c>
      <c r="E104" s="241">
        <v>133.76</v>
      </c>
      <c r="F104" s="234"/>
    </row>
    <row r="105" spans="2:6" s="235" customFormat="1" ht="31.5" x14ac:dyDescent="0.25">
      <c r="B105" s="264">
        <v>101155</v>
      </c>
      <c r="C105" s="240" t="s">
        <v>5921</v>
      </c>
      <c r="D105" s="239" t="s">
        <v>121</v>
      </c>
      <c r="E105" s="241">
        <v>186.96</v>
      </c>
      <c r="F105" s="234"/>
    </row>
    <row r="106" spans="2:6" s="235" customFormat="1" ht="31.5" x14ac:dyDescent="0.25">
      <c r="B106" s="264">
        <v>101156</v>
      </c>
      <c r="C106" s="240" t="s">
        <v>5922</v>
      </c>
      <c r="D106" s="239" t="s">
        <v>121</v>
      </c>
      <c r="E106" s="241">
        <v>272.82</v>
      </c>
      <c r="F106" s="234"/>
    </row>
    <row r="107" spans="2:6" s="235" customFormat="1" x14ac:dyDescent="0.25">
      <c r="B107" s="264">
        <v>101158</v>
      </c>
      <c r="C107" s="240" t="s">
        <v>5863</v>
      </c>
      <c r="D107" s="239" t="s">
        <v>121</v>
      </c>
      <c r="E107" s="241">
        <v>90.63</v>
      </c>
      <c r="F107" s="234"/>
    </row>
    <row r="108" spans="2:6" s="235" customFormat="1" x14ac:dyDescent="0.25">
      <c r="B108" s="264">
        <v>101157</v>
      </c>
      <c r="C108" s="240" t="s">
        <v>5862</v>
      </c>
      <c r="D108" s="239" t="s">
        <v>121</v>
      </c>
      <c r="E108" s="241">
        <v>69.95</v>
      </c>
      <c r="F108" s="234"/>
    </row>
    <row r="109" spans="2:6" s="235" customFormat="1" ht="31.5" x14ac:dyDescent="0.25">
      <c r="B109" s="264">
        <v>87382</v>
      </c>
      <c r="C109" s="240" t="s">
        <v>6782</v>
      </c>
      <c r="D109" s="239" t="s">
        <v>173</v>
      </c>
      <c r="E109" s="241">
        <v>1643.96</v>
      </c>
      <c r="F109" s="234"/>
    </row>
    <row r="110" spans="2:6" s="235" customFormat="1" ht="31.5" x14ac:dyDescent="0.25">
      <c r="B110" s="264">
        <v>87383</v>
      </c>
      <c r="C110" s="240" t="s">
        <v>6783</v>
      </c>
      <c r="D110" s="239" t="s">
        <v>173</v>
      </c>
      <c r="E110" s="241">
        <v>1626.96</v>
      </c>
      <c r="F110" s="234"/>
    </row>
    <row r="111" spans="2:6" s="235" customFormat="1" ht="31.5" x14ac:dyDescent="0.25">
      <c r="B111" s="264">
        <v>87384</v>
      </c>
      <c r="C111" s="240" t="s">
        <v>6784</v>
      </c>
      <c r="D111" s="239" t="s">
        <v>173</v>
      </c>
      <c r="E111" s="241">
        <v>1606.13</v>
      </c>
      <c r="F111" s="234"/>
    </row>
    <row r="112" spans="2:6" s="235" customFormat="1" ht="31.5" x14ac:dyDescent="0.25">
      <c r="B112" s="264">
        <v>87398</v>
      </c>
      <c r="C112" s="240" t="s">
        <v>6797</v>
      </c>
      <c r="D112" s="239" t="s">
        <v>173</v>
      </c>
      <c r="E112" s="241">
        <v>1892.35</v>
      </c>
      <c r="F112" s="234"/>
    </row>
    <row r="113" spans="2:6" s="235" customFormat="1" ht="31.5" x14ac:dyDescent="0.25">
      <c r="B113" s="264">
        <v>87395</v>
      </c>
      <c r="C113" s="240" t="s">
        <v>6794</v>
      </c>
      <c r="D113" s="239" t="s">
        <v>173</v>
      </c>
      <c r="E113" s="241">
        <v>3191.88</v>
      </c>
      <c r="F113" s="234"/>
    </row>
    <row r="114" spans="2:6" s="235" customFormat="1" ht="31.5" x14ac:dyDescent="0.25">
      <c r="B114" s="264">
        <v>87396</v>
      </c>
      <c r="C114" s="240" t="s">
        <v>6795</v>
      </c>
      <c r="D114" s="239" t="s">
        <v>173</v>
      </c>
      <c r="E114" s="241">
        <v>3195.44</v>
      </c>
      <c r="F114" s="234"/>
    </row>
    <row r="115" spans="2:6" s="235" customFormat="1" ht="31.5" x14ac:dyDescent="0.25">
      <c r="B115" s="264">
        <v>87397</v>
      </c>
      <c r="C115" s="240" t="s">
        <v>6796</v>
      </c>
      <c r="D115" s="239" t="s">
        <v>173</v>
      </c>
      <c r="E115" s="241">
        <v>3199.8</v>
      </c>
      <c r="F115" s="234"/>
    </row>
    <row r="116" spans="2:6" s="235" customFormat="1" x14ac:dyDescent="0.25">
      <c r="B116" s="264">
        <v>87402</v>
      </c>
      <c r="C116" s="240" t="s">
        <v>6800</v>
      </c>
      <c r="D116" s="239" t="s">
        <v>173</v>
      </c>
      <c r="E116" s="241">
        <v>3505.39</v>
      </c>
      <c r="F116" s="234"/>
    </row>
    <row r="117" spans="2:6" s="235" customFormat="1" ht="31.5" x14ac:dyDescent="0.25">
      <c r="B117" s="264">
        <v>87391</v>
      </c>
      <c r="C117" s="240" t="s">
        <v>6791</v>
      </c>
      <c r="D117" s="239" t="s">
        <v>173</v>
      </c>
      <c r="E117" s="241">
        <v>5010</v>
      </c>
      <c r="F117" s="234"/>
    </row>
    <row r="118" spans="2:6" s="235" customFormat="1" ht="31.5" x14ac:dyDescent="0.25">
      <c r="B118" s="264">
        <v>87393</v>
      </c>
      <c r="C118" s="240" t="s">
        <v>6792</v>
      </c>
      <c r="D118" s="239" t="s">
        <v>173</v>
      </c>
      <c r="E118" s="241">
        <v>5037.9799999999996</v>
      </c>
      <c r="F118" s="234"/>
    </row>
    <row r="119" spans="2:6" s="235" customFormat="1" ht="31.5" x14ac:dyDescent="0.25">
      <c r="B119" s="264">
        <v>87394</v>
      </c>
      <c r="C119" s="240" t="s">
        <v>6793</v>
      </c>
      <c r="D119" s="239" t="s">
        <v>173</v>
      </c>
      <c r="E119" s="241">
        <v>5065.67</v>
      </c>
      <c r="F119" s="234"/>
    </row>
    <row r="120" spans="2:6" s="235" customFormat="1" x14ac:dyDescent="0.25">
      <c r="B120" s="264">
        <v>87401</v>
      </c>
      <c r="C120" s="240" t="s">
        <v>6799</v>
      </c>
      <c r="D120" s="239" t="s">
        <v>173</v>
      </c>
      <c r="E120" s="241">
        <v>5360.74</v>
      </c>
      <c r="F120" s="234"/>
    </row>
    <row r="121" spans="2:6" s="235" customFormat="1" ht="31.5" x14ac:dyDescent="0.25">
      <c r="B121" s="264">
        <v>87407</v>
      </c>
      <c r="C121" s="240" t="s">
        <v>6803</v>
      </c>
      <c r="D121" s="239" t="s">
        <v>173</v>
      </c>
      <c r="E121" s="241">
        <v>1675.15</v>
      </c>
      <c r="F121" s="234"/>
    </row>
    <row r="122" spans="2:6" s="235" customFormat="1" ht="31.5" x14ac:dyDescent="0.25">
      <c r="B122" s="264">
        <v>87408</v>
      </c>
      <c r="C122" s="240" t="s">
        <v>6804</v>
      </c>
      <c r="D122" s="239" t="s">
        <v>173</v>
      </c>
      <c r="E122" s="241">
        <v>1649.25</v>
      </c>
      <c r="F122" s="234"/>
    </row>
    <row r="123" spans="2:6" s="235" customFormat="1" ht="31.5" x14ac:dyDescent="0.25">
      <c r="B123" s="264">
        <v>87404</v>
      </c>
      <c r="C123" s="240" t="s">
        <v>6801</v>
      </c>
      <c r="D123" s="239" t="s">
        <v>173</v>
      </c>
      <c r="E123" s="241">
        <v>4700.83</v>
      </c>
      <c r="F123" s="234"/>
    </row>
    <row r="124" spans="2:6" s="235" customFormat="1" ht="31.5" x14ac:dyDescent="0.25">
      <c r="B124" s="264">
        <v>87405</v>
      </c>
      <c r="C124" s="240" t="s">
        <v>6802</v>
      </c>
      <c r="D124" s="239" t="s">
        <v>173</v>
      </c>
      <c r="E124" s="241">
        <v>4689.3599999999997</v>
      </c>
      <c r="F124" s="234"/>
    </row>
    <row r="125" spans="2:6" s="235" customFormat="1" ht="31.5" x14ac:dyDescent="0.25">
      <c r="B125" s="264">
        <v>87388</v>
      </c>
      <c r="C125" s="240" t="s">
        <v>6788</v>
      </c>
      <c r="D125" s="239" t="s">
        <v>173</v>
      </c>
      <c r="E125" s="241">
        <v>4498.49</v>
      </c>
      <c r="F125" s="234"/>
    </row>
    <row r="126" spans="2:6" s="235" customFormat="1" ht="31.5" x14ac:dyDescent="0.25">
      <c r="B126" s="264">
        <v>87389</v>
      </c>
      <c r="C126" s="240" t="s">
        <v>6789</v>
      </c>
      <c r="D126" s="239" t="s">
        <v>173</v>
      </c>
      <c r="E126" s="241">
        <v>4500.9799999999996</v>
      </c>
      <c r="F126" s="234"/>
    </row>
    <row r="127" spans="2:6" s="235" customFormat="1" ht="31.5" x14ac:dyDescent="0.25">
      <c r="B127" s="264">
        <v>87390</v>
      </c>
      <c r="C127" s="240" t="s">
        <v>6790</v>
      </c>
      <c r="D127" s="239" t="s">
        <v>173</v>
      </c>
      <c r="E127" s="241">
        <v>4510.01</v>
      </c>
      <c r="F127" s="234"/>
    </row>
    <row r="128" spans="2:6" s="235" customFormat="1" ht="31.5" x14ac:dyDescent="0.25">
      <c r="B128" s="264">
        <v>87385</v>
      </c>
      <c r="C128" s="240" t="s">
        <v>6785</v>
      </c>
      <c r="D128" s="239" t="s">
        <v>173</v>
      </c>
      <c r="E128" s="241">
        <v>1918.48</v>
      </c>
      <c r="F128" s="234"/>
    </row>
    <row r="129" spans="2:6" s="235" customFormat="1" ht="31.5" x14ac:dyDescent="0.25">
      <c r="B129" s="264">
        <v>87386</v>
      </c>
      <c r="C129" s="240" t="s">
        <v>6786</v>
      </c>
      <c r="D129" s="239" t="s">
        <v>173</v>
      </c>
      <c r="E129" s="241">
        <v>1892.34</v>
      </c>
      <c r="F129" s="234"/>
    </row>
    <row r="130" spans="2:6" s="235" customFormat="1" ht="31.5" x14ac:dyDescent="0.25">
      <c r="B130" s="264">
        <v>87387</v>
      </c>
      <c r="C130" s="240" t="s">
        <v>6787</v>
      </c>
      <c r="D130" s="239" t="s">
        <v>173</v>
      </c>
      <c r="E130" s="241">
        <v>1872.19</v>
      </c>
      <c r="F130" s="234"/>
    </row>
    <row r="131" spans="2:6" s="235" customFormat="1" x14ac:dyDescent="0.25">
      <c r="B131" s="264">
        <v>87399</v>
      </c>
      <c r="C131" s="240" t="s">
        <v>6798</v>
      </c>
      <c r="D131" s="239" t="s">
        <v>173</v>
      </c>
      <c r="E131" s="241">
        <v>2167.14</v>
      </c>
      <c r="F131" s="234"/>
    </row>
    <row r="132" spans="2:6" s="235" customFormat="1" ht="31.5" x14ac:dyDescent="0.25">
      <c r="B132" s="264">
        <v>100463</v>
      </c>
      <c r="C132" s="240" t="s">
        <v>7868</v>
      </c>
      <c r="D132" s="239" t="s">
        <v>173</v>
      </c>
      <c r="E132" s="241">
        <v>0</v>
      </c>
      <c r="F132" s="234"/>
    </row>
    <row r="133" spans="2:6" s="235" customFormat="1" ht="31.5" x14ac:dyDescent="0.25">
      <c r="B133" s="264">
        <v>100464</v>
      </c>
      <c r="C133" s="240" t="s">
        <v>6813</v>
      </c>
      <c r="D133" s="239" t="s">
        <v>173</v>
      </c>
      <c r="E133" s="241">
        <v>609.66</v>
      </c>
      <c r="F133" s="234"/>
    </row>
    <row r="134" spans="2:6" s="235" customFormat="1" ht="31.5" x14ac:dyDescent="0.25">
      <c r="B134" s="264">
        <v>100465</v>
      </c>
      <c r="C134" s="240" t="s">
        <v>6814</v>
      </c>
      <c r="D134" s="239" t="s">
        <v>173</v>
      </c>
      <c r="E134" s="241">
        <v>551.51</v>
      </c>
      <c r="F134" s="234"/>
    </row>
    <row r="135" spans="2:6" s="235" customFormat="1" ht="31.5" x14ac:dyDescent="0.25">
      <c r="B135" s="264">
        <v>100466</v>
      </c>
      <c r="C135" s="240" t="s">
        <v>6815</v>
      </c>
      <c r="D135" s="239" t="s">
        <v>173</v>
      </c>
      <c r="E135" s="241">
        <v>520.64</v>
      </c>
      <c r="F135" s="234"/>
    </row>
    <row r="136" spans="2:6" s="235" customFormat="1" ht="31.5" x14ac:dyDescent="0.25">
      <c r="B136" s="264">
        <v>88627</v>
      </c>
      <c r="C136" s="240" t="s">
        <v>6807</v>
      </c>
      <c r="D136" s="239" t="s">
        <v>173</v>
      </c>
      <c r="E136" s="241">
        <v>689.64</v>
      </c>
      <c r="F136" s="234"/>
    </row>
    <row r="137" spans="2:6" s="235" customFormat="1" ht="31.5" x14ac:dyDescent="0.25">
      <c r="B137" s="264">
        <v>88626</v>
      </c>
      <c r="C137" s="240" t="s">
        <v>6806</v>
      </c>
      <c r="D137" s="239" t="s">
        <v>173</v>
      </c>
      <c r="E137" s="241">
        <v>568.36</v>
      </c>
      <c r="F137" s="234"/>
    </row>
    <row r="138" spans="2:6" s="235" customFormat="1" ht="31.5" x14ac:dyDescent="0.25">
      <c r="B138" s="264">
        <v>100488</v>
      </c>
      <c r="C138" s="240" t="s">
        <v>6833</v>
      </c>
      <c r="D138" s="239" t="s">
        <v>173</v>
      </c>
      <c r="E138" s="241">
        <v>549.66999999999996</v>
      </c>
      <c r="F138" s="234"/>
    </row>
    <row r="139" spans="2:6" s="235" customFormat="1" ht="31.5" x14ac:dyDescent="0.25">
      <c r="B139" s="264">
        <v>87368</v>
      </c>
      <c r="C139" s="240" t="s">
        <v>6768</v>
      </c>
      <c r="D139" s="239" t="s">
        <v>173</v>
      </c>
      <c r="E139" s="241">
        <v>724.5</v>
      </c>
      <c r="F139" s="234"/>
    </row>
    <row r="140" spans="2:6" s="235" customFormat="1" ht="31.5" x14ac:dyDescent="0.25">
      <c r="B140" s="264">
        <v>100450</v>
      </c>
      <c r="C140" s="240" t="s">
        <v>7869</v>
      </c>
      <c r="D140" s="239" t="s">
        <v>173</v>
      </c>
      <c r="E140" s="241">
        <v>0</v>
      </c>
      <c r="F140" s="234"/>
    </row>
    <row r="141" spans="2:6" s="235" customFormat="1" ht="31.5" x14ac:dyDescent="0.25">
      <c r="B141" s="264">
        <v>87289</v>
      </c>
      <c r="C141" s="240" t="s">
        <v>6701</v>
      </c>
      <c r="D141" s="239" t="s">
        <v>173</v>
      </c>
      <c r="E141" s="241">
        <v>570.6</v>
      </c>
      <c r="F141" s="234"/>
    </row>
    <row r="142" spans="2:6" s="235" customFormat="1" ht="31.5" x14ac:dyDescent="0.25">
      <c r="B142" s="264">
        <v>87290</v>
      </c>
      <c r="C142" s="240" t="s">
        <v>6702</v>
      </c>
      <c r="D142" s="239" t="s">
        <v>173</v>
      </c>
      <c r="E142" s="241">
        <v>549.74</v>
      </c>
      <c r="F142" s="234"/>
    </row>
    <row r="143" spans="2:6" s="235" customFormat="1" ht="47.25" x14ac:dyDescent="0.25">
      <c r="B143" s="264">
        <v>87333</v>
      </c>
      <c r="C143" s="240" t="s">
        <v>6733</v>
      </c>
      <c r="D143" s="239" t="s">
        <v>173</v>
      </c>
      <c r="E143" s="241">
        <v>580.46</v>
      </c>
      <c r="F143" s="234"/>
    </row>
    <row r="144" spans="2:6" s="235" customFormat="1" ht="47.25" x14ac:dyDescent="0.25">
      <c r="B144" s="264">
        <v>87334</v>
      </c>
      <c r="C144" s="240" t="s">
        <v>6734</v>
      </c>
      <c r="D144" s="239" t="s">
        <v>173</v>
      </c>
      <c r="E144" s="241">
        <v>522.53</v>
      </c>
      <c r="F144" s="234"/>
    </row>
    <row r="145" spans="2:6" s="235" customFormat="1" ht="31.5" x14ac:dyDescent="0.25">
      <c r="B145" s="264">
        <v>105515</v>
      </c>
      <c r="C145" s="240" t="s">
        <v>6838</v>
      </c>
      <c r="D145" s="239" t="s">
        <v>173</v>
      </c>
      <c r="E145" s="241">
        <v>867.78</v>
      </c>
      <c r="F145" s="234"/>
    </row>
    <row r="146" spans="2:6" s="235" customFormat="1" ht="31.5" x14ac:dyDescent="0.25">
      <c r="B146" s="264">
        <v>87367</v>
      </c>
      <c r="C146" s="240" t="s">
        <v>6767</v>
      </c>
      <c r="D146" s="239" t="s">
        <v>173</v>
      </c>
      <c r="E146" s="241">
        <v>741.92</v>
      </c>
      <c r="F146" s="234"/>
    </row>
    <row r="147" spans="2:6" s="235" customFormat="1" ht="31.5" x14ac:dyDescent="0.25">
      <c r="B147" s="264">
        <v>100449</v>
      </c>
      <c r="C147" s="240" t="s">
        <v>7870</v>
      </c>
      <c r="D147" s="239" t="s">
        <v>173</v>
      </c>
      <c r="E147" s="241">
        <v>0</v>
      </c>
      <c r="F147" s="234"/>
    </row>
    <row r="148" spans="2:6" s="235" customFormat="1" ht="31.5" x14ac:dyDescent="0.25">
      <c r="B148" s="264">
        <v>87286</v>
      </c>
      <c r="C148" s="240" t="s">
        <v>6699</v>
      </c>
      <c r="D148" s="239" t="s">
        <v>173</v>
      </c>
      <c r="E148" s="241">
        <v>596.65</v>
      </c>
      <c r="F148" s="234"/>
    </row>
    <row r="149" spans="2:6" s="235" customFormat="1" ht="31.5" x14ac:dyDescent="0.25">
      <c r="B149" s="264">
        <v>87287</v>
      </c>
      <c r="C149" s="240" t="s">
        <v>6700</v>
      </c>
      <c r="D149" s="239" t="s">
        <v>173</v>
      </c>
      <c r="E149" s="241">
        <v>561.09</v>
      </c>
      <c r="F149" s="234"/>
    </row>
    <row r="150" spans="2:6" s="235" customFormat="1" ht="47.25" x14ac:dyDescent="0.25">
      <c r="B150" s="264">
        <v>87331</v>
      </c>
      <c r="C150" s="240" t="s">
        <v>6731</v>
      </c>
      <c r="D150" s="239" t="s">
        <v>173</v>
      </c>
      <c r="E150" s="241">
        <v>629.82000000000005</v>
      </c>
      <c r="F150" s="234"/>
    </row>
    <row r="151" spans="2:6" s="235" customFormat="1" ht="47.25" x14ac:dyDescent="0.25">
      <c r="B151" s="264">
        <v>87332</v>
      </c>
      <c r="C151" s="240" t="s">
        <v>6732</v>
      </c>
      <c r="D151" s="239" t="s">
        <v>173</v>
      </c>
      <c r="E151" s="241">
        <v>535.88</v>
      </c>
      <c r="F151" s="234"/>
    </row>
    <row r="152" spans="2:6" s="235" customFormat="1" ht="31.5" x14ac:dyDescent="0.25">
      <c r="B152" s="264">
        <v>87369</v>
      </c>
      <c r="C152" s="240" t="s">
        <v>6769</v>
      </c>
      <c r="D152" s="239" t="s">
        <v>173</v>
      </c>
      <c r="E152" s="241">
        <v>731.43</v>
      </c>
      <c r="F152" s="234"/>
    </row>
    <row r="153" spans="2:6" s="235" customFormat="1" ht="31.5" x14ac:dyDescent="0.25">
      <c r="B153" s="264">
        <v>100451</v>
      </c>
      <c r="C153" s="240" t="s">
        <v>7871</v>
      </c>
      <c r="D153" s="239" t="s">
        <v>173</v>
      </c>
      <c r="E153" s="241">
        <v>0</v>
      </c>
      <c r="F153" s="234"/>
    </row>
    <row r="154" spans="2:6" s="235" customFormat="1" ht="31.5" x14ac:dyDescent="0.25">
      <c r="B154" s="264">
        <v>87292</v>
      </c>
      <c r="C154" s="240" t="s">
        <v>6703</v>
      </c>
      <c r="D154" s="239" t="s">
        <v>173</v>
      </c>
      <c r="E154" s="241">
        <v>571.66999999999996</v>
      </c>
      <c r="F154" s="234"/>
    </row>
    <row r="155" spans="2:6" s="235" customFormat="1" ht="47.25" x14ac:dyDescent="0.25">
      <c r="B155" s="264">
        <v>87335</v>
      </c>
      <c r="C155" s="240" t="s">
        <v>6735</v>
      </c>
      <c r="D155" s="239" t="s">
        <v>173</v>
      </c>
      <c r="E155" s="241">
        <v>568.85</v>
      </c>
      <c r="F155" s="234"/>
    </row>
    <row r="156" spans="2:6" s="235" customFormat="1" ht="47.25" x14ac:dyDescent="0.25">
      <c r="B156" s="264">
        <v>87336</v>
      </c>
      <c r="C156" s="240" t="s">
        <v>6736</v>
      </c>
      <c r="D156" s="239" t="s">
        <v>173</v>
      </c>
      <c r="E156" s="241">
        <v>530.79</v>
      </c>
      <c r="F156" s="234"/>
    </row>
    <row r="157" spans="2:6" s="235" customFormat="1" ht="31.5" x14ac:dyDescent="0.25">
      <c r="B157" s="264">
        <v>87370</v>
      </c>
      <c r="C157" s="240" t="s">
        <v>6770</v>
      </c>
      <c r="D157" s="239" t="s">
        <v>173</v>
      </c>
      <c r="E157" s="241">
        <v>712.3</v>
      </c>
      <c r="F157" s="234"/>
    </row>
    <row r="158" spans="2:6" s="235" customFormat="1" ht="31.5" x14ac:dyDescent="0.25">
      <c r="B158" s="264">
        <v>100452</v>
      </c>
      <c r="C158" s="240" t="s">
        <v>7872</v>
      </c>
      <c r="D158" s="239" t="s">
        <v>173</v>
      </c>
      <c r="E158" s="241">
        <v>0</v>
      </c>
      <c r="F158" s="234"/>
    </row>
    <row r="159" spans="2:6" s="235" customFormat="1" ht="31.5" x14ac:dyDescent="0.25">
      <c r="B159" s="264">
        <v>88715</v>
      </c>
      <c r="C159" s="240" t="s">
        <v>6812</v>
      </c>
      <c r="D159" s="239" t="s">
        <v>173</v>
      </c>
      <c r="E159" s="241">
        <v>542.6</v>
      </c>
      <c r="F159" s="234"/>
    </row>
    <row r="160" spans="2:6" s="235" customFormat="1" ht="31.5" x14ac:dyDescent="0.25">
      <c r="B160" s="264">
        <v>87294</v>
      </c>
      <c r="C160" s="240" t="s">
        <v>6704</v>
      </c>
      <c r="D160" s="239" t="s">
        <v>173</v>
      </c>
      <c r="E160" s="241">
        <v>546.91999999999996</v>
      </c>
      <c r="F160" s="234"/>
    </row>
    <row r="161" spans="2:6" s="235" customFormat="1" ht="47.25" x14ac:dyDescent="0.25">
      <c r="B161" s="264">
        <v>87337</v>
      </c>
      <c r="C161" s="240" t="s">
        <v>6737</v>
      </c>
      <c r="D161" s="239" t="s">
        <v>173</v>
      </c>
      <c r="E161" s="241">
        <v>557.88</v>
      </c>
      <c r="F161" s="234"/>
    </row>
    <row r="162" spans="2:6" s="235" customFormat="1" ht="47.25" x14ac:dyDescent="0.25">
      <c r="B162" s="264">
        <v>100487</v>
      </c>
      <c r="C162" s="240" t="s">
        <v>6832</v>
      </c>
      <c r="D162" s="239" t="s">
        <v>173</v>
      </c>
      <c r="E162" s="241">
        <v>505.73</v>
      </c>
      <c r="F162" s="234"/>
    </row>
    <row r="163" spans="2:6" s="235" customFormat="1" ht="31.5" x14ac:dyDescent="0.25">
      <c r="B163" s="264">
        <v>100467</v>
      </c>
      <c r="C163" s="240" t="s">
        <v>7873</v>
      </c>
      <c r="D163" s="239" t="s">
        <v>173</v>
      </c>
      <c r="E163" s="241">
        <v>0</v>
      </c>
      <c r="F163" s="234"/>
    </row>
    <row r="164" spans="2:6" s="235" customFormat="1" ht="31.5" x14ac:dyDescent="0.25">
      <c r="B164" s="264">
        <v>87380</v>
      </c>
      <c r="C164" s="240" t="s">
        <v>6780</v>
      </c>
      <c r="D164" s="239" t="s">
        <v>173</v>
      </c>
      <c r="E164" s="241">
        <v>3690.92</v>
      </c>
      <c r="F164" s="234"/>
    </row>
    <row r="165" spans="2:6" s="235" customFormat="1" ht="31.5" x14ac:dyDescent="0.25">
      <c r="B165" s="264">
        <v>100461</v>
      </c>
      <c r="C165" s="240" t="s">
        <v>7874</v>
      </c>
      <c r="D165" s="239" t="s">
        <v>173</v>
      </c>
      <c r="E165" s="241">
        <v>0</v>
      </c>
      <c r="F165" s="234"/>
    </row>
    <row r="166" spans="2:6" s="235" customFormat="1" ht="31.5" x14ac:dyDescent="0.25">
      <c r="B166" s="264">
        <v>87322</v>
      </c>
      <c r="C166" s="240" t="s">
        <v>6723</v>
      </c>
      <c r="D166" s="239" t="s">
        <v>173</v>
      </c>
      <c r="E166" s="241">
        <v>3567.96</v>
      </c>
      <c r="F166" s="234"/>
    </row>
    <row r="167" spans="2:6" s="235" customFormat="1" ht="31.5" x14ac:dyDescent="0.25">
      <c r="B167" s="264">
        <v>87323</v>
      </c>
      <c r="C167" s="240" t="s">
        <v>6724</v>
      </c>
      <c r="D167" s="239" t="s">
        <v>173</v>
      </c>
      <c r="E167" s="241">
        <v>3552.66</v>
      </c>
      <c r="F167" s="234"/>
    </row>
    <row r="168" spans="2:6" s="235" customFormat="1" ht="47.25" x14ac:dyDescent="0.25">
      <c r="B168" s="264">
        <v>87360</v>
      </c>
      <c r="C168" s="240" t="s">
        <v>6760</v>
      </c>
      <c r="D168" s="239" t="s">
        <v>173</v>
      </c>
      <c r="E168" s="241">
        <v>3553.6</v>
      </c>
      <c r="F168" s="234"/>
    </row>
    <row r="169" spans="2:6" s="235" customFormat="1" ht="47.25" x14ac:dyDescent="0.25">
      <c r="B169" s="264">
        <v>87361</v>
      </c>
      <c r="C169" s="240" t="s">
        <v>6761</v>
      </c>
      <c r="D169" s="239" t="s">
        <v>173</v>
      </c>
      <c r="E169" s="241">
        <v>3479.29</v>
      </c>
      <c r="F169" s="234"/>
    </row>
    <row r="170" spans="2:6" s="235" customFormat="1" ht="47.25" x14ac:dyDescent="0.25">
      <c r="B170" s="264">
        <v>87362</v>
      </c>
      <c r="C170" s="240" t="s">
        <v>6762</v>
      </c>
      <c r="D170" s="239" t="s">
        <v>173</v>
      </c>
      <c r="E170" s="241">
        <v>3463.67</v>
      </c>
      <c r="F170" s="234"/>
    </row>
    <row r="171" spans="2:6" s="235" customFormat="1" ht="31.5" x14ac:dyDescent="0.25">
      <c r="B171" s="264">
        <v>87377</v>
      </c>
      <c r="C171" s="240" t="s">
        <v>6777</v>
      </c>
      <c r="D171" s="239" t="s">
        <v>173</v>
      </c>
      <c r="E171" s="241">
        <v>729.83</v>
      </c>
      <c r="F171" s="234"/>
    </row>
    <row r="172" spans="2:6" s="235" customFormat="1" ht="31.5" x14ac:dyDescent="0.25">
      <c r="B172" s="264">
        <v>100458</v>
      </c>
      <c r="C172" s="240" t="s">
        <v>7875</v>
      </c>
      <c r="D172" s="239" t="s">
        <v>173</v>
      </c>
      <c r="E172" s="241">
        <v>0</v>
      </c>
      <c r="F172" s="234"/>
    </row>
    <row r="173" spans="2:6" s="235" customFormat="1" ht="31.5" x14ac:dyDescent="0.25">
      <c r="B173" s="264">
        <v>87313</v>
      </c>
      <c r="C173" s="240" t="s">
        <v>6717</v>
      </c>
      <c r="D173" s="239" t="s">
        <v>173</v>
      </c>
      <c r="E173" s="241">
        <v>563.03</v>
      </c>
      <c r="F173" s="234"/>
    </row>
    <row r="174" spans="2:6" s="235" customFormat="1" ht="31.5" x14ac:dyDescent="0.25">
      <c r="B174" s="264">
        <v>87314</v>
      </c>
      <c r="C174" s="240" t="s">
        <v>6718</v>
      </c>
      <c r="D174" s="239" t="s">
        <v>173</v>
      </c>
      <c r="E174" s="241">
        <v>544.84</v>
      </c>
      <c r="F174" s="234"/>
    </row>
    <row r="175" spans="2:6" s="235" customFormat="1" ht="31.5" x14ac:dyDescent="0.25">
      <c r="B175" s="264">
        <v>87352</v>
      </c>
      <c r="C175" s="240" t="s">
        <v>6752</v>
      </c>
      <c r="D175" s="239" t="s">
        <v>173</v>
      </c>
      <c r="E175" s="241">
        <v>685.24</v>
      </c>
      <c r="F175" s="234"/>
    </row>
    <row r="176" spans="2:6" s="235" customFormat="1" ht="31.5" x14ac:dyDescent="0.25">
      <c r="B176" s="264">
        <v>87353</v>
      </c>
      <c r="C176" s="240" t="s">
        <v>6753</v>
      </c>
      <c r="D176" s="239" t="s">
        <v>173</v>
      </c>
      <c r="E176" s="241">
        <v>571.66999999999996</v>
      </c>
      <c r="F176" s="234"/>
    </row>
    <row r="177" spans="2:6" s="235" customFormat="1" ht="31.5" x14ac:dyDescent="0.25">
      <c r="B177" s="264">
        <v>87354</v>
      </c>
      <c r="C177" s="240" t="s">
        <v>6754</v>
      </c>
      <c r="D177" s="239" t="s">
        <v>173</v>
      </c>
      <c r="E177" s="241">
        <v>517.44000000000005</v>
      </c>
      <c r="F177" s="234"/>
    </row>
    <row r="178" spans="2:6" s="235" customFormat="1" ht="31.5" x14ac:dyDescent="0.25">
      <c r="B178" s="264">
        <v>100480</v>
      </c>
      <c r="C178" s="240" t="s">
        <v>6826</v>
      </c>
      <c r="D178" s="239" t="s">
        <v>173</v>
      </c>
      <c r="E178" s="241">
        <v>860.07</v>
      </c>
      <c r="F178" s="234"/>
    </row>
    <row r="179" spans="2:6" s="235" customFormat="1" ht="31.5" x14ac:dyDescent="0.25">
      <c r="B179" s="264">
        <v>100476</v>
      </c>
      <c r="C179" s="240" t="s">
        <v>7876</v>
      </c>
      <c r="D179" s="239" t="s">
        <v>173</v>
      </c>
      <c r="E179" s="241">
        <v>0</v>
      </c>
      <c r="F179" s="234"/>
    </row>
    <row r="180" spans="2:6" s="235" customFormat="1" ht="31.5" x14ac:dyDescent="0.25">
      <c r="B180" s="264">
        <v>100475</v>
      </c>
      <c r="C180" s="240" t="s">
        <v>6822</v>
      </c>
      <c r="D180" s="239" t="s">
        <v>173</v>
      </c>
      <c r="E180" s="241">
        <v>732.27</v>
      </c>
      <c r="F180" s="234"/>
    </row>
    <row r="181" spans="2:6" s="235" customFormat="1" ht="31.5" x14ac:dyDescent="0.25">
      <c r="B181" s="264">
        <v>100491</v>
      </c>
      <c r="C181" s="240" t="s">
        <v>6836</v>
      </c>
      <c r="D181" s="239" t="s">
        <v>173</v>
      </c>
      <c r="E181" s="241">
        <v>725.74</v>
      </c>
      <c r="F181" s="234"/>
    </row>
    <row r="182" spans="2:6" s="235" customFormat="1" ht="31.5" x14ac:dyDescent="0.25">
      <c r="B182" s="264">
        <v>100477</v>
      </c>
      <c r="C182" s="240" t="s">
        <v>6823</v>
      </c>
      <c r="D182" s="239" t="s">
        <v>173</v>
      </c>
      <c r="E182" s="241">
        <v>830.82</v>
      </c>
      <c r="F182" s="234"/>
    </row>
    <row r="183" spans="2:6" s="235" customFormat="1" ht="31.5" x14ac:dyDescent="0.25">
      <c r="B183" s="264">
        <v>100478</v>
      </c>
      <c r="C183" s="240" t="s">
        <v>6824</v>
      </c>
      <c r="D183" s="239" t="s">
        <v>173</v>
      </c>
      <c r="E183" s="241">
        <v>716.99</v>
      </c>
      <c r="F183" s="234"/>
    </row>
    <row r="184" spans="2:6" s="235" customFormat="1" ht="31.5" x14ac:dyDescent="0.25">
      <c r="B184" s="264">
        <v>100479</v>
      </c>
      <c r="C184" s="240" t="s">
        <v>6825</v>
      </c>
      <c r="D184" s="239" t="s">
        <v>173</v>
      </c>
      <c r="E184" s="241">
        <v>689.81</v>
      </c>
      <c r="F184" s="234"/>
    </row>
    <row r="185" spans="2:6" s="235" customFormat="1" ht="31.5" x14ac:dyDescent="0.25">
      <c r="B185" s="264">
        <v>87372</v>
      </c>
      <c r="C185" s="240" t="s">
        <v>6772</v>
      </c>
      <c r="D185" s="239" t="s">
        <v>173</v>
      </c>
      <c r="E185" s="241">
        <v>883.46</v>
      </c>
      <c r="F185" s="234"/>
    </row>
    <row r="186" spans="2:6" s="235" customFormat="1" ht="31.5" x14ac:dyDescent="0.25">
      <c r="B186" s="264">
        <v>100453</v>
      </c>
      <c r="C186" s="240" t="s">
        <v>7877</v>
      </c>
      <c r="D186" s="239" t="s">
        <v>173</v>
      </c>
      <c r="E186" s="241">
        <v>0</v>
      </c>
      <c r="F186" s="234"/>
    </row>
    <row r="187" spans="2:6" s="235" customFormat="1" ht="31.5" x14ac:dyDescent="0.25">
      <c r="B187" s="264">
        <v>87298</v>
      </c>
      <c r="C187" s="240" t="s">
        <v>6707</v>
      </c>
      <c r="D187" s="239" t="s">
        <v>173</v>
      </c>
      <c r="E187" s="241">
        <v>707.5</v>
      </c>
      <c r="F187" s="234"/>
    </row>
    <row r="188" spans="2:6" s="235" customFormat="1" ht="31.5" x14ac:dyDescent="0.25">
      <c r="B188" s="264">
        <v>87299</v>
      </c>
      <c r="C188" s="240" t="s">
        <v>6708</v>
      </c>
      <c r="D188" s="239" t="s">
        <v>173</v>
      </c>
      <c r="E188" s="241">
        <v>484.58</v>
      </c>
      <c r="F188" s="234"/>
    </row>
    <row r="189" spans="2:6" s="235" customFormat="1" ht="31.5" x14ac:dyDescent="0.25">
      <c r="B189" s="264">
        <v>87339</v>
      </c>
      <c r="C189" s="240" t="s">
        <v>6739</v>
      </c>
      <c r="D189" s="239" t="s">
        <v>173</v>
      </c>
      <c r="E189" s="241">
        <v>893.62</v>
      </c>
      <c r="F189" s="234"/>
    </row>
    <row r="190" spans="2:6" s="235" customFormat="1" ht="31.5" x14ac:dyDescent="0.25">
      <c r="B190" s="264">
        <v>87340</v>
      </c>
      <c r="C190" s="240" t="s">
        <v>6740</v>
      </c>
      <c r="D190" s="239" t="s">
        <v>173</v>
      </c>
      <c r="E190" s="241">
        <v>709.15</v>
      </c>
      <c r="F190" s="234"/>
    </row>
    <row r="191" spans="2:6" s="235" customFormat="1" ht="31.5" x14ac:dyDescent="0.25">
      <c r="B191" s="264">
        <v>87341</v>
      </c>
      <c r="C191" s="240" t="s">
        <v>6741</v>
      </c>
      <c r="D191" s="239" t="s">
        <v>173</v>
      </c>
      <c r="E191" s="241">
        <v>660.26</v>
      </c>
      <c r="F191" s="234"/>
    </row>
    <row r="192" spans="2:6" s="235" customFormat="1" x14ac:dyDescent="0.25">
      <c r="B192" s="264">
        <v>88629</v>
      </c>
      <c r="C192" s="240" t="s">
        <v>6809</v>
      </c>
      <c r="D192" s="239" t="s">
        <v>173</v>
      </c>
      <c r="E192" s="241">
        <v>716.35</v>
      </c>
      <c r="F192" s="234"/>
    </row>
    <row r="193" spans="2:6" s="235" customFormat="1" ht="31.5" x14ac:dyDescent="0.25">
      <c r="B193" s="264">
        <v>88628</v>
      </c>
      <c r="C193" s="240" t="s">
        <v>6808</v>
      </c>
      <c r="D193" s="239" t="s">
        <v>173</v>
      </c>
      <c r="E193" s="241">
        <v>586.13</v>
      </c>
      <c r="F193" s="234"/>
    </row>
    <row r="194" spans="2:6" s="235" customFormat="1" ht="31.5" x14ac:dyDescent="0.25">
      <c r="B194" s="264">
        <v>100489</v>
      </c>
      <c r="C194" s="240" t="s">
        <v>6834</v>
      </c>
      <c r="D194" s="239" t="s">
        <v>173</v>
      </c>
      <c r="E194" s="241">
        <v>578.54</v>
      </c>
      <c r="F194" s="234"/>
    </row>
    <row r="195" spans="2:6" s="235" customFormat="1" ht="31.5" x14ac:dyDescent="0.25">
      <c r="B195" s="264">
        <v>100468</v>
      </c>
      <c r="C195" s="240" t="s">
        <v>6816</v>
      </c>
      <c r="D195" s="239" t="s">
        <v>173</v>
      </c>
      <c r="E195" s="241">
        <v>734.94</v>
      </c>
      <c r="F195" s="234"/>
    </row>
    <row r="196" spans="2:6" s="235" customFormat="1" ht="31.5" x14ac:dyDescent="0.25">
      <c r="B196" s="264">
        <v>100469</v>
      </c>
      <c r="C196" s="240" t="s">
        <v>6817</v>
      </c>
      <c r="D196" s="239" t="s">
        <v>173</v>
      </c>
      <c r="E196" s="241">
        <v>574.24</v>
      </c>
      <c r="F196" s="234"/>
    </row>
    <row r="197" spans="2:6" s="235" customFormat="1" ht="31.5" x14ac:dyDescent="0.25">
      <c r="B197" s="264">
        <v>100470</v>
      </c>
      <c r="C197" s="240" t="s">
        <v>6818</v>
      </c>
      <c r="D197" s="239" t="s">
        <v>173</v>
      </c>
      <c r="E197" s="241">
        <v>527.77</v>
      </c>
      <c r="F197" s="234"/>
    </row>
    <row r="198" spans="2:6" s="235" customFormat="1" ht="31.5" x14ac:dyDescent="0.25">
      <c r="B198" s="264">
        <v>87371</v>
      </c>
      <c r="C198" s="240" t="s">
        <v>6771</v>
      </c>
      <c r="D198" s="239" t="s">
        <v>173</v>
      </c>
      <c r="E198" s="241">
        <v>694.69</v>
      </c>
      <c r="F198" s="234"/>
    </row>
    <row r="199" spans="2:6" s="235" customFormat="1" ht="31.5" x14ac:dyDescent="0.25">
      <c r="B199" s="264">
        <v>87295</v>
      </c>
      <c r="C199" s="240" t="s">
        <v>6705</v>
      </c>
      <c r="D199" s="239" t="s">
        <v>173</v>
      </c>
      <c r="E199" s="241">
        <v>572.35</v>
      </c>
      <c r="F199" s="234"/>
    </row>
    <row r="200" spans="2:6" s="235" customFormat="1" ht="31.5" x14ac:dyDescent="0.25">
      <c r="B200" s="264">
        <v>87296</v>
      </c>
      <c r="C200" s="240" t="s">
        <v>6706</v>
      </c>
      <c r="D200" s="239" t="s">
        <v>173</v>
      </c>
      <c r="E200" s="241">
        <v>522.89</v>
      </c>
      <c r="F200" s="234"/>
    </row>
    <row r="201" spans="2:6" s="235" customFormat="1" ht="47.25" x14ac:dyDescent="0.25">
      <c r="B201" s="264">
        <v>87338</v>
      </c>
      <c r="C201" s="240" t="s">
        <v>6738</v>
      </c>
      <c r="D201" s="239" t="s">
        <v>173</v>
      </c>
      <c r="E201" s="241">
        <v>526.42999999999995</v>
      </c>
      <c r="F201" s="234"/>
    </row>
    <row r="202" spans="2:6" s="235" customFormat="1" x14ac:dyDescent="0.25">
      <c r="B202" s="264">
        <v>88630</v>
      </c>
      <c r="C202" s="240" t="s">
        <v>6810</v>
      </c>
      <c r="D202" s="239" t="s">
        <v>173</v>
      </c>
      <c r="E202" s="241">
        <v>511.8</v>
      </c>
      <c r="F202" s="234"/>
    </row>
    <row r="203" spans="2:6" s="235" customFormat="1" ht="31.5" x14ac:dyDescent="0.25">
      <c r="B203" s="264">
        <v>87381</v>
      </c>
      <c r="C203" s="240" t="s">
        <v>6781</v>
      </c>
      <c r="D203" s="239" t="s">
        <v>173</v>
      </c>
      <c r="E203" s="241">
        <v>3631.04</v>
      </c>
      <c r="F203" s="234"/>
    </row>
    <row r="204" spans="2:6" s="235" customFormat="1" ht="31.5" x14ac:dyDescent="0.25">
      <c r="B204" s="264">
        <v>100462</v>
      </c>
      <c r="C204" s="240" t="s">
        <v>7878</v>
      </c>
      <c r="D204" s="239" t="s">
        <v>173</v>
      </c>
      <c r="E204" s="241">
        <v>0</v>
      </c>
      <c r="F204" s="234"/>
    </row>
    <row r="205" spans="2:6" s="235" customFormat="1" ht="31.5" x14ac:dyDescent="0.25">
      <c r="B205" s="264">
        <v>87325</v>
      </c>
      <c r="C205" s="240" t="s">
        <v>6725</v>
      </c>
      <c r="D205" s="239" t="s">
        <v>173</v>
      </c>
      <c r="E205" s="241">
        <v>3493.06</v>
      </c>
      <c r="F205" s="234"/>
    </row>
    <row r="206" spans="2:6" s="235" customFormat="1" ht="31.5" x14ac:dyDescent="0.25">
      <c r="B206" s="264">
        <v>87326</v>
      </c>
      <c r="C206" s="240" t="s">
        <v>6726</v>
      </c>
      <c r="D206" s="239" t="s">
        <v>173</v>
      </c>
      <c r="E206" s="241">
        <v>3483.78</v>
      </c>
      <c r="F206" s="234"/>
    </row>
    <row r="207" spans="2:6" s="235" customFormat="1" ht="47.25" x14ac:dyDescent="0.25">
      <c r="B207" s="264">
        <v>87363</v>
      </c>
      <c r="C207" s="240" t="s">
        <v>6763</v>
      </c>
      <c r="D207" s="239" t="s">
        <v>173</v>
      </c>
      <c r="E207" s="241">
        <v>3477.67</v>
      </c>
      <c r="F207" s="234"/>
    </row>
    <row r="208" spans="2:6" s="235" customFormat="1" ht="47.25" x14ac:dyDescent="0.25">
      <c r="B208" s="264">
        <v>87364</v>
      </c>
      <c r="C208" s="240" t="s">
        <v>6764</v>
      </c>
      <c r="D208" s="239" t="s">
        <v>173</v>
      </c>
      <c r="E208" s="241">
        <v>3417.97</v>
      </c>
      <c r="F208" s="234"/>
    </row>
    <row r="209" spans="2:6" s="235" customFormat="1" ht="31.5" x14ac:dyDescent="0.25">
      <c r="B209" s="264">
        <v>87378</v>
      </c>
      <c r="C209" s="240" t="s">
        <v>6778</v>
      </c>
      <c r="D209" s="239" t="s">
        <v>173</v>
      </c>
      <c r="E209" s="241">
        <v>669.56</v>
      </c>
      <c r="F209" s="234"/>
    </row>
    <row r="210" spans="2:6" s="235" customFormat="1" ht="31.5" x14ac:dyDescent="0.25">
      <c r="B210" s="264">
        <v>100459</v>
      </c>
      <c r="C210" s="240" t="s">
        <v>7879</v>
      </c>
      <c r="D210" s="239" t="s">
        <v>173</v>
      </c>
      <c r="E210" s="241">
        <v>0</v>
      </c>
      <c r="F210" s="234"/>
    </row>
    <row r="211" spans="2:6" s="235" customFormat="1" ht="31.5" x14ac:dyDescent="0.25">
      <c r="B211" s="264">
        <v>87316</v>
      </c>
      <c r="C211" s="240" t="s">
        <v>6719</v>
      </c>
      <c r="D211" s="239" t="s">
        <v>173</v>
      </c>
      <c r="E211" s="241">
        <v>523.35</v>
      </c>
      <c r="F211" s="234"/>
    </row>
    <row r="212" spans="2:6" s="235" customFormat="1" ht="31.5" x14ac:dyDescent="0.25">
      <c r="B212" s="264">
        <v>87317</v>
      </c>
      <c r="C212" s="240" t="s">
        <v>6720</v>
      </c>
      <c r="D212" s="239" t="s">
        <v>173</v>
      </c>
      <c r="E212" s="241">
        <v>494.53</v>
      </c>
      <c r="F212" s="234"/>
    </row>
    <row r="213" spans="2:6" s="235" customFormat="1" ht="31.5" x14ac:dyDescent="0.25">
      <c r="B213" s="264">
        <v>87355</v>
      </c>
      <c r="C213" s="240" t="s">
        <v>6755</v>
      </c>
      <c r="D213" s="239" t="s">
        <v>173</v>
      </c>
      <c r="E213" s="241">
        <v>582.03</v>
      </c>
      <c r="F213" s="234"/>
    </row>
    <row r="214" spans="2:6" s="235" customFormat="1" ht="31.5" x14ac:dyDescent="0.25">
      <c r="B214" s="264">
        <v>87356</v>
      </c>
      <c r="C214" s="240" t="s">
        <v>6756</v>
      </c>
      <c r="D214" s="239" t="s">
        <v>173</v>
      </c>
      <c r="E214" s="241">
        <v>504.45</v>
      </c>
      <c r="F214" s="234"/>
    </row>
    <row r="215" spans="2:6" s="235" customFormat="1" ht="31.5" x14ac:dyDescent="0.25">
      <c r="B215" s="264">
        <v>87357</v>
      </c>
      <c r="C215" s="240" t="s">
        <v>6757</v>
      </c>
      <c r="D215" s="239" t="s">
        <v>173</v>
      </c>
      <c r="E215" s="241">
        <v>464.85</v>
      </c>
      <c r="F215" s="234"/>
    </row>
    <row r="216" spans="2:6" s="235" customFormat="1" ht="31.5" x14ac:dyDescent="0.25">
      <c r="B216" s="264">
        <v>100486</v>
      </c>
      <c r="C216" s="240" t="s">
        <v>6831</v>
      </c>
      <c r="D216" s="239" t="s">
        <v>173</v>
      </c>
      <c r="E216" s="241">
        <v>772.43</v>
      </c>
      <c r="F216" s="234"/>
    </row>
    <row r="217" spans="2:6" s="235" customFormat="1" ht="31.5" x14ac:dyDescent="0.25">
      <c r="B217" s="264">
        <v>100482</v>
      </c>
      <c r="C217" s="240" t="s">
        <v>7880</v>
      </c>
      <c r="D217" s="239" t="s">
        <v>173</v>
      </c>
      <c r="E217" s="241">
        <v>0</v>
      </c>
      <c r="F217" s="234"/>
    </row>
    <row r="218" spans="2:6" s="235" customFormat="1" ht="31.5" x14ac:dyDescent="0.25">
      <c r="B218" s="264">
        <v>100481</v>
      </c>
      <c r="C218" s="240" t="s">
        <v>6827</v>
      </c>
      <c r="D218" s="239" t="s">
        <v>173</v>
      </c>
      <c r="E218" s="241">
        <v>639.94000000000005</v>
      </c>
      <c r="F218" s="234"/>
    </row>
    <row r="219" spans="2:6" s="235" customFormat="1" ht="31.5" x14ac:dyDescent="0.25">
      <c r="B219" s="264">
        <v>100492</v>
      </c>
      <c r="C219" s="240" t="s">
        <v>6837</v>
      </c>
      <c r="D219" s="239" t="s">
        <v>173</v>
      </c>
      <c r="E219" s="241">
        <v>633.9</v>
      </c>
      <c r="F219" s="234"/>
    </row>
    <row r="220" spans="2:6" s="235" customFormat="1" ht="31.5" x14ac:dyDescent="0.25">
      <c r="B220" s="264">
        <v>100483</v>
      </c>
      <c r="C220" s="240" t="s">
        <v>6828</v>
      </c>
      <c r="D220" s="239" t="s">
        <v>173</v>
      </c>
      <c r="E220" s="241">
        <v>713.17</v>
      </c>
      <c r="F220" s="234"/>
    </row>
    <row r="221" spans="2:6" s="235" customFormat="1" ht="31.5" x14ac:dyDescent="0.25">
      <c r="B221" s="264">
        <v>100484</v>
      </c>
      <c r="C221" s="240" t="s">
        <v>6829</v>
      </c>
      <c r="D221" s="239" t="s">
        <v>173</v>
      </c>
      <c r="E221" s="241">
        <v>641.39</v>
      </c>
      <c r="F221" s="234"/>
    </row>
    <row r="222" spans="2:6" s="235" customFormat="1" ht="31.5" x14ac:dyDescent="0.25">
      <c r="B222" s="264">
        <v>100485</v>
      </c>
      <c r="C222" s="240" t="s">
        <v>6830</v>
      </c>
      <c r="D222" s="239" t="s">
        <v>173</v>
      </c>
      <c r="E222" s="241">
        <v>608.55999999999995</v>
      </c>
      <c r="F222" s="234"/>
    </row>
    <row r="223" spans="2:6" s="235" customFormat="1" ht="31.5" x14ac:dyDescent="0.25">
      <c r="B223" s="264">
        <v>87373</v>
      </c>
      <c r="C223" s="240" t="s">
        <v>6773</v>
      </c>
      <c r="D223" s="239" t="s">
        <v>173</v>
      </c>
      <c r="E223" s="241">
        <v>799.88</v>
      </c>
      <c r="F223" s="234"/>
    </row>
    <row r="224" spans="2:6" s="235" customFormat="1" ht="31.5" x14ac:dyDescent="0.25">
      <c r="B224" s="264">
        <v>100454</v>
      </c>
      <c r="C224" s="240" t="s">
        <v>7881</v>
      </c>
      <c r="D224" s="239" t="s">
        <v>173</v>
      </c>
      <c r="E224" s="241">
        <v>0</v>
      </c>
      <c r="F224" s="234"/>
    </row>
    <row r="225" spans="2:6" s="235" customFormat="1" ht="31.5" x14ac:dyDescent="0.25">
      <c r="B225" s="264">
        <v>87301</v>
      </c>
      <c r="C225" s="240" t="s">
        <v>6709</v>
      </c>
      <c r="D225" s="239" t="s">
        <v>173</v>
      </c>
      <c r="E225" s="241">
        <v>651.94000000000005</v>
      </c>
      <c r="F225" s="234"/>
    </row>
    <row r="226" spans="2:6" s="235" customFormat="1" ht="31.5" x14ac:dyDescent="0.25">
      <c r="B226" s="264">
        <v>87302</v>
      </c>
      <c r="C226" s="240" t="s">
        <v>6710</v>
      </c>
      <c r="D226" s="239" t="s">
        <v>173</v>
      </c>
      <c r="E226" s="241">
        <v>631.13</v>
      </c>
      <c r="F226" s="234"/>
    </row>
    <row r="227" spans="2:6" s="235" customFormat="1" ht="31.5" x14ac:dyDescent="0.25">
      <c r="B227" s="264">
        <v>87342</v>
      </c>
      <c r="C227" s="240" t="s">
        <v>6742</v>
      </c>
      <c r="D227" s="239" t="s">
        <v>173</v>
      </c>
      <c r="E227" s="241">
        <v>760.86</v>
      </c>
      <c r="F227" s="234"/>
    </row>
    <row r="228" spans="2:6" s="235" customFormat="1" ht="31.5" x14ac:dyDescent="0.25">
      <c r="B228" s="264">
        <v>87343</v>
      </c>
      <c r="C228" s="240" t="s">
        <v>6743</v>
      </c>
      <c r="D228" s="239" t="s">
        <v>173</v>
      </c>
      <c r="E228" s="241">
        <v>656.14</v>
      </c>
      <c r="F228" s="234"/>
    </row>
    <row r="229" spans="2:6" s="235" customFormat="1" ht="31.5" x14ac:dyDescent="0.25">
      <c r="B229" s="264">
        <v>87344</v>
      </c>
      <c r="C229" s="240" t="s">
        <v>6744</v>
      </c>
      <c r="D229" s="239" t="s">
        <v>173</v>
      </c>
      <c r="E229" s="241">
        <v>595.25</v>
      </c>
      <c r="F229" s="234"/>
    </row>
    <row r="230" spans="2:6" s="235" customFormat="1" x14ac:dyDescent="0.25">
      <c r="B230" s="264">
        <v>88631</v>
      </c>
      <c r="C230" s="240" t="s">
        <v>6811</v>
      </c>
      <c r="D230" s="239" t="s">
        <v>173</v>
      </c>
      <c r="E230" s="241">
        <v>651.51</v>
      </c>
      <c r="F230" s="234"/>
    </row>
    <row r="231" spans="2:6" s="235" customFormat="1" ht="31.5" x14ac:dyDescent="0.25">
      <c r="B231" s="264">
        <v>100471</v>
      </c>
      <c r="C231" s="240" t="s">
        <v>7882</v>
      </c>
      <c r="D231" s="239" t="s">
        <v>173</v>
      </c>
      <c r="E231" s="241">
        <v>0</v>
      </c>
      <c r="F231" s="234"/>
    </row>
    <row r="232" spans="2:6" s="235" customFormat="1" ht="31.5" x14ac:dyDescent="0.25">
      <c r="B232" s="264">
        <v>100490</v>
      </c>
      <c r="C232" s="240" t="s">
        <v>6835</v>
      </c>
      <c r="D232" s="239" t="s">
        <v>173</v>
      </c>
      <c r="E232" s="241">
        <v>516.74</v>
      </c>
      <c r="F232" s="234"/>
    </row>
    <row r="233" spans="2:6" s="235" customFormat="1" ht="31.5" x14ac:dyDescent="0.25">
      <c r="B233" s="264">
        <v>100472</v>
      </c>
      <c r="C233" s="240" t="s">
        <v>6819</v>
      </c>
      <c r="D233" s="239" t="s">
        <v>173</v>
      </c>
      <c r="E233" s="241">
        <v>600.45000000000005</v>
      </c>
      <c r="F233" s="234"/>
    </row>
    <row r="234" spans="2:6" s="235" customFormat="1" ht="31.5" x14ac:dyDescent="0.25">
      <c r="B234" s="264">
        <v>100473</v>
      </c>
      <c r="C234" s="240" t="s">
        <v>6820</v>
      </c>
      <c r="D234" s="239" t="s">
        <v>173</v>
      </c>
      <c r="E234" s="241">
        <v>527.69000000000005</v>
      </c>
      <c r="F234" s="234"/>
    </row>
    <row r="235" spans="2:6" s="235" customFormat="1" ht="31.5" x14ac:dyDescent="0.25">
      <c r="B235" s="264">
        <v>100474</v>
      </c>
      <c r="C235" s="240" t="s">
        <v>6821</v>
      </c>
      <c r="D235" s="239" t="s">
        <v>173</v>
      </c>
      <c r="E235" s="241">
        <v>493.1</v>
      </c>
      <c r="F235" s="234"/>
    </row>
    <row r="236" spans="2:6" s="235" customFormat="1" ht="31.5" x14ac:dyDescent="0.25">
      <c r="B236" s="264">
        <v>87379</v>
      </c>
      <c r="C236" s="240" t="s">
        <v>6779</v>
      </c>
      <c r="D236" s="239" t="s">
        <v>173</v>
      </c>
      <c r="E236" s="241">
        <v>3602.43</v>
      </c>
      <c r="F236" s="234"/>
    </row>
    <row r="237" spans="2:6" s="235" customFormat="1" ht="31.5" x14ac:dyDescent="0.25">
      <c r="B237" s="264">
        <v>100460</v>
      </c>
      <c r="C237" s="240" t="s">
        <v>7883</v>
      </c>
      <c r="D237" s="239" t="s">
        <v>173</v>
      </c>
      <c r="E237" s="241">
        <v>0</v>
      </c>
      <c r="F237" s="234"/>
    </row>
    <row r="238" spans="2:6" s="235" customFormat="1" ht="31.5" x14ac:dyDescent="0.25">
      <c r="B238" s="264">
        <v>87319</v>
      </c>
      <c r="C238" s="240" t="s">
        <v>6721</v>
      </c>
      <c r="D238" s="239" t="s">
        <v>173</v>
      </c>
      <c r="E238" s="241">
        <v>3463.66</v>
      </c>
      <c r="F238" s="234"/>
    </row>
    <row r="239" spans="2:6" s="235" customFormat="1" ht="31.5" x14ac:dyDescent="0.25">
      <c r="B239" s="264">
        <v>87320</v>
      </c>
      <c r="C239" s="240" t="s">
        <v>6722</v>
      </c>
      <c r="D239" s="239" t="s">
        <v>173</v>
      </c>
      <c r="E239" s="241">
        <v>3459.29</v>
      </c>
      <c r="F239" s="234"/>
    </row>
    <row r="240" spans="2:6" s="235" customFormat="1" ht="47.25" x14ac:dyDescent="0.25">
      <c r="B240" s="264">
        <v>87358</v>
      </c>
      <c r="C240" s="240" t="s">
        <v>6758</v>
      </c>
      <c r="D240" s="239" t="s">
        <v>173</v>
      </c>
      <c r="E240" s="241">
        <v>3437.82</v>
      </c>
      <c r="F240" s="234"/>
    </row>
    <row r="241" spans="2:6" s="235" customFormat="1" ht="47.25" x14ac:dyDescent="0.25">
      <c r="B241" s="264">
        <v>87359</v>
      </c>
      <c r="C241" s="240" t="s">
        <v>6759</v>
      </c>
      <c r="D241" s="239" t="s">
        <v>173</v>
      </c>
      <c r="E241" s="241">
        <v>3387.75</v>
      </c>
      <c r="F241" s="234"/>
    </row>
    <row r="242" spans="2:6" s="235" customFormat="1" ht="31.5" x14ac:dyDescent="0.25">
      <c r="B242" s="264">
        <v>87376</v>
      </c>
      <c r="C242" s="240" t="s">
        <v>6776</v>
      </c>
      <c r="D242" s="239" t="s">
        <v>173</v>
      </c>
      <c r="E242" s="241">
        <v>640.24</v>
      </c>
      <c r="F242" s="234"/>
    </row>
    <row r="243" spans="2:6" s="235" customFormat="1" ht="31.5" x14ac:dyDescent="0.25">
      <c r="B243" s="264">
        <v>100457</v>
      </c>
      <c r="C243" s="240" t="s">
        <v>7884</v>
      </c>
      <c r="D243" s="239" t="s">
        <v>173</v>
      </c>
      <c r="E243" s="241">
        <v>0</v>
      </c>
      <c r="F243" s="234"/>
    </row>
    <row r="244" spans="2:6" s="235" customFormat="1" ht="31.5" x14ac:dyDescent="0.25">
      <c r="B244" s="264">
        <v>87310</v>
      </c>
      <c r="C244" s="240" t="s">
        <v>6715</v>
      </c>
      <c r="D244" s="239" t="s">
        <v>173</v>
      </c>
      <c r="E244" s="241">
        <v>479.46</v>
      </c>
      <c r="F244" s="234"/>
    </row>
    <row r="245" spans="2:6" s="235" customFormat="1" ht="31.5" x14ac:dyDescent="0.25">
      <c r="B245" s="264">
        <v>87311</v>
      </c>
      <c r="C245" s="240" t="s">
        <v>6716</v>
      </c>
      <c r="D245" s="239" t="s">
        <v>173</v>
      </c>
      <c r="E245" s="241">
        <v>459.58</v>
      </c>
      <c r="F245" s="234"/>
    </row>
    <row r="246" spans="2:6" s="235" customFormat="1" ht="31.5" x14ac:dyDescent="0.25">
      <c r="B246" s="264">
        <v>87350</v>
      </c>
      <c r="C246" s="240" t="s">
        <v>6750</v>
      </c>
      <c r="D246" s="239" t="s">
        <v>173</v>
      </c>
      <c r="E246" s="241">
        <v>547.42999999999995</v>
      </c>
      <c r="F246" s="234"/>
    </row>
    <row r="247" spans="2:6" s="235" customFormat="1" ht="31.5" x14ac:dyDescent="0.25">
      <c r="B247" s="264">
        <v>87351</v>
      </c>
      <c r="C247" s="240" t="s">
        <v>6751</v>
      </c>
      <c r="D247" s="239" t="s">
        <v>173</v>
      </c>
      <c r="E247" s="241">
        <v>439.69</v>
      </c>
      <c r="F247" s="234"/>
    </row>
    <row r="248" spans="2:6" s="235" customFormat="1" ht="31.5" x14ac:dyDescent="0.25">
      <c r="B248" s="264">
        <v>87374</v>
      </c>
      <c r="C248" s="240" t="s">
        <v>6774</v>
      </c>
      <c r="D248" s="239" t="s">
        <v>173</v>
      </c>
      <c r="E248" s="241">
        <v>757.01</v>
      </c>
      <c r="F248" s="234"/>
    </row>
    <row r="249" spans="2:6" s="235" customFormat="1" ht="31.5" x14ac:dyDescent="0.25">
      <c r="B249" s="264">
        <v>100455</v>
      </c>
      <c r="C249" s="240" t="s">
        <v>7885</v>
      </c>
      <c r="D249" s="239" t="s">
        <v>173</v>
      </c>
      <c r="E249" s="241">
        <v>0</v>
      </c>
      <c r="F249" s="234"/>
    </row>
    <row r="250" spans="2:6" s="235" customFormat="1" ht="31.5" x14ac:dyDescent="0.25">
      <c r="B250" s="264">
        <v>87304</v>
      </c>
      <c r="C250" s="240" t="s">
        <v>6711</v>
      </c>
      <c r="D250" s="239" t="s">
        <v>173</v>
      </c>
      <c r="E250" s="241">
        <v>593.53</v>
      </c>
      <c r="F250" s="234"/>
    </row>
    <row r="251" spans="2:6" s="235" customFormat="1" ht="31.5" x14ac:dyDescent="0.25">
      <c r="B251" s="264">
        <v>87305</v>
      </c>
      <c r="C251" s="240" t="s">
        <v>6712</v>
      </c>
      <c r="D251" s="239" t="s">
        <v>173</v>
      </c>
      <c r="E251" s="241">
        <v>590.76</v>
      </c>
      <c r="F251" s="234"/>
    </row>
    <row r="252" spans="2:6" s="235" customFormat="1" ht="31.5" x14ac:dyDescent="0.25">
      <c r="B252" s="264">
        <v>87345</v>
      </c>
      <c r="C252" s="240" t="s">
        <v>6745</v>
      </c>
      <c r="D252" s="239" t="s">
        <v>173</v>
      </c>
      <c r="E252" s="241">
        <v>685.91</v>
      </c>
      <c r="F252" s="234"/>
    </row>
    <row r="253" spans="2:6" s="235" customFormat="1" ht="31.5" x14ac:dyDescent="0.25">
      <c r="B253" s="264">
        <v>87346</v>
      </c>
      <c r="C253" s="240" t="s">
        <v>6746</v>
      </c>
      <c r="D253" s="239" t="s">
        <v>173</v>
      </c>
      <c r="E253" s="241">
        <v>599.13</v>
      </c>
      <c r="F253" s="234"/>
    </row>
    <row r="254" spans="2:6" s="235" customFormat="1" ht="31.5" x14ac:dyDescent="0.25">
      <c r="B254" s="264">
        <v>87347</v>
      </c>
      <c r="C254" s="240" t="s">
        <v>6747</v>
      </c>
      <c r="D254" s="239" t="s">
        <v>173</v>
      </c>
      <c r="E254" s="241">
        <v>550.71</v>
      </c>
      <c r="F254" s="234"/>
    </row>
    <row r="255" spans="2:6" s="235" customFormat="1" ht="31.5" x14ac:dyDescent="0.25">
      <c r="B255" s="264">
        <v>87366</v>
      </c>
      <c r="C255" s="240" t="s">
        <v>6766</v>
      </c>
      <c r="D255" s="239" t="s">
        <v>173</v>
      </c>
      <c r="E255" s="241">
        <v>668.55</v>
      </c>
      <c r="F255" s="234"/>
    </row>
    <row r="256" spans="2:6" s="235" customFormat="1" ht="47.25" x14ac:dyDescent="0.25">
      <c r="B256" s="264">
        <v>100448</v>
      </c>
      <c r="C256" s="240" t="s">
        <v>7886</v>
      </c>
      <c r="D256" s="239" t="s">
        <v>173</v>
      </c>
      <c r="E256" s="241">
        <v>0</v>
      </c>
      <c r="F256" s="234"/>
    </row>
    <row r="257" spans="2:6" s="235" customFormat="1" ht="47.25" x14ac:dyDescent="0.25">
      <c r="B257" s="264">
        <v>87283</v>
      </c>
      <c r="C257" s="240" t="s">
        <v>6697</v>
      </c>
      <c r="D257" s="239" t="s">
        <v>173</v>
      </c>
      <c r="E257" s="241">
        <v>500.42</v>
      </c>
      <c r="F257" s="234"/>
    </row>
    <row r="258" spans="2:6" s="235" customFormat="1" ht="47.25" x14ac:dyDescent="0.25">
      <c r="B258" s="264">
        <v>87284</v>
      </c>
      <c r="C258" s="240" t="s">
        <v>6698</v>
      </c>
      <c r="D258" s="239" t="s">
        <v>173</v>
      </c>
      <c r="E258" s="241">
        <v>484.11</v>
      </c>
      <c r="F258" s="234"/>
    </row>
    <row r="259" spans="2:6" s="235" customFormat="1" ht="47.25" x14ac:dyDescent="0.25">
      <c r="B259" s="264">
        <v>87329</v>
      </c>
      <c r="C259" s="240" t="s">
        <v>6729</v>
      </c>
      <c r="D259" s="239" t="s">
        <v>173</v>
      </c>
      <c r="E259" s="241">
        <v>562.87</v>
      </c>
      <c r="F259" s="234"/>
    </row>
    <row r="260" spans="2:6" s="235" customFormat="1" ht="47.25" x14ac:dyDescent="0.25">
      <c r="B260" s="264">
        <v>87330</v>
      </c>
      <c r="C260" s="240" t="s">
        <v>6730</v>
      </c>
      <c r="D260" s="239" t="s">
        <v>173</v>
      </c>
      <c r="E260" s="241">
        <v>461.97</v>
      </c>
      <c r="F260" s="234"/>
    </row>
    <row r="261" spans="2:6" s="235" customFormat="1" ht="31.5" x14ac:dyDescent="0.25">
      <c r="B261" s="264">
        <v>87375</v>
      </c>
      <c r="C261" s="240" t="s">
        <v>6775</v>
      </c>
      <c r="D261" s="239" t="s">
        <v>173</v>
      </c>
      <c r="E261" s="241">
        <v>731.28</v>
      </c>
      <c r="F261" s="234"/>
    </row>
    <row r="262" spans="2:6" s="235" customFormat="1" ht="31.5" x14ac:dyDescent="0.25">
      <c r="B262" s="264">
        <v>100456</v>
      </c>
      <c r="C262" s="240" t="s">
        <v>7887</v>
      </c>
      <c r="D262" s="239" t="s">
        <v>173</v>
      </c>
      <c r="E262" s="241">
        <v>0</v>
      </c>
      <c r="F262" s="234"/>
    </row>
    <row r="263" spans="2:6" s="235" customFormat="1" ht="31.5" x14ac:dyDescent="0.25">
      <c r="B263" s="264">
        <v>87307</v>
      </c>
      <c r="C263" s="240" t="s">
        <v>6713</v>
      </c>
      <c r="D263" s="239" t="s">
        <v>173</v>
      </c>
      <c r="E263" s="241">
        <v>575.73</v>
      </c>
      <c r="F263" s="234"/>
    </row>
    <row r="264" spans="2:6" s="235" customFormat="1" ht="31.5" x14ac:dyDescent="0.25">
      <c r="B264" s="264">
        <v>87308</v>
      </c>
      <c r="C264" s="240" t="s">
        <v>6714</v>
      </c>
      <c r="D264" s="239" t="s">
        <v>173</v>
      </c>
      <c r="E264" s="241">
        <v>555.37</v>
      </c>
      <c r="F264" s="234"/>
    </row>
    <row r="265" spans="2:6" s="235" customFormat="1" ht="31.5" x14ac:dyDescent="0.25">
      <c r="B265" s="264">
        <v>87348</v>
      </c>
      <c r="C265" s="240" t="s">
        <v>6748</v>
      </c>
      <c r="D265" s="239" t="s">
        <v>173</v>
      </c>
      <c r="E265" s="241">
        <v>629.37</v>
      </c>
      <c r="F265" s="234"/>
    </row>
    <row r="266" spans="2:6" s="235" customFormat="1" ht="31.5" x14ac:dyDescent="0.25">
      <c r="B266" s="264">
        <v>87349</v>
      </c>
      <c r="C266" s="240" t="s">
        <v>6749</v>
      </c>
      <c r="D266" s="239" t="s">
        <v>173</v>
      </c>
      <c r="E266" s="241">
        <v>512.91</v>
      </c>
      <c r="F266" s="234"/>
    </row>
    <row r="267" spans="2:6" s="235" customFormat="1" ht="31.5" x14ac:dyDescent="0.25">
      <c r="B267" s="264">
        <v>87365</v>
      </c>
      <c r="C267" s="240" t="s">
        <v>6765</v>
      </c>
      <c r="D267" s="239" t="s">
        <v>173</v>
      </c>
      <c r="E267" s="241">
        <v>637.9</v>
      </c>
      <c r="F267" s="234"/>
    </row>
    <row r="268" spans="2:6" s="235" customFormat="1" ht="47.25" x14ac:dyDescent="0.25">
      <c r="B268" s="264">
        <v>100447</v>
      </c>
      <c r="C268" s="240" t="s">
        <v>7888</v>
      </c>
      <c r="D268" s="239" t="s">
        <v>173</v>
      </c>
      <c r="E268" s="241">
        <v>0</v>
      </c>
      <c r="F268" s="234"/>
    </row>
    <row r="269" spans="2:6" s="235" customFormat="1" ht="47.25" x14ac:dyDescent="0.25">
      <c r="B269" s="264">
        <v>87280</v>
      </c>
      <c r="C269" s="240" t="s">
        <v>6695</v>
      </c>
      <c r="D269" s="239" t="s">
        <v>173</v>
      </c>
      <c r="E269" s="241">
        <v>492.69</v>
      </c>
      <c r="F269" s="234"/>
    </row>
    <row r="270" spans="2:6" s="235" customFormat="1" ht="47.25" x14ac:dyDescent="0.25">
      <c r="B270" s="264">
        <v>87281</v>
      </c>
      <c r="C270" s="240" t="s">
        <v>6696</v>
      </c>
      <c r="D270" s="239" t="s">
        <v>173</v>
      </c>
      <c r="E270" s="241">
        <v>476.34</v>
      </c>
      <c r="F270" s="234"/>
    </row>
    <row r="271" spans="2:6" s="235" customFormat="1" ht="47.25" x14ac:dyDescent="0.25">
      <c r="B271" s="264">
        <v>87327</v>
      </c>
      <c r="C271" s="240" t="s">
        <v>6727</v>
      </c>
      <c r="D271" s="239" t="s">
        <v>173</v>
      </c>
      <c r="E271" s="241">
        <v>525.99</v>
      </c>
      <c r="F271" s="234"/>
    </row>
    <row r="272" spans="2:6" s="235" customFormat="1" ht="47.25" x14ac:dyDescent="0.25">
      <c r="B272" s="264">
        <v>87328</v>
      </c>
      <c r="C272" s="240" t="s">
        <v>6728</v>
      </c>
      <c r="D272" s="239" t="s">
        <v>173</v>
      </c>
      <c r="E272" s="241">
        <v>436.54</v>
      </c>
      <c r="F272" s="234"/>
    </row>
    <row r="273" spans="2:6" s="235" customFormat="1" x14ac:dyDescent="0.25">
      <c r="B273" s="264">
        <v>87410</v>
      </c>
      <c r="C273" s="240" t="s">
        <v>6805</v>
      </c>
      <c r="D273" s="239" t="s">
        <v>173</v>
      </c>
      <c r="E273" s="241">
        <v>936.93</v>
      </c>
      <c r="F273" s="234"/>
    </row>
    <row r="274" spans="2:6" s="235" customFormat="1" x14ac:dyDescent="0.25">
      <c r="B274" s="264">
        <v>95577</v>
      </c>
      <c r="C274" s="240" t="s">
        <v>2632</v>
      </c>
      <c r="D274" s="239" t="s">
        <v>171</v>
      </c>
      <c r="E274" s="241">
        <v>11.19</v>
      </c>
      <c r="F274" s="234"/>
    </row>
    <row r="275" spans="2:6" s="235" customFormat="1" x14ac:dyDescent="0.25">
      <c r="B275" s="264">
        <v>95578</v>
      </c>
      <c r="C275" s="240" t="s">
        <v>2633</v>
      </c>
      <c r="D275" s="239" t="s">
        <v>171</v>
      </c>
      <c r="E275" s="241">
        <v>9.1999999999999993</v>
      </c>
      <c r="F275" s="234"/>
    </row>
    <row r="276" spans="2:6" s="235" customFormat="1" x14ac:dyDescent="0.25">
      <c r="B276" s="264">
        <v>95579</v>
      </c>
      <c r="C276" s="240" t="s">
        <v>2634</v>
      </c>
      <c r="D276" s="239" t="s">
        <v>171</v>
      </c>
      <c r="E276" s="241">
        <v>8.8000000000000007</v>
      </c>
      <c r="F276" s="234"/>
    </row>
    <row r="277" spans="2:6" s="235" customFormat="1" x14ac:dyDescent="0.25">
      <c r="B277" s="264">
        <v>95580</v>
      </c>
      <c r="C277" s="240" t="s">
        <v>2635</v>
      </c>
      <c r="D277" s="239" t="s">
        <v>171</v>
      </c>
      <c r="E277" s="241">
        <v>10.07</v>
      </c>
      <c r="F277" s="234"/>
    </row>
    <row r="278" spans="2:6" s="235" customFormat="1" x14ac:dyDescent="0.25">
      <c r="B278" s="264">
        <v>95581</v>
      </c>
      <c r="C278" s="240" t="s">
        <v>2636</v>
      </c>
      <c r="D278" s="239" t="s">
        <v>171</v>
      </c>
      <c r="E278" s="241">
        <v>10.02</v>
      </c>
      <c r="F278" s="234"/>
    </row>
    <row r="279" spans="2:6" s="235" customFormat="1" x14ac:dyDescent="0.25">
      <c r="B279" s="264">
        <v>95582</v>
      </c>
      <c r="C279" s="240" t="s">
        <v>2637</v>
      </c>
      <c r="D279" s="239" t="s">
        <v>171</v>
      </c>
      <c r="E279" s="241">
        <v>10.87</v>
      </c>
      <c r="F279" s="234"/>
    </row>
    <row r="280" spans="2:6" s="235" customFormat="1" x14ac:dyDescent="0.25">
      <c r="B280" s="264">
        <v>95576</v>
      </c>
      <c r="C280" s="240" t="s">
        <v>2631</v>
      </c>
      <c r="D280" s="239" t="s">
        <v>171</v>
      </c>
      <c r="E280" s="241">
        <v>13.52</v>
      </c>
      <c r="F280" s="234"/>
    </row>
    <row r="281" spans="2:6" s="235" customFormat="1" x14ac:dyDescent="0.25">
      <c r="B281" s="264">
        <v>95583</v>
      </c>
      <c r="C281" s="240" t="s">
        <v>2638</v>
      </c>
      <c r="D281" s="239" t="s">
        <v>171</v>
      </c>
      <c r="E281" s="241">
        <v>18.34</v>
      </c>
      <c r="F281" s="234"/>
    </row>
    <row r="282" spans="2:6" s="235" customFormat="1" ht="31.5" x14ac:dyDescent="0.25">
      <c r="B282" s="264">
        <v>95584</v>
      </c>
      <c r="C282" s="240" t="s">
        <v>2639</v>
      </c>
      <c r="D282" s="239" t="s">
        <v>171</v>
      </c>
      <c r="E282" s="241">
        <v>15.49</v>
      </c>
      <c r="F282" s="234"/>
    </row>
    <row r="283" spans="2:6" s="235" customFormat="1" ht="31.5" x14ac:dyDescent="0.25">
      <c r="B283" s="264">
        <v>95593</v>
      </c>
      <c r="C283" s="240" t="s">
        <v>2641</v>
      </c>
      <c r="D283" s="239" t="s">
        <v>171</v>
      </c>
      <c r="E283" s="241">
        <v>15.49</v>
      </c>
      <c r="F283" s="234"/>
    </row>
    <row r="284" spans="2:6" s="235" customFormat="1" ht="31.5" x14ac:dyDescent="0.25">
      <c r="B284" s="264">
        <v>95592</v>
      </c>
      <c r="C284" s="240" t="s">
        <v>2640</v>
      </c>
      <c r="D284" s="239" t="s">
        <v>171</v>
      </c>
      <c r="E284" s="241">
        <v>18.34</v>
      </c>
      <c r="F284" s="234"/>
    </row>
    <row r="285" spans="2:6" s="235" customFormat="1" ht="31.5" x14ac:dyDescent="0.25">
      <c r="B285" s="264">
        <v>92919</v>
      </c>
      <c r="C285" s="240" t="s">
        <v>2626</v>
      </c>
      <c r="D285" s="239" t="s">
        <v>171</v>
      </c>
      <c r="E285" s="241">
        <v>12.97</v>
      </c>
      <c r="F285" s="234"/>
    </row>
    <row r="286" spans="2:6" s="235" customFormat="1" ht="31.5" x14ac:dyDescent="0.25">
      <c r="B286" s="264">
        <v>92921</v>
      </c>
      <c r="C286" s="240" t="s">
        <v>2627</v>
      </c>
      <c r="D286" s="239" t="s">
        <v>171</v>
      </c>
      <c r="E286" s="241">
        <v>10.56</v>
      </c>
      <c r="F286" s="234"/>
    </row>
    <row r="287" spans="2:6" s="235" customFormat="1" ht="31.5" x14ac:dyDescent="0.25">
      <c r="B287" s="264">
        <v>92922</v>
      </c>
      <c r="C287" s="240" t="s">
        <v>2628</v>
      </c>
      <c r="D287" s="239" t="s">
        <v>171</v>
      </c>
      <c r="E287" s="241">
        <v>9.9499999999999993</v>
      </c>
      <c r="F287" s="234"/>
    </row>
    <row r="288" spans="2:6" s="235" customFormat="1" ht="31.5" x14ac:dyDescent="0.25">
      <c r="B288" s="264">
        <v>92923</v>
      </c>
      <c r="C288" s="240" t="s">
        <v>2629</v>
      </c>
      <c r="D288" s="239" t="s">
        <v>171</v>
      </c>
      <c r="E288" s="241">
        <v>10.98</v>
      </c>
      <c r="F288" s="234"/>
    </row>
    <row r="289" spans="2:6" s="235" customFormat="1" ht="31.5" x14ac:dyDescent="0.25">
      <c r="B289" s="264">
        <v>92924</v>
      </c>
      <c r="C289" s="240" t="s">
        <v>2630</v>
      </c>
      <c r="D289" s="239" t="s">
        <v>171</v>
      </c>
      <c r="E289" s="241">
        <v>10.73</v>
      </c>
      <c r="F289" s="234"/>
    </row>
    <row r="290" spans="2:6" s="235" customFormat="1" ht="31.5" x14ac:dyDescent="0.25">
      <c r="B290" s="264">
        <v>104104</v>
      </c>
      <c r="C290" s="240" t="s">
        <v>2656</v>
      </c>
      <c r="D290" s="239" t="s">
        <v>171</v>
      </c>
      <c r="E290" s="241">
        <v>11.07</v>
      </c>
      <c r="F290" s="234"/>
    </row>
    <row r="291" spans="2:6" s="235" customFormat="1" ht="31.5" x14ac:dyDescent="0.25">
      <c r="B291" s="264">
        <v>92916</v>
      </c>
      <c r="C291" s="240" t="s">
        <v>2624</v>
      </c>
      <c r="D291" s="239" t="s">
        <v>171</v>
      </c>
      <c r="E291" s="241">
        <v>17.13</v>
      </c>
      <c r="F291" s="234"/>
    </row>
    <row r="292" spans="2:6" s="235" customFormat="1" ht="31.5" x14ac:dyDescent="0.25">
      <c r="B292" s="264">
        <v>92917</v>
      </c>
      <c r="C292" s="240" t="s">
        <v>2625</v>
      </c>
      <c r="D292" s="239" t="s">
        <v>171</v>
      </c>
      <c r="E292" s="241">
        <v>15.13</v>
      </c>
      <c r="F292" s="234"/>
    </row>
    <row r="293" spans="2:6" s="235" customFormat="1" ht="31.5" x14ac:dyDescent="0.25">
      <c r="B293" s="264">
        <v>92915</v>
      </c>
      <c r="C293" s="240" t="s">
        <v>2623</v>
      </c>
      <c r="D293" s="239" t="s">
        <v>171</v>
      </c>
      <c r="E293" s="241">
        <v>19.47</v>
      </c>
      <c r="F293" s="234"/>
    </row>
    <row r="294" spans="2:6" s="235" customFormat="1" ht="31.5" x14ac:dyDescent="0.25">
      <c r="B294" s="264">
        <v>92771</v>
      </c>
      <c r="C294" s="240" t="s">
        <v>2596</v>
      </c>
      <c r="D294" s="239" t="s">
        <v>171</v>
      </c>
      <c r="E294" s="241">
        <v>11.05</v>
      </c>
      <c r="F294" s="234"/>
    </row>
    <row r="295" spans="2:6" s="235" customFormat="1" ht="31.5" x14ac:dyDescent="0.25">
      <c r="B295" s="264">
        <v>92772</v>
      </c>
      <c r="C295" s="240" t="s">
        <v>2597</v>
      </c>
      <c r="D295" s="239" t="s">
        <v>171</v>
      </c>
      <c r="E295" s="241">
        <v>9.17</v>
      </c>
      <c r="F295" s="234"/>
    </row>
    <row r="296" spans="2:6" s="235" customFormat="1" ht="31.5" x14ac:dyDescent="0.25">
      <c r="B296" s="264">
        <v>92773</v>
      </c>
      <c r="C296" s="240" t="s">
        <v>2598</v>
      </c>
      <c r="D296" s="239" t="s">
        <v>171</v>
      </c>
      <c r="E296" s="241">
        <v>8.9600000000000009</v>
      </c>
      <c r="F296" s="234"/>
    </row>
    <row r="297" spans="2:6" s="235" customFormat="1" ht="31.5" x14ac:dyDescent="0.25">
      <c r="B297" s="264">
        <v>92774</v>
      </c>
      <c r="C297" s="240" t="s">
        <v>2599</v>
      </c>
      <c r="D297" s="239" t="s">
        <v>171</v>
      </c>
      <c r="E297" s="241">
        <v>10.27</v>
      </c>
      <c r="F297" s="234"/>
    </row>
    <row r="298" spans="2:6" s="235" customFormat="1" ht="31.5" x14ac:dyDescent="0.25">
      <c r="B298" s="264">
        <v>92769</v>
      </c>
      <c r="C298" s="240" t="s">
        <v>2594</v>
      </c>
      <c r="D298" s="239" t="s">
        <v>171</v>
      </c>
      <c r="E298" s="241">
        <v>13.75</v>
      </c>
      <c r="F298" s="234"/>
    </row>
    <row r="299" spans="2:6" s="235" customFormat="1" ht="31.5" x14ac:dyDescent="0.25">
      <c r="B299" s="264">
        <v>92770</v>
      </c>
      <c r="C299" s="240" t="s">
        <v>2595</v>
      </c>
      <c r="D299" s="239" t="s">
        <v>171</v>
      </c>
      <c r="E299" s="241">
        <v>12.58</v>
      </c>
      <c r="F299" s="234"/>
    </row>
    <row r="300" spans="2:6" s="235" customFormat="1" ht="31.5" x14ac:dyDescent="0.25">
      <c r="B300" s="264">
        <v>92767</v>
      </c>
      <c r="C300" s="240" t="s">
        <v>2592</v>
      </c>
      <c r="D300" s="239" t="s">
        <v>171</v>
      </c>
      <c r="E300" s="241">
        <v>17.62</v>
      </c>
      <c r="F300" s="234"/>
    </row>
    <row r="301" spans="2:6" s="235" customFormat="1" ht="31.5" x14ac:dyDescent="0.25">
      <c r="B301" s="264">
        <v>92768</v>
      </c>
      <c r="C301" s="240" t="s">
        <v>2593</v>
      </c>
      <c r="D301" s="239" t="s">
        <v>171</v>
      </c>
      <c r="E301" s="241">
        <v>15.11</v>
      </c>
      <c r="F301" s="234"/>
    </row>
    <row r="302" spans="2:6" s="235" customFormat="1" ht="31.5" x14ac:dyDescent="0.25">
      <c r="B302" s="264">
        <v>92762</v>
      </c>
      <c r="C302" s="240" t="s">
        <v>2587</v>
      </c>
      <c r="D302" s="239" t="s">
        <v>171</v>
      </c>
      <c r="E302" s="241">
        <v>11.65</v>
      </c>
      <c r="F302" s="234"/>
    </row>
    <row r="303" spans="2:6" s="235" customFormat="1" ht="31.5" x14ac:dyDescent="0.25">
      <c r="B303" s="264">
        <v>92763</v>
      </c>
      <c r="C303" s="240" t="s">
        <v>2588</v>
      </c>
      <c r="D303" s="239" t="s">
        <v>171</v>
      </c>
      <c r="E303" s="241">
        <v>9.6999999999999993</v>
      </c>
      <c r="F303" s="234"/>
    </row>
    <row r="304" spans="2:6" s="235" customFormat="1" ht="31.5" x14ac:dyDescent="0.25">
      <c r="B304" s="264">
        <v>92764</v>
      </c>
      <c r="C304" s="240" t="s">
        <v>2589</v>
      </c>
      <c r="D304" s="239" t="s">
        <v>171</v>
      </c>
      <c r="E304" s="241">
        <v>9.3000000000000007</v>
      </c>
      <c r="F304" s="234"/>
    </row>
    <row r="305" spans="2:6" s="235" customFormat="1" ht="31.5" x14ac:dyDescent="0.25">
      <c r="B305" s="264">
        <v>92765</v>
      </c>
      <c r="C305" s="240" t="s">
        <v>2590</v>
      </c>
      <c r="D305" s="239" t="s">
        <v>171</v>
      </c>
      <c r="E305" s="241">
        <v>10.47</v>
      </c>
      <c r="F305" s="234"/>
    </row>
    <row r="306" spans="2:6" s="235" customFormat="1" ht="31.5" x14ac:dyDescent="0.25">
      <c r="B306" s="264">
        <v>92766</v>
      </c>
      <c r="C306" s="240" t="s">
        <v>2591</v>
      </c>
      <c r="D306" s="239" t="s">
        <v>171</v>
      </c>
      <c r="E306" s="241">
        <v>10.33</v>
      </c>
      <c r="F306" s="234"/>
    </row>
    <row r="307" spans="2:6" s="235" customFormat="1" ht="31.5" x14ac:dyDescent="0.25">
      <c r="B307" s="264">
        <v>104105</v>
      </c>
      <c r="C307" s="240" t="s">
        <v>2657</v>
      </c>
      <c r="D307" s="239" t="s">
        <v>171</v>
      </c>
      <c r="E307" s="241">
        <v>11.08</v>
      </c>
      <c r="F307" s="234"/>
    </row>
    <row r="308" spans="2:6" s="235" customFormat="1" ht="31.5" x14ac:dyDescent="0.25">
      <c r="B308" s="264">
        <v>92760</v>
      </c>
      <c r="C308" s="240" t="s">
        <v>2585</v>
      </c>
      <c r="D308" s="239" t="s">
        <v>171</v>
      </c>
      <c r="E308" s="241">
        <v>14.47</v>
      </c>
      <c r="F308" s="234"/>
    </row>
    <row r="309" spans="2:6" s="235" customFormat="1" ht="31.5" x14ac:dyDescent="0.25">
      <c r="B309" s="264">
        <v>92761</v>
      </c>
      <c r="C309" s="240" t="s">
        <v>2586</v>
      </c>
      <c r="D309" s="239" t="s">
        <v>171</v>
      </c>
      <c r="E309" s="241">
        <v>13.24</v>
      </c>
      <c r="F309" s="234"/>
    </row>
    <row r="310" spans="2:6" s="235" customFormat="1" ht="31.5" x14ac:dyDescent="0.25">
      <c r="B310" s="264">
        <v>92759</v>
      </c>
      <c r="C310" s="240" t="s">
        <v>2584</v>
      </c>
      <c r="D310" s="239" t="s">
        <v>171</v>
      </c>
      <c r="E310" s="241">
        <v>15.87</v>
      </c>
      <c r="F310" s="234"/>
    </row>
    <row r="311" spans="2:6" s="235" customFormat="1" ht="31.5" x14ac:dyDescent="0.25">
      <c r="B311" s="264">
        <v>104108</v>
      </c>
      <c r="C311" s="240" t="s">
        <v>2660</v>
      </c>
      <c r="D311" s="239" t="s">
        <v>171</v>
      </c>
      <c r="E311" s="241">
        <v>14</v>
      </c>
      <c r="F311" s="234"/>
    </row>
    <row r="312" spans="2:6" s="235" customFormat="1" ht="31.5" x14ac:dyDescent="0.25">
      <c r="B312" s="264">
        <v>104107</v>
      </c>
      <c r="C312" s="240" t="s">
        <v>2659</v>
      </c>
      <c r="D312" s="239" t="s">
        <v>171</v>
      </c>
      <c r="E312" s="241">
        <v>11.72</v>
      </c>
      <c r="F312" s="234"/>
    </row>
    <row r="313" spans="2:6" s="235" customFormat="1" ht="31.5" x14ac:dyDescent="0.25">
      <c r="B313" s="264">
        <v>104106</v>
      </c>
      <c r="C313" s="240" t="s">
        <v>2658</v>
      </c>
      <c r="D313" s="239" t="s">
        <v>171</v>
      </c>
      <c r="E313" s="241">
        <v>10.82</v>
      </c>
      <c r="F313" s="234"/>
    </row>
    <row r="314" spans="2:6" s="235" customFormat="1" ht="31.5" x14ac:dyDescent="0.25">
      <c r="B314" s="264">
        <v>104110</v>
      </c>
      <c r="C314" s="240" t="s">
        <v>2662</v>
      </c>
      <c r="D314" s="239" t="s">
        <v>171</v>
      </c>
      <c r="E314" s="241">
        <v>20.69</v>
      </c>
      <c r="F314" s="234"/>
    </row>
    <row r="315" spans="2:6" s="235" customFormat="1" ht="31.5" x14ac:dyDescent="0.25">
      <c r="B315" s="264">
        <v>104109</v>
      </c>
      <c r="C315" s="240" t="s">
        <v>2661</v>
      </c>
      <c r="D315" s="239" t="s">
        <v>171</v>
      </c>
      <c r="E315" s="241">
        <v>17.670000000000002</v>
      </c>
      <c r="F315" s="234"/>
    </row>
    <row r="316" spans="2:6" s="235" customFormat="1" ht="31.5" x14ac:dyDescent="0.25">
      <c r="B316" s="264">
        <v>104111</v>
      </c>
      <c r="C316" s="240" t="s">
        <v>2663</v>
      </c>
      <c r="D316" s="239" t="s">
        <v>171</v>
      </c>
      <c r="E316" s="241">
        <v>24.29</v>
      </c>
      <c r="F316" s="234"/>
    </row>
    <row r="317" spans="2:6" s="235" customFormat="1" x14ac:dyDescent="0.25">
      <c r="B317" s="264">
        <v>92884</v>
      </c>
      <c r="C317" s="240" t="s">
        <v>2618</v>
      </c>
      <c r="D317" s="239" t="s">
        <v>171</v>
      </c>
      <c r="E317" s="241">
        <v>13.01</v>
      </c>
      <c r="F317" s="234"/>
    </row>
    <row r="318" spans="2:6" s="235" customFormat="1" x14ac:dyDescent="0.25">
      <c r="B318" s="264">
        <v>92885</v>
      </c>
      <c r="C318" s="240" t="s">
        <v>2619</v>
      </c>
      <c r="D318" s="239" t="s">
        <v>171</v>
      </c>
      <c r="E318" s="241">
        <v>12.18</v>
      </c>
      <c r="F318" s="234"/>
    </row>
    <row r="319" spans="2:6" s="235" customFormat="1" x14ac:dyDescent="0.25">
      <c r="B319" s="264">
        <v>92886</v>
      </c>
      <c r="C319" s="240" t="s">
        <v>2620</v>
      </c>
      <c r="D319" s="239" t="s">
        <v>171</v>
      </c>
      <c r="E319" s="241">
        <v>11.46</v>
      </c>
      <c r="F319" s="234"/>
    </row>
    <row r="320" spans="2:6" s="235" customFormat="1" x14ac:dyDescent="0.25">
      <c r="B320" s="264">
        <v>92887</v>
      </c>
      <c r="C320" s="240" t="s">
        <v>2621</v>
      </c>
      <c r="D320" s="239" t="s">
        <v>171</v>
      </c>
      <c r="E320" s="241">
        <v>11.28</v>
      </c>
      <c r="F320" s="234"/>
    </row>
    <row r="321" spans="2:6" s="235" customFormat="1" x14ac:dyDescent="0.25">
      <c r="B321" s="264">
        <v>92888</v>
      </c>
      <c r="C321" s="240" t="s">
        <v>2622</v>
      </c>
      <c r="D321" s="239" t="s">
        <v>171</v>
      </c>
      <c r="E321" s="241">
        <v>10.93</v>
      </c>
      <c r="F321" s="234"/>
    </row>
    <row r="322" spans="2:6" s="235" customFormat="1" x14ac:dyDescent="0.25">
      <c r="B322" s="264">
        <v>92882</v>
      </c>
      <c r="C322" s="240" t="s">
        <v>2616</v>
      </c>
      <c r="D322" s="239" t="s">
        <v>171</v>
      </c>
      <c r="E322" s="241">
        <v>14.73</v>
      </c>
      <c r="F322" s="234"/>
    </row>
    <row r="323" spans="2:6" s="235" customFormat="1" x14ac:dyDescent="0.25">
      <c r="B323" s="264">
        <v>92883</v>
      </c>
      <c r="C323" s="240" t="s">
        <v>2617</v>
      </c>
      <c r="D323" s="239" t="s">
        <v>171</v>
      </c>
      <c r="E323" s="241">
        <v>13.2</v>
      </c>
      <c r="F323" s="234"/>
    </row>
    <row r="324" spans="2:6" s="235" customFormat="1" x14ac:dyDescent="0.25">
      <c r="B324" s="264">
        <v>92877</v>
      </c>
      <c r="C324" s="240" t="s">
        <v>2611</v>
      </c>
      <c r="D324" s="239" t="s">
        <v>171</v>
      </c>
      <c r="E324" s="241">
        <v>10.06</v>
      </c>
      <c r="F324" s="234"/>
    </row>
    <row r="325" spans="2:6" s="235" customFormat="1" x14ac:dyDescent="0.25">
      <c r="B325" s="264">
        <v>92878</v>
      </c>
      <c r="C325" s="240" t="s">
        <v>2612</v>
      </c>
      <c r="D325" s="239" t="s">
        <v>171</v>
      </c>
      <c r="E325" s="241">
        <v>9.84</v>
      </c>
      <c r="F325" s="234"/>
    </row>
    <row r="326" spans="2:6" s="235" customFormat="1" x14ac:dyDescent="0.25">
      <c r="B326" s="264">
        <v>92879</v>
      </c>
      <c r="C326" s="240" t="s">
        <v>2613</v>
      </c>
      <c r="D326" s="239" t="s">
        <v>171</v>
      </c>
      <c r="E326" s="241">
        <v>9.69</v>
      </c>
      <c r="F326" s="234"/>
    </row>
    <row r="327" spans="2:6" s="235" customFormat="1" x14ac:dyDescent="0.25">
      <c r="B327" s="264">
        <v>92880</v>
      </c>
      <c r="C327" s="240" t="s">
        <v>2614</v>
      </c>
      <c r="D327" s="239" t="s">
        <v>171</v>
      </c>
      <c r="E327" s="241">
        <v>9.89</v>
      </c>
      <c r="F327" s="234"/>
    </row>
    <row r="328" spans="2:6" s="235" customFormat="1" x14ac:dyDescent="0.25">
      <c r="B328" s="264">
        <v>92881</v>
      </c>
      <c r="C328" s="240" t="s">
        <v>2615</v>
      </c>
      <c r="D328" s="239" t="s">
        <v>171</v>
      </c>
      <c r="E328" s="241">
        <v>9.86</v>
      </c>
      <c r="F328" s="234"/>
    </row>
    <row r="329" spans="2:6" s="235" customFormat="1" x14ac:dyDescent="0.25">
      <c r="B329" s="264">
        <v>92875</v>
      </c>
      <c r="C329" s="240" t="s">
        <v>2609</v>
      </c>
      <c r="D329" s="239" t="s">
        <v>171</v>
      </c>
      <c r="E329" s="241">
        <v>9.93</v>
      </c>
      <c r="F329" s="234"/>
    </row>
    <row r="330" spans="2:6" s="235" customFormat="1" x14ac:dyDescent="0.25">
      <c r="B330" s="264">
        <v>92876</v>
      </c>
      <c r="C330" s="240" t="s">
        <v>2610</v>
      </c>
      <c r="D330" s="239" t="s">
        <v>171</v>
      </c>
      <c r="E330" s="241">
        <v>9.4499999999999993</v>
      </c>
      <c r="F330" s="234"/>
    </row>
    <row r="331" spans="2:6" s="235" customFormat="1" x14ac:dyDescent="0.25">
      <c r="B331" s="264">
        <v>92803</v>
      </c>
      <c r="C331" s="240" t="s">
        <v>2605</v>
      </c>
      <c r="D331" s="239" t="s">
        <v>171</v>
      </c>
      <c r="E331" s="241">
        <v>9.26</v>
      </c>
      <c r="F331" s="234"/>
    </row>
    <row r="332" spans="2:6" s="235" customFormat="1" x14ac:dyDescent="0.25">
      <c r="B332" s="264">
        <v>92804</v>
      </c>
      <c r="C332" s="240" t="s">
        <v>2606</v>
      </c>
      <c r="D332" s="239" t="s">
        <v>171</v>
      </c>
      <c r="E332" s="241">
        <v>7.9</v>
      </c>
      <c r="F332" s="234"/>
    </row>
    <row r="333" spans="2:6" s="235" customFormat="1" x14ac:dyDescent="0.25">
      <c r="B333" s="264">
        <v>92805</v>
      </c>
      <c r="C333" s="240" t="s">
        <v>2607</v>
      </c>
      <c r="D333" s="239" t="s">
        <v>171</v>
      </c>
      <c r="E333" s="241">
        <v>7.8</v>
      </c>
      <c r="F333" s="234"/>
    </row>
    <row r="334" spans="2:6" s="235" customFormat="1" x14ac:dyDescent="0.25">
      <c r="B334" s="264">
        <v>92806</v>
      </c>
      <c r="C334" s="240" t="s">
        <v>2608</v>
      </c>
      <c r="D334" s="239" t="s">
        <v>171</v>
      </c>
      <c r="E334" s="241">
        <v>9.17</v>
      </c>
      <c r="F334" s="234"/>
    </row>
    <row r="335" spans="2:6" s="235" customFormat="1" x14ac:dyDescent="0.25">
      <c r="B335" s="264">
        <v>92798</v>
      </c>
      <c r="C335" s="240" t="s">
        <v>2600</v>
      </c>
      <c r="D335" s="239" t="s">
        <v>171</v>
      </c>
      <c r="E335" s="241">
        <v>9.17</v>
      </c>
      <c r="F335" s="234"/>
    </row>
    <row r="336" spans="2:6" s="235" customFormat="1" x14ac:dyDescent="0.25">
      <c r="B336" s="264">
        <v>95448</v>
      </c>
      <c r="C336" s="240" t="s">
        <v>7889</v>
      </c>
      <c r="D336" s="239" t="s">
        <v>171</v>
      </c>
      <c r="E336" s="241">
        <v>10.050000000000001</v>
      </c>
      <c r="F336" s="234"/>
    </row>
    <row r="337" spans="2:6" s="235" customFormat="1" x14ac:dyDescent="0.25">
      <c r="B337" s="264">
        <v>92801</v>
      </c>
      <c r="C337" s="240" t="s">
        <v>2603</v>
      </c>
      <c r="D337" s="239" t="s">
        <v>171</v>
      </c>
      <c r="E337" s="241">
        <v>10.33</v>
      </c>
      <c r="F337" s="234"/>
    </row>
    <row r="338" spans="2:6" s="235" customFormat="1" x14ac:dyDescent="0.25">
      <c r="B338" s="264">
        <v>92802</v>
      </c>
      <c r="C338" s="240" t="s">
        <v>2604</v>
      </c>
      <c r="D338" s="239" t="s">
        <v>171</v>
      </c>
      <c r="E338" s="241">
        <v>10.1</v>
      </c>
      <c r="F338" s="234"/>
    </row>
    <row r="339" spans="2:6" s="235" customFormat="1" x14ac:dyDescent="0.25">
      <c r="B339" s="264">
        <v>92799</v>
      </c>
      <c r="C339" s="240" t="s">
        <v>2601</v>
      </c>
      <c r="D339" s="239" t="s">
        <v>171</v>
      </c>
      <c r="E339" s="241">
        <v>11.98</v>
      </c>
      <c r="F339" s="234"/>
    </row>
    <row r="340" spans="2:6" s="235" customFormat="1" x14ac:dyDescent="0.25">
      <c r="B340" s="264">
        <v>92800</v>
      </c>
      <c r="C340" s="240" t="s">
        <v>2602</v>
      </c>
      <c r="D340" s="239" t="s">
        <v>171</v>
      </c>
      <c r="E340" s="241">
        <v>10.52</v>
      </c>
      <c r="F340" s="234"/>
    </row>
    <row r="341" spans="2:6" s="235" customFormat="1" x14ac:dyDescent="0.25">
      <c r="B341" s="264">
        <v>95605</v>
      </c>
      <c r="C341" s="240" t="s">
        <v>2319</v>
      </c>
      <c r="D341" s="239" t="s">
        <v>19</v>
      </c>
      <c r="E341" s="241">
        <v>176.31</v>
      </c>
      <c r="F341" s="234"/>
    </row>
    <row r="342" spans="2:6" s="235" customFormat="1" x14ac:dyDescent="0.25">
      <c r="B342" s="264">
        <v>95602</v>
      </c>
      <c r="C342" s="240" t="s">
        <v>2316</v>
      </c>
      <c r="D342" s="239" t="s">
        <v>19</v>
      </c>
      <c r="E342" s="241">
        <v>36.270000000000003</v>
      </c>
      <c r="F342" s="234"/>
    </row>
    <row r="343" spans="2:6" s="235" customFormat="1" x14ac:dyDescent="0.25">
      <c r="B343" s="264">
        <v>95603</v>
      </c>
      <c r="C343" s="240" t="s">
        <v>2317</v>
      </c>
      <c r="D343" s="239" t="s">
        <v>19</v>
      </c>
      <c r="E343" s="241">
        <v>61.87</v>
      </c>
      <c r="F343" s="234"/>
    </row>
    <row r="344" spans="2:6" s="235" customFormat="1" x14ac:dyDescent="0.25">
      <c r="B344" s="264">
        <v>95604</v>
      </c>
      <c r="C344" s="240" t="s">
        <v>2318</v>
      </c>
      <c r="D344" s="239" t="s">
        <v>19</v>
      </c>
      <c r="E344" s="241">
        <v>96.01</v>
      </c>
      <c r="F344" s="234"/>
    </row>
    <row r="345" spans="2:6" s="235" customFormat="1" x14ac:dyDescent="0.25">
      <c r="B345" s="264">
        <v>95601</v>
      </c>
      <c r="C345" s="240" t="s">
        <v>2315</v>
      </c>
      <c r="D345" s="239" t="s">
        <v>19</v>
      </c>
      <c r="E345" s="241">
        <v>22.66</v>
      </c>
      <c r="F345" s="234"/>
    </row>
    <row r="346" spans="2:6" s="235" customFormat="1" x14ac:dyDescent="0.25">
      <c r="B346" s="264">
        <v>102521</v>
      </c>
      <c r="C346" s="240" t="s">
        <v>2333</v>
      </c>
      <c r="D346" s="239" t="s">
        <v>19</v>
      </c>
      <c r="E346" s="241">
        <v>145.44999999999999</v>
      </c>
      <c r="F346" s="234"/>
    </row>
    <row r="347" spans="2:6" s="235" customFormat="1" x14ac:dyDescent="0.25">
      <c r="B347" s="264">
        <v>102522</v>
      </c>
      <c r="C347" s="240" t="s">
        <v>2334</v>
      </c>
      <c r="D347" s="239" t="s">
        <v>19</v>
      </c>
      <c r="E347" s="241">
        <v>213.37</v>
      </c>
      <c r="F347" s="234"/>
    </row>
    <row r="348" spans="2:6" s="235" customFormat="1" x14ac:dyDescent="0.25">
      <c r="B348" s="264">
        <v>102523</v>
      </c>
      <c r="C348" s="240" t="s">
        <v>2335</v>
      </c>
      <c r="D348" s="239" t="s">
        <v>19</v>
      </c>
      <c r="E348" s="241">
        <v>281.31</v>
      </c>
      <c r="F348" s="234"/>
    </row>
    <row r="349" spans="2:6" s="235" customFormat="1" x14ac:dyDescent="0.25">
      <c r="B349" s="264">
        <v>95608</v>
      </c>
      <c r="C349" s="240" t="s">
        <v>2320</v>
      </c>
      <c r="D349" s="239" t="s">
        <v>19</v>
      </c>
      <c r="E349" s="241">
        <v>40.020000000000003</v>
      </c>
      <c r="F349" s="234"/>
    </row>
    <row r="350" spans="2:6" s="235" customFormat="1" x14ac:dyDescent="0.25">
      <c r="B350" s="264">
        <v>95609</v>
      </c>
      <c r="C350" s="240" t="s">
        <v>2321</v>
      </c>
      <c r="D350" s="239" t="s">
        <v>19</v>
      </c>
      <c r="E350" s="241">
        <v>50.74</v>
      </c>
      <c r="F350" s="234"/>
    </row>
    <row r="351" spans="2:6" s="235" customFormat="1" x14ac:dyDescent="0.25">
      <c r="B351" s="264">
        <v>95607</v>
      </c>
      <c r="C351" s="240" t="s">
        <v>7890</v>
      </c>
      <c r="D351" s="239" t="s">
        <v>19</v>
      </c>
      <c r="E351" s="241">
        <v>27.6</v>
      </c>
      <c r="F351" s="234"/>
    </row>
    <row r="352" spans="2:6" s="235" customFormat="1" ht="31.5" x14ac:dyDescent="0.25">
      <c r="B352" s="264">
        <v>95996</v>
      </c>
      <c r="C352" s="240" t="s">
        <v>6167</v>
      </c>
      <c r="D352" s="239" t="s">
        <v>173</v>
      </c>
      <c r="E352" s="241">
        <v>1295.9000000000001</v>
      </c>
      <c r="F352" s="234"/>
    </row>
    <row r="353" spans="2:6" s="235" customFormat="1" ht="31.5" x14ac:dyDescent="0.25">
      <c r="B353" s="264">
        <v>95995</v>
      </c>
      <c r="C353" s="240" t="s">
        <v>6166</v>
      </c>
      <c r="D353" s="239" t="s">
        <v>173</v>
      </c>
      <c r="E353" s="241">
        <v>1502.02</v>
      </c>
      <c r="F353" s="234"/>
    </row>
    <row r="354" spans="2:6" s="235" customFormat="1" ht="31.5" x14ac:dyDescent="0.25">
      <c r="B354" s="264">
        <v>104372</v>
      </c>
      <c r="C354" s="240" t="s">
        <v>7891</v>
      </c>
      <c r="D354" s="239" t="s">
        <v>173</v>
      </c>
      <c r="E354" s="241">
        <v>0</v>
      </c>
      <c r="F354" s="234"/>
    </row>
    <row r="355" spans="2:6" s="235" customFormat="1" ht="31.5" x14ac:dyDescent="0.25">
      <c r="B355" s="264">
        <v>104371</v>
      </c>
      <c r="C355" s="240" t="s">
        <v>7892</v>
      </c>
      <c r="D355" s="239" t="s">
        <v>173</v>
      </c>
      <c r="E355" s="241">
        <v>0</v>
      </c>
      <c r="F355" s="234"/>
    </row>
    <row r="356" spans="2:6" s="235" customFormat="1" x14ac:dyDescent="0.25">
      <c r="B356" s="264">
        <v>96001</v>
      </c>
      <c r="C356" s="240" t="s">
        <v>6168</v>
      </c>
      <c r="D356" s="239" t="s">
        <v>121</v>
      </c>
      <c r="E356" s="241">
        <v>7.54</v>
      </c>
      <c r="F356" s="234"/>
    </row>
    <row r="357" spans="2:6" s="235" customFormat="1" ht="31.5" x14ac:dyDescent="0.25">
      <c r="B357" s="264">
        <v>94880</v>
      </c>
      <c r="C357" s="240" t="s">
        <v>377</v>
      </c>
      <c r="D357" s="239" t="s">
        <v>123</v>
      </c>
      <c r="E357" s="241">
        <v>47.6</v>
      </c>
      <c r="F357" s="234"/>
    </row>
    <row r="358" spans="2:6" s="235" customFormat="1" ht="31.5" x14ac:dyDescent="0.25">
      <c r="B358" s="264">
        <v>94882</v>
      </c>
      <c r="C358" s="240" t="s">
        <v>379</v>
      </c>
      <c r="D358" s="239" t="s">
        <v>123</v>
      </c>
      <c r="E358" s="241">
        <v>55.29</v>
      </c>
      <c r="F358" s="234"/>
    </row>
    <row r="359" spans="2:6" s="235" customFormat="1" ht="31.5" x14ac:dyDescent="0.25">
      <c r="B359" s="264">
        <v>94884</v>
      </c>
      <c r="C359" s="240" t="s">
        <v>380</v>
      </c>
      <c r="D359" s="239" t="s">
        <v>123</v>
      </c>
      <c r="E359" s="241">
        <v>70.88</v>
      </c>
      <c r="F359" s="234"/>
    </row>
    <row r="360" spans="2:6" s="235" customFormat="1" ht="31.5" x14ac:dyDescent="0.25">
      <c r="B360" s="264">
        <v>94870</v>
      </c>
      <c r="C360" s="240" t="s">
        <v>370</v>
      </c>
      <c r="D360" s="239" t="s">
        <v>123</v>
      </c>
      <c r="E360" s="241">
        <v>2.15</v>
      </c>
      <c r="F360" s="234"/>
    </row>
    <row r="361" spans="2:6" s="235" customFormat="1" ht="31.5" x14ac:dyDescent="0.25">
      <c r="B361" s="264">
        <v>94872</v>
      </c>
      <c r="C361" s="240" t="s">
        <v>372</v>
      </c>
      <c r="D361" s="239" t="s">
        <v>123</v>
      </c>
      <c r="E361" s="241">
        <v>3.04</v>
      </c>
      <c r="F361" s="234"/>
    </row>
    <row r="362" spans="2:6" s="235" customFormat="1" ht="31.5" x14ac:dyDescent="0.25">
      <c r="B362" s="264">
        <v>90746</v>
      </c>
      <c r="C362" s="240" t="s">
        <v>367</v>
      </c>
      <c r="D362" s="239" t="s">
        <v>123</v>
      </c>
      <c r="E362" s="241">
        <v>4.1399999999999997</v>
      </c>
      <c r="F362" s="234"/>
    </row>
    <row r="363" spans="2:6" s="235" customFormat="1" ht="31.5" x14ac:dyDescent="0.25">
      <c r="B363" s="264">
        <v>90747</v>
      </c>
      <c r="C363" s="240" t="s">
        <v>368</v>
      </c>
      <c r="D363" s="239" t="s">
        <v>123</v>
      </c>
      <c r="E363" s="241">
        <v>18.97</v>
      </c>
      <c r="F363" s="234"/>
    </row>
    <row r="364" spans="2:6" s="235" customFormat="1" ht="31.5" x14ac:dyDescent="0.25">
      <c r="B364" s="264">
        <v>94876</v>
      </c>
      <c r="C364" s="240" t="s">
        <v>374</v>
      </c>
      <c r="D364" s="239" t="s">
        <v>123</v>
      </c>
      <c r="E364" s="241">
        <v>31.88</v>
      </c>
      <c r="F364" s="234"/>
    </row>
    <row r="365" spans="2:6" s="235" customFormat="1" ht="31.5" x14ac:dyDescent="0.25">
      <c r="B365" s="264">
        <v>94878</v>
      </c>
      <c r="C365" s="240" t="s">
        <v>375</v>
      </c>
      <c r="D365" s="239" t="s">
        <v>123</v>
      </c>
      <c r="E365" s="241">
        <v>36.869999999999997</v>
      </c>
      <c r="F365" s="234"/>
    </row>
    <row r="366" spans="2:6" s="235" customFormat="1" ht="31.5" x14ac:dyDescent="0.25">
      <c r="B366" s="264">
        <v>90740</v>
      </c>
      <c r="C366" s="240" t="s">
        <v>361</v>
      </c>
      <c r="D366" s="239" t="s">
        <v>123</v>
      </c>
      <c r="E366" s="241">
        <v>5.0599999999999996</v>
      </c>
      <c r="F366" s="234"/>
    </row>
    <row r="367" spans="2:6" s="235" customFormat="1" ht="31.5" x14ac:dyDescent="0.25">
      <c r="B367" s="264">
        <v>90741</v>
      </c>
      <c r="C367" s="240" t="s">
        <v>362</v>
      </c>
      <c r="D367" s="239" t="s">
        <v>123</v>
      </c>
      <c r="E367" s="241">
        <v>5.77</v>
      </c>
      <c r="F367" s="234"/>
    </row>
    <row r="368" spans="2:6" s="235" customFormat="1" ht="31.5" x14ac:dyDescent="0.25">
      <c r="B368" s="264">
        <v>90742</v>
      </c>
      <c r="C368" s="240" t="s">
        <v>363</v>
      </c>
      <c r="D368" s="239" t="s">
        <v>123</v>
      </c>
      <c r="E368" s="241">
        <v>6.48</v>
      </c>
      <c r="F368" s="234"/>
    </row>
    <row r="369" spans="2:6" s="235" customFormat="1" ht="31.5" x14ac:dyDescent="0.25">
      <c r="B369" s="264">
        <v>90743</v>
      </c>
      <c r="C369" s="240" t="s">
        <v>364</v>
      </c>
      <c r="D369" s="239" t="s">
        <v>123</v>
      </c>
      <c r="E369" s="241">
        <v>7.19</v>
      </c>
      <c r="F369" s="234"/>
    </row>
    <row r="370" spans="2:6" s="235" customFormat="1" ht="31.5" x14ac:dyDescent="0.25">
      <c r="B370" s="264">
        <v>90744</v>
      </c>
      <c r="C370" s="240" t="s">
        <v>365</v>
      </c>
      <c r="D370" s="239" t="s">
        <v>123</v>
      </c>
      <c r="E370" s="241">
        <v>7.9</v>
      </c>
      <c r="F370" s="234"/>
    </row>
    <row r="371" spans="2:6" s="235" customFormat="1" ht="31.5" x14ac:dyDescent="0.25">
      <c r="B371" s="264">
        <v>90745</v>
      </c>
      <c r="C371" s="240" t="s">
        <v>366</v>
      </c>
      <c r="D371" s="239" t="s">
        <v>123</v>
      </c>
      <c r="E371" s="241">
        <v>11.58</v>
      </c>
      <c r="F371" s="234"/>
    </row>
    <row r="372" spans="2:6" s="235" customFormat="1" ht="31.5" x14ac:dyDescent="0.25">
      <c r="B372" s="264">
        <v>90733</v>
      </c>
      <c r="C372" s="240" t="s">
        <v>354</v>
      </c>
      <c r="D372" s="239" t="s">
        <v>123</v>
      </c>
      <c r="E372" s="241">
        <v>3.84</v>
      </c>
      <c r="F372" s="234"/>
    </row>
    <row r="373" spans="2:6" s="235" customFormat="1" ht="31.5" x14ac:dyDescent="0.25">
      <c r="B373" s="264">
        <v>90734</v>
      </c>
      <c r="C373" s="240" t="s">
        <v>355</v>
      </c>
      <c r="D373" s="239" t="s">
        <v>123</v>
      </c>
      <c r="E373" s="241">
        <v>4.55</v>
      </c>
      <c r="F373" s="234"/>
    </row>
    <row r="374" spans="2:6" s="235" customFormat="1" ht="31.5" x14ac:dyDescent="0.25">
      <c r="B374" s="264">
        <v>90735</v>
      </c>
      <c r="C374" s="240" t="s">
        <v>356</v>
      </c>
      <c r="D374" s="239" t="s">
        <v>123</v>
      </c>
      <c r="E374" s="241">
        <v>5.25</v>
      </c>
      <c r="F374" s="234"/>
    </row>
    <row r="375" spans="2:6" s="235" customFormat="1" ht="31.5" x14ac:dyDescent="0.25">
      <c r="B375" s="264">
        <v>90736</v>
      </c>
      <c r="C375" s="240" t="s">
        <v>357</v>
      </c>
      <c r="D375" s="239" t="s">
        <v>123</v>
      </c>
      <c r="E375" s="241">
        <v>5.96</v>
      </c>
      <c r="F375" s="234"/>
    </row>
    <row r="376" spans="2:6" s="235" customFormat="1" ht="31.5" x14ac:dyDescent="0.25">
      <c r="B376" s="264">
        <v>90737</v>
      </c>
      <c r="C376" s="240" t="s">
        <v>358</v>
      </c>
      <c r="D376" s="239" t="s">
        <v>123</v>
      </c>
      <c r="E376" s="241">
        <v>6.67</v>
      </c>
      <c r="F376" s="234"/>
    </row>
    <row r="377" spans="2:6" s="235" customFormat="1" ht="31.5" x14ac:dyDescent="0.25">
      <c r="B377" s="264">
        <v>90738</v>
      </c>
      <c r="C377" s="240" t="s">
        <v>359</v>
      </c>
      <c r="D377" s="239" t="s">
        <v>123</v>
      </c>
      <c r="E377" s="241">
        <v>7.38</v>
      </c>
      <c r="F377" s="234"/>
    </row>
    <row r="378" spans="2:6" s="235" customFormat="1" ht="31.5" x14ac:dyDescent="0.25">
      <c r="B378" s="264">
        <v>90739</v>
      </c>
      <c r="C378" s="240" t="s">
        <v>360</v>
      </c>
      <c r="D378" s="239" t="s">
        <v>123</v>
      </c>
      <c r="E378" s="241">
        <v>10.38</v>
      </c>
      <c r="F378" s="234"/>
    </row>
    <row r="379" spans="2:6" s="235" customFormat="1" ht="31.5" x14ac:dyDescent="0.25">
      <c r="B379" s="264">
        <v>90724</v>
      </c>
      <c r="C379" s="240" t="s">
        <v>345</v>
      </c>
      <c r="D379" s="239" t="s">
        <v>19</v>
      </c>
      <c r="E379" s="241">
        <v>27.24</v>
      </c>
      <c r="F379" s="234"/>
    </row>
    <row r="380" spans="2:6" s="235" customFormat="1" ht="31.5" x14ac:dyDescent="0.25">
      <c r="B380" s="264">
        <v>102267</v>
      </c>
      <c r="C380" s="240" t="s">
        <v>390</v>
      </c>
      <c r="D380" s="239" t="s">
        <v>19</v>
      </c>
      <c r="E380" s="241">
        <v>146.63999999999999</v>
      </c>
      <c r="F380" s="234"/>
    </row>
    <row r="381" spans="2:6" s="235" customFormat="1" ht="31.5" x14ac:dyDescent="0.25">
      <c r="B381" s="264">
        <v>102268</v>
      </c>
      <c r="C381" s="240" t="s">
        <v>391</v>
      </c>
      <c r="D381" s="239" t="s">
        <v>19</v>
      </c>
      <c r="E381" s="241">
        <v>165.46</v>
      </c>
      <c r="F381" s="234"/>
    </row>
    <row r="382" spans="2:6" s="235" customFormat="1" ht="31.5" x14ac:dyDescent="0.25">
      <c r="B382" s="264">
        <v>90725</v>
      </c>
      <c r="C382" s="240" t="s">
        <v>346</v>
      </c>
      <c r="D382" s="239" t="s">
        <v>19</v>
      </c>
      <c r="E382" s="241">
        <v>33.520000000000003</v>
      </c>
      <c r="F382" s="234"/>
    </row>
    <row r="383" spans="2:6" s="235" customFormat="1" ht="31.5" x14ac:dyDescent="0.25">
      <c r="B383" s="264">
        <v>102269</v>
      </c>
      <c r="C383" s="240" t="s">
        <v>392</v>
      </c>
      <c r="D383" s="239" t="s">
        <v>19</v>
      </c>
      <c r="E383" s="241">
        <v>203.13</v>
      </c>
      <c r="F383" s="234"/>
    </row>
    <row r="384" spans="2:6" s="235" customFormat="1" ht="31.5" x14ac:dyDescent="0.25">
      <c r="B384" s="264">
        <v>90726</v>
      </c>
      <c r="C384" s="240" t="s">
        <v>347</v>
      </c>
      <c r="D384" s="239" t="s">
        <v>19</v>
      </c>
      <c r="E384" s="241">
        <v>39.869999999999997</v>
      </c>
      <c r="F384" s="234"/>
    </row>
    <row r="385" spans="2:6" s="235" customFormat="1" ht="31.5" x14ac:dyDescent="0.25">
      <c r="B385" s="264">
        <v>90727</v>
      </c>
      <c r="C385" s="240" t="s">
        <v>348</v>
      </c>
      <c r="D385" s="239" t="s">
        <v>19</v>
      </c>
      <c r="E385" s="241">
        <v>46.15</v>
      </c>
      <c r="F385" s="234"/>
    </row>
    <row r="386" spans="2:6" s="235" customFormat="1" ht="31.5" x14ac:dyDescent="0.25">
      <c r="B386" s="264">
        <v>90728</v>
      </c>
      <c r="C386" s="240" t="s">
        <v>349</v>
      </c>
      <c r="D386" s="239" t="s">
        <v>19</v>
      </c>
      <c r="E386" s="241">
        <v>52.42</v>
      </c>
      <c r="F386" s="234"/>
    </row>
    <row r="387" spans="2:6" s="235" customFormat="1" ht="31.5" x14ac:dyDescent="0.25">
      <c r="B387" s="264">
        <v>90729</v>
      </c>
      <c r="C387" s="240" t="s">
        <v>350</v>
      </c>
      <c r="D387" s="239" t="s">
        <v>19</v>
      </c>
      <c r="E387" s="241">
        <v>58.69</v>
      </c>
      <c r="F387" s="234"/>
    </row>
    <row r="388" spans="2:6" s="235" customFormat="1" ht="31.5" x14ac:dyDescent="0.25">
      <c r="B388" s="264">
        <v>90730</v>
      </c>
      <c r="C388" s="240" t="s">
        <v>351</v>
      </c>
      <c r="D388" s="239" t="s">
        <v>19</v>
      </c>
      <c r="E388" s="241">
        <v>64.97</v>
      </c>
      <c r="F388" s="234"/>
    </row>
    <row r="389" spans="2:6" s="235" customFormat="1" ht="31.5" x14ac:dyDescent="0.25">
      <c r="B389" s="264">
        <v>90731</v>
      </c>
      <c r="C389" s="240" t="s">
        <v>352</v>
      </c>
      <c r="D389" s="239" t="s">
        <v>19</v>
      </c>
      <c r="E389" s="241">
        <v>71.260000000000005</v>
      </c>
      <c r="F389" s="234"/>
    </row>
    <row r="390" spans="2:6" s="235" customFormat="1" ht="31.5" x14ac:dyDescent="0.25">
      <c r="B390" s="264">
        <v>90732</v>
      </c>
      <c r="C390" s="240" t="s">
        <v>353</v>
      </c>
      <c r="D390" s="239" t="s">
        <v>19</v>
      </c>
      <c r="E390" s="241">
        <v>90.08</v>
      </c>
      <c r="F390" s="234"/>
    </row>
    <row r="391" spans="2:6" s="235" customFormat="1" ht="31.5" x14ac:dyDescent="0.25">
      <c r="B391" s="264">
        <v>102265</v>
      </c>
      <c r="C391" s="240" t="s">
        <v>388</v>
      </c>
      <c r="D391" s="239" t="s">
        <v>19</v>
      </c>
      <c r="E391" s="241">
        <v>115.19</v>
      </c>
      <c r="F391" s="234"/>
    </row>
    <row r="392" spans="2:6" s="235" customFormat="1" ht="31.5" x14ac:dyDescent="0.25">
      <c r="B392" s="264">
        <v>102266</v>
      </c>
      <c r="C392" s="240" t="s">
        <v>389</v>
      </c>
      <c r="D392" s="239" t="s">
        <v>19</v>
      </c>
      <c r="E392" s="241">
        <v>127.74</v>
      </c>
      <c r="F392" s="234"/>
    </row>
    <row r="393" spans="2:6" s="235" customFormat="1" ht="31.5" x14ac:dyDescent="0.25">
      <c r="B393" s="264">
        <v>94879</v>
      </c>
      <c r="C393" s="240" t="s">
        <v>376</v>
      </c>
      <c r="D393" s="239" t="s">
        <v>123</v>
      </c>
      <c r="E393" s="241">
        <v>2375.41</v>
      </c>
      <c r="F393" s="234"/>
    </row>
    <row r="394" spans="2:6" s="235" customFormat="1" ht="31.5" x14ac:dyDescent="0.25">
      <c r="B394" s="264">
        <v>94881</v>
      </c>
      <c r="C394" s="240" t="s">
        <v>378</v>
      </c>
      <c r="D394" s="239" t="s">
        <v>123</v>
      </c>
      <c r="E394" s="241">
        <v>3272.47</v>
      </c>
      <c r="F394" s="234"/>
    </row>
    <row r="395" spans="2:6" s="235" customFormat="1" ht="31.5" x14ac:dyDescent="0.25">
      <c r="B395" s="264">
        <v>94869</v>
      </c>
      <c r="C395" s="240" t="s">
        <v>369</v>
      </c>
      <c r="D395" s="239" t="s">
        <v>123</v>
      </c>
      <c r="E395" s="241">
        <v>167.68</v>
      </c>
      <c r="F395" s="234"/>
    </row>
    <row r="396" spans="2:6" s="235" customFormat="1" ht="31.5" x14ac:dyDescent="0.25">
      <c r="B396" s="264">
        <v>94871</v>
      </c>
      <c r="C396" s="240" t="s">
        <v>371</v>
      </c>
      <c r="D396" s="239" t="s">
        <v>123</v>
      </c>
      <c r="E396" s="241">
        <v>262.39</v>
      </c>
      <c r="F396" s="234"/>
    </row>
    <row r="397" spans="2:6" s="235" customFormat="1" ht="31.5" x14ac:dyDescent="0.25">
      <c r="B397" s="264">
        <v>90708</v>
      </c>
      <c r="C397" s="240" t="s">
        <v>344</v>
      </c>
      <c r="D397" s="239" t="s">
        <v>123</v>
      </c>
      <c r="E397" s="241">
        <v>950.09</v>
      </c>
      <c r="F397" s="234"/>
    </row>
    <row r="398" spans="2:6" s="235" customFormat="1" ht="31.5" x14ac:dyDescent="0.25">
      <c r="B398" s="264">
        <v>94875</v>
      </c>
      <c r="C398" s="240" t="s">
        <v>373</v>
      </c>
      <c r="D398" s="239" t="s">
        <v>123</v>
      </c>
      <c r="E398" s="241">
        <v>1542.97</v>
      </c>
      <c r="F398" s="234"/>
    </row>
    <row r="399" spans="2:6" s="235" customFormat="1" ht="31.5" x14ac:dyDescent="0.25">
      <c r="B399" s="264">
        <v>102264</v>
      </c>
      <c r="C399" s="240" t="s">
        <v>387</v>
      </c>
      <c r="D399" s="239" t="s">
        <v>123</v>
      </c>
      <c r="E399" s="241">
        <v>19.760000000000002</v>
      </c>
      <c r="F399" s="234"/>
    </row>
    <row r="400" spans="2:6" s="235" customFormat="1" ht="31.5" x14ac:dyDescent="0.25">
      <c r="B400" s="264">
        <v>90701</v>
      </c>
      <c r="C400" s="240" t="s">
        <v>338</v>
      </c>
      <c r="D400" s="239" t="s">
        <v>123</v>
      </c>
      <c r="E400" s="241">
        <v>66.77</v>
      </c>
      <c r="F400" s="234"/>
    </row>
    <row r="401" spans="2:6" s="235" customFormat="1" ht="31.5" x14ac:dyDescent="0.25">
      <c r="B401" s="264">
        <v>90702</v>
      </c>
      <c r="C401" s="240" t="s">
        <v>339</v>
      </c>
      <c r="D401" s="239" t="s">
        <v>123</v>
      </c>
      <c r="E401" s="241">
        <v>110.13</v>
      </c>
      <c r="F401" s="234"/>
    </row>
    <row r="402" spans="2:6" s="235" customFormat="1" ht="31.5" x14ac:dyDescent="0.25">
      <c r="B402" s="264">
        <v>90703</v>
      </c>
      <c r="C402" s="240" t="s">
        <v>340</v>
      </c>
      <c r="D402" s="239" t="s">
        <v>123</v>
      </c>
      <c r="E402" s="241">
        <v>172.19</v>
      </c>
      <c r="F402" s="234"/>
    </row>
    <row r="403" spans="2:6" s="235" customFormat="1" ht="31.5" x14ac:dyDescent="0.25">
      <c r="B403" s="264">
        <v>90704</v>
      </c>
      <c r="C403" s="240" t="s">
        <v>341</v>
      </c>
      <c r="D403" s="239" t="s">
        <v>123</v>
      </c>
      <c r="E403" s="241">
        <v>255.62</v>
      </c>
      <c r="F403" s="234"/>
    </row>
    <row r="404" spans="2:6" s="235" customFormat="1" ht="31.5" x14ac:dyDescent="0.25">
      <c r="B404" s="264">
        <v>90705</v>
      </c>
      <c r="C404" s="240" t="s">
        <v>342</v>
      </c>
      <c r="D404" s="239" t="s">
        <v>123</v>
      </c>
      <c r="E404" s="241">
        <v>333.68</v>
      </c>
      <c r="F404" s="234"/>
    </row>
    <row r="405" spans="2:6" s="235" customFormat="1" ht="31.5" x14ac:dyDescent="0.25">
      <c r="B405" s="264">
        <v>90706</v>
      </c>
      <c r="C405" s="240" t="s">
        <v>343</v>
      </c>
      <c r="D405" s="239" t="s">
        <v>123</v>
      </c>
      <c r="E405" s="241">
        <v>442.42</v>
      </c>
      <c r="F405" s="234"/>
    </row>
    <row r="406" spans="2:6" s="235" customFormat="1" ht="31.5" x14ac:dyDescent="0.25">
      <c r="B406" s="264">
        <v>90694</v>
      </c>
      <c r="C406" s="240" t="s">
        <v>331</v>
      </c>
      <c r="D406" s="239" t="s">
        <v>123</v>
      </c>
      <c r="E406" s="241">
        <v>44.78</v>
      </c>
      <c r="F406" s="234"/>
    </row>
    <row r="407" spans="2:6" s="235" customFormat="1" ht="31.5" x14ac:dyDescent="0.25">
      <c r="B407" s="264">
        <v>90695</v>
      </c>
      <c r="C407" s="240" t="s">
        <v>332</v>
      </c>
      <c r="D407" s="239" t="s">
        <v>123</v>
      </c>
      <c r="E407" s="241">
        <v>84.68</v>
      </c>
      <c r="F407" s="234"/>
    </row>
    <row r="408" spans="2:6" s="235" customFormat="1" ht="31.5" x14ac:dyDescent="0.25">
      <c r="B408" s="264">
        <v>90696</v>
      </c>
      <c r="C408" s="240" t="s">
        <v>333</v>
      </c>
      <c r="D408" s="239" t="s">
        <v>123</v>
      </c>
      <c r="E408" s="241">
        <v>141.09</v>
      </c>
      <c r="F408" s="234"/>
    </row>
    <row r="409" spans="2:6" s="235" customFormat="1" ht="31.5" x14ac:dyDescent="0.25">
      <c r="B409" s="264">
        <v>90697</v>
      </c>
      <c r="C409" s="240" t="s">
        <v>334</v>
      </c>
      <c r="D409" s="239" t="s">
        <v>123</v>
      </c>
      <c r="E409" s="241">
        <v>218.57</v>
      </c>
      <c r="F409" s="234"/>
    </row>
    <row r="410" spans="2:6" s="235" customFormat="1" ht="31.5" x14ac:dyDescent="0.25">
      <c r="B410" s="264">
        <v>90698</v>
      </c>
      <c r="C410" s="240" t="s">
        <v>335</v>
      </c>
      <c r="D410" s="239" t="s">
        <v>123</v>
      </c>
      <c r="E410" s="241">
        <v>333.69</v>
      </c>
      <c r="F410" s="234"/>
    </row>
    <row r="411" spans="2:6" s="235" customFormat="1" ht="31.5" x14ac:dyDescent="0.25">
      <c r="B411" s="264">
        <v>90699</v>
      </c>
      <c r="C411" s="240" t="s">
        <v>336</v>
      </c>
      <c r="D411" s="239" t="s">
        <v>123</v>
      </c>
      <c r="E411" s="241">
        <v>469.36</v>
      </c>
      <c r="F411" s="234"/>
    </row>
    <row r="412" spans="2:6" s="235" customFormat="1" ht="31.5" x14ac:dyDescent="0.25">
      <c r="B412" s="264">
        <v>90700</v>
      </c>
      <c r="C412" s="240" t="s">
        <v>337</v>
      </c>
      <c r="D412" s="239" t="s">
        <v>123</v>
      </c>
      <c r="E412" s="241">
        <v>548.4</v>
      </c>
      <c r="F412" s="234"/>
    </row>
    <row r="413" spans="2:6" s="235" customFormat="1" ht="31.5" x14ac:dyDescent="0.25">
      <c r="B413" s="264">
        <v>105378</v>
      </c>
      <c r="C413" s="240" t="s">
        <v>293</v>
      </c>
      <c r="D413" s="239" t="s">
        <v>19</v>
      </c>
      <c r="E413" s="241">
        <v>13.4</v>
      </c>
      <c r="F413" s="234"/>
    </row>
    <row r="414" spans="2:6" s="235" customFormat="1" ht="31.5" x14ac:dyDescent="0.25">
      <c r="B414" s="264">
        <v>105373</v>
      </c>
      <c r="C414" s="240" t="s">
        <v>441</v>
      </c>
      <c r="D414" s="239" t="s">
        <v>19</v>
      </c>
      <c r="E414" s="241">
        <v>10.44</v>
      </c>
      <c r="F414" s="234"/>
    </row>
    <row r="415" spans="2:6" s="235" customFormat="1" ht="31.5" x14ac:dyDescent="0.25">
      <c r="B415" s="264">
        <v>105380</v>
      </c>
      <c r="C415" s="240" t="s">
        <v>295</v>
      </c>
      <c r="D415" s="239" t="s">
        <v>19</v>
      </c>
      <c r="E415" s="241">
        <v>105.98</v>
      </c>
      <c r="F415" s="234"/>
    </row>
    <row r="416" spans="2:6" s="235" customFormat="1" ht="31.5" x14ac:dyDescent="0.25">
      <c r="B416" s="264">
        <v>105267</v>
      </c>
      <c r="C416" s="240" t="s">
        <v>233</v>
      </c>
      <c r="D416" s="239" t="s">
        <v>19</v>
      </c>
      <c r="E416" s="241">
        <v>86.09</v>
      </c>
      <c r="F416" s="234"/>
    </row>
    <row r="417" spans="2:6" s="235" customFormat="1" ht="31.5" x14ac:dyDescent="0.25">
      <c r="B417" s="264">
        <v>105249</v>
      </c>
      <c r="C417" s="240" t="s">
        <v>216</v>
      </c>
      <c r="D417" s="239" t="s">
        <v>19</v>
      </c>
      <c r="E417" s="241">
        <v>129.46</v>
      </c>
      <c r="F417" s="234"/>
    </row>
    <row r="418" spans="2:6" s="235" customFormat="1" ht="31.5" x14ac:dyDescent="0.25">
      <c r="B418" s="264">
        <v>105268</v>
      </c>
      <c r="C418" s="240" t="s">
        <v>234</v>
      </c>
      <c r="D418" s="239" t="s">
        <v>19</v>
      </c>
      <c r="E418" s="241">
        <v>105.98</v>
      </c>
      <c r="F418" s="234"/>
    </row>
    <row r="419" spans="2:6" s="235" customFormat="1" ht="31.5" x14ac:dyDescent="0.25">
      <c r="B419" s="264">
        <v>105379</v>
      </c>
      <c r="C419" s="240" t="s">
        <v>294</v>
      </c>
      <c r="D419" s="239" t="s">
        <v>19</v>
      </c>
      <c r="E419" s="241">
        <v>17.75</v>
      </c>
      <c r="F419" s="234"/>
    </row>
    <row r="420" spans="2:6" s="235" customFormat="1" ht="31.5" x14ac:dyDescent="0.25">
      <c r="B420" s="264">
        <v>105388</v>
      </c>
      <c r="C420" s="240" t="s">
        <v>296</v>
      </c>
      <c r="D420" s="239" t="s">
        <v>19</v>
      </c>
      <c r="E420" s="241">
        <v>14.06</v>
      </c>
      <c r="F420" s="234"/>
    </row>
    <row r="421" spans="2:6" s="235" customFormat="1" ht="31.5" x14ac:dyDescent="0.25">
      <c r="B421" s="264">
        <v>105392</v>
      </c>
      <c r="C421" s="240" t="s">
        <v>300</v>
      </c>
      <c r="D421" s="239" t="s">
        <v>19</v>
      </c>
      <c r="E421" s="241">
        <v>22.1</v>
      </c>
      <c r="F421" s="234"/>
    </row>
    <row r="422" spans="2:6" s="235" customFormat="1" ht="31.5" x14ac:dyDescent="0.25">
      <c r="B422" s="264">
        <v>105389</v>
      </c>
      <c r="C422" s="240" t="s">
        <v>297</v>
      </c>
      <c r="D422" s="239" t="s">
        <v>19</v>
      </c>
      <c r="E422" s="241">
        <v>17.7</v>
      </c>
      <c r="F422" s="234"/>
    </row>
    <row r="423" spans="2:6" s="235" customFormat="1" ht="31.5" x14ac:dyDescent="0.25">
      <c r="B423" s="264">
        <v>105393</v>
      </c>
      <c r="C423" s="240" t="s">
        <v>301</v>
      </c>
      <c r="D423" s="239" t="s">
        <v>19</v>
      </c>
      <c r="E423" s="241">
        <v>26.64</v>
      </c>
      <c r="F423" s="234"/>
    </row>
    <row r="424" spans="2:6" s="235" customFormat="1" ht="31.5" x14ac:dyDescent="0.25">
      <c r="B424" s="264">
        <v>105316</v>
      </c>
      <c r="C424" s="240" t="s">
        <v>414</v>
      </c>
      <c r="D424" s="239" t="s">
        <v>19</v>
      </c>
      <c r="E424" s="241">
        <v>21.5</v>
      </c>
      <c r="F424" s="234"/>
    </row>
    <row r="425" spans="2:6" s="235" customFormat="1" ht="31.5" x14ac:dyDescent="0.25">
      <c r="B425" s="264">
        <v>105394</v>
      </c>
      <c r="C425" s="240" t="s">
        <v>302</v>
      </c>
      <c r="D425" s="239" t="s">
        <v>19</v>
      </c>
      <c r="E425" s="241">
        <v>31.15</v>
      </c>
      <c r="F425" s="234"/>
    </row>
    <row r="426" spans="2:6" s="235" customFormat="1" ht="31.5" x14ac:dyDescent="0.25">
      <c r="B426" s="264">
        <v>105317</v>
      </c>
      <c r="C426" s="240" t="s">
        <v>262</v>
      </c>
      <c r="D426" s="239" t="s">
        <v>19</v>
      </c>
      <c r="E426" s="241">
        <v>25.29</v>
      </c>
      <c r="F426" s="234"/>
    </row>
    <row r="427" spans="2:6" s="235" customFormat="1" ht="31.5" x14ac:dyDescent="0.25">
      <c r="B427" s="264">
        <v>105395</v>
      </c>
      <c r="C427" s="240" t="s">
        <v>303</v>
      </c>
      <c r="D427" s="239" t="s">
        <v>19</v>
      </c>
      <c r="E427" s="241">
        <v>35.659999999999997</v>
      </c>
      <c r="F427" s="234"/>
    </row>
    <row r="428" spans="2:6" s="235" customFormat="1" ht="31.5" x14ac:dyDescent="0.25">
      <c r="B428" s="264">
        <v>105318</v>
      </c>
      <c r="C428" s="240" t="s">
        <v>263</v>
      </c>
      <c r="D428" s="239" t="s">
        <v>19</v>
      </c>
      <c r="E428" s="241">
        <v>29.07</v>
      </c>
      <c r="F428" s="234"/>
    </row>
    <row r="429" spans="2:6" s="235" customFormat="1" ht="31.5" x14ac:dyDescent="0.25">
      <c r="B429" s="264">
        <v>105396</v>
      </c>
      <c r="C429" s="240" t="s">
        <v>304</v>
      </c>
      <c r="D429" s="239" t="s">
        <v>19</v>
      </c>
      <c r="E429" s="241">
        <v>40.18</v>
      </c>
      <c r="F429" s="234"/>
    </row>
    <row r="430" spans="2:6" s="235" customFormat="1" ht="31.5" x14ac:dyDescent="0.25">
      <c r="B430" s="264">
        <v>105258</v>
      </c>
      <c r="C430" s="240" t="s">
        <v>225</v>
      </c>
      <c r="D430" s="239" t="s">
        <v>19</v>
      </c>
      <c r="E430" s="241">
        <v>32.869999999999997</v>
      </c>
      <c r="F430" s="234"/>
    </row>
    <row r="431" spans="2:6" s="235" customFormat="1" ht="31.5" x14ac:dyDescent="0.25">
      <c r="B431" s="264">
        <v>105397</v>
      </c>
      <c r="C431" s="240" t="s">
        <v>305</v>
      </c>
      <c r="D431" s="239" t="s">
        <v>19</v>
      </c>
      <c r="E431" s="241">
        <v>44.82</v>
      </c>
      <c r="F431" s="234"/>
    </row>
    <row r="432" spans="2:6" s="235" customFormat="1" ht="31.5" x14ac:dyDescent="0.25">
      <c r="B432" s="264">
        <v>105261</v>
      </c>
      <c r="C432" s="240" t="s">
        <v>227</v>
      </c>
      <c r="D432" s="239" t="s">
        <v>19</v>
      </c>
      <c r="E432" s="241">
        <v>36.79</v>
      </c>
      <c r="F432" s="234"/>
    </row>
    <row r="433" spans="2:6" s="235" customFormat="1" ht="31.5" x14ac:dyDescent="0.25">
      <c r="B433" s="264">
        <v>105398</v>
      </c>
      <c r="C433" s="240" t="s">
        <v>306</v>
      </c>
      <c r="D433" s="239" t="s">
        <v>19</v>
      </c>
      <c r="E433" s="241">
        <v>56.23</v>
      </c>
      <c r="F433" s="234"/>
    </row>
    <row r="434" spans="2:6" s="235" customFormat="1" ht="31.5" x14ac:dyDescent="0.25">
      <c r="B434" s="264">
        <v>105262</v>
      </c>
      <c r="C434" s="240" t="s">
        <v>228</v>
      </c>
      <c r="D434" s="239" t="s">
        <v>19</v>
      </c>
      <c r="E434" s="241">
        <v>45.24</v>
      </c>
      <c r="F434" s="234"/>
    </row>
    <row r="435" spans="2:6" s="235" customFormat="1" ht="31.5" x14ac:dyDescent="0.25">
      <c r="B435" s="264">
        <v>105399</v>
      </c>
      <c r="C435" s="240" t="s">
        <v>307</v>
      </c>
      <c r="D435" s="239" t="s">
        <v>19</v>
      </c>
      <c r="E435" s="241">
        <v>66.540000000000006</v>
      </c>
      <c r="F435" s="234"/>
    </row>
    <row r="436" spans="2:6" s="235" customFormat="1" ht="31.5" x14ac:dyDescent="0.25">
      <c r="B436" s="264">
        <v>105263</v>
      </c>
      <c r="C436" s="240" t="s">
        <v>229</v>
      </c>
      <c r="D436" s="239" t="s">
        <v>19</v>
      </c>
      <c r="E436" s="241">
        <v>53.77</v>
      </c>
      <c r="F436" s="234"/>
    </row>
    <row r="437" spans="2:6" s="235" customFormat="1" ht="31.5" x14ac:dyDescent="0.25">
      <c r="B437" s="264">
        <v>105400</v>
      </c>
      <c r="C437" s="240" t="s">
        <v>308</v>
      </c>
      <c r="D437" s="239" t="s">
        <v>19</v>
      </c>
      <c r="E437" s="241">
        <v>76.02</v>
      </c>
      <c r="F437" s="234"/>
    </row>
    <row r="438" spans="2:6" s="235" customFormat="1" ht="31.5" x14ac:dyDescent="0.25">
      <c r="B438" s="264">
        <v>105264</v>
      </c>
      <c r="C438" s="240" t="s">
        <v>230</v>
      </c>
      <c r="D438" s="239" t="s">
        <v>19</v>
      </c>
      <c r="E438" s="241">
        <v>61.47</v>
      </c>
      <c r="F438" s="234"/>
    </row>
    <row r="439" spans="2:6" s="235" customFormat="1" ht="31.5" x14ac:dyDescent="0.25">
      <c r="B439" s="264">
        <v>105297</v>
      </c>
      <c r="C439" s="240" t="s">
        <v>251</v>
      </c>
      <c r="D439" s="239" t="s">
        <v>19</v>
      </c>
      <c r="E439" s="241">
        <v>11.63</v>
      </c>
      <c r="F439" s="234"/>
    </row>
    <row r="440" spans="2:6" s="235" customFormat="1" ht="31.5" x14ac:dyDescent="0.25">
      <c r="B440" s="264">
        <v>105372</v>
      </c>
      <c r="C440" s="240" t="s">
        <v>440</v>
      </c>
      <c r="D440" s="239" t="s">
        <v>19</v>
      </c>
      <c r="E440" s="241">
        <v>8.9499999999999993</v>
      </c>
      <c r="F440" s="234"/>
    </row>
    <row r="441" spans="2:6" s="235" customFormat="1" ht="31.5" x14ac:dyDescent="0.25">
      <c r="B441" s="264">
        <v>105401</v>
      </c>
      <c r="C441" s="240" t="s">
        <v>309</v>
      </c>
      <c r="D441" s="239" t="s">
        <v>19</v>
      </c>
      <c r="E441" s="241">
        <v>85.82</v>
      </c>
      <c r="F441" s="234"/>
    </row>
    <row r="442" spans="2:6" s="235" customFormat="1" ht="31.5" x14ac:dyDescent="0.25">
      <c r="B442" s="264">
        <v>105265</v>
      </c>
      <c r="C442" s="240" t="s">
        <v>231</v>
      </c>
      <c r="D442" s="239" t="s">
        <v>19</v>
      </c>
      <c r="E442" s="241">
        <v>69.48</v>
      </c>
      <c r="F442" s="234"/>
    </row>
    <row r="443" spans="2:6" s="235" customFormat="1" ht="31.5" x14ac:dyDescent="0.25">
      <c r="B443" s="264">
        <v>105402</v>
      </c>
      <c r="C443" s="240" t="s">
        <v>310</v>
      </c>
      <c r="D443" s="239" t="s">
        <v>19</v>
      </c>
      <c r="E443" s="241">
        <v>95.85</v>
      </c>
      <c r="F443" s="234"/>
    </row>
    <row r="444" spans="2:6" s="235" customFormat="1" ht="31.5" x14ac:dyDescent="0.25">
      <c r="B444" s="264">
        <v>105266</v>
      </c>
      <c r="C444" s="240" t="s">
        <v>232</v>
      </c>
      <c r="D444" s="239" t="s">
        <v>19</v>
      </c>
      <c r="E444" s="241">
        <v>77.73</v>
      </c>
      <c r="F444" s="234"/>
    </row>
    <row r="445" spans="2:6" s="235" customFormat="1" ht="47.25" x14ac:dyDescent="0.25">
      <c r="B445" s="264">
        <v>105361</v>
      </c>
      <c r="C445" s="240" t="s">
        <v>430</v>
      </c>
      <c r="D445" s="239" t="s">
        <v>19</v>
      </c>
      <c r="E445" s="241">
        <v>19.68</v>
      </c>
      <c r="F445" s="234"/>
    </row>
    <row r="446" spans="2:6" s="235" customFormat="1" ht="47.25" x14ac:dyDescent="0.25">
      <c r="B446" s="264">
        <v>105382</v>
      </c>
      <c r="C446" s="240" t="s">
        <v>446</v>
      </c>
      <c r="D446" s="239" t="s">
        <v>19</v>
      </c>
      <c r="E446" s="241">
        <v>16.28</v>
      </c>
      <c r="F446" s="234"/>
    </row>
    <row r="447" spans="2:6" s="235" customFormat="1" ht="47.25" x14ac:dyDescent="0.25">
      <c r="B447" s="264">
        <v>105359</v>
      </c>
      <c r="C447" s="240" t="s">
        <v>428</v>
      </c>
      <c r="D447" s="239" t="s">
        <v>19</v>
      </c>
      <c r="E447" s="241">
        <v>13.94</v>
      </c>
      <c r="F447" s="234"/>
    </row>
    <row r="448" spans="2:6" s="235" customFormat="1" ht="47.25" x14ac:dyDescent="0.25">
      <c r="B448" s="264">
        <v>105315</v>
      </c>
      <c r="C448" s="240" t="s">
        <v>413</v>
      </c>
      <c r="D448" s="239" t="s">
        <v>19</v>
      </c>
      <c r="E448" s="241">
        <v>11.45</v>
      </c>
      <c r="F448" s="234"/>
    </row>
    <row r="449" spans="2:6" s="235" customFormat="1" ht="47.25" x14ac:dyDescent="0.25">
      <c r="B449" s="264">
        <v>105360</v>
      </c>
      <c r="C449" s="240" t="s">
        <v>429</v>
      </c>
      <c r="D449" s="239" t="s">
        <v>19</v>
      </c>
      <c r="E449" s="241">
        <v>16.899999999999999</v>
      </c>
      <c r="F449" s="234"/>
    </row>
    <row r="450" spans="2:6" s="235" customFormat="1" ht="47.25" x14ac:dyDescent="0.25">
      <c r="B450" s="264">
        <v>105381</v>
      </c>
      <c r="C450" s="240" t="s">
        <v>445</v>
      </c>
      <c r="D450" s="239" t="s">
        <v>19</v>
      </c>
      <c r="E450" s="241">
        <v>13.96</v>
      </c>
      <c r="F450" s="234"/>
    </row>
    <row r="451" spans="2:6" s="235" customFormat="1" ht="31.5" x14ac:dyDescent="0.25">
      <c r="B451" s="264">
        <v>105251</v>
      </c>
      <c r="C451" s="240" t="s">
        <v>218</v>
      </c>
      <c r="D451" s="239" t="s">
        <v>19</v>
      </c>
      <c r="E451" s="241">
        <v>19.61</v>
      </c>
      <c r="F451" s="234"/>
    </row>
    <row r="452" spans="2:6" s="235" customFormat="1" ht="31.5" x14ac:dyDescent="0.25">
      <c r="B452" s="264">
        <v>105282</v>
      </c>
      <c r="C452" s="240" t="s">
        <v>248</v>
      </c>
      <c r="D452" s="239" t="s">
        <v>19</v>
      </c>
      <c r="E452" s="241">
        <v>15.17</v>
      </c>
      <c r="F452" s="234"/>
    </row>
    <row r="453" spans="2:6" s="235" customFormat="1" ht="31.5" x14ac:dyDescent="0.25">
      <c r="B453" s="264">
        <v>105276</v>
      </c>
      <c r="C453" s="240" t="s">
        <v>242</v>
      </c>
      <c r="D453" s="239" t="s">
        <v>19</v>
      </c>
      <c r="E453" s="241">
        <v>154.71</v>
      </c>
      <c r="F453" s="234"/>
    </row>
    <row r="454" spans="2:6" s="235" customFormat="1" ht="31.5" x14ac:dyDescent="0.25">
      <c r="B454" s="264">
        <v>105341</v>
      </c>
      <c r="C454" s="240" t="s">
        <v>273</v>
      </c>
      <c r="D454" s="239" t="s">
        <v>19</v>
      </c>
      <c r="E454" s="241">
        <v>124.85</v>
      </c>
      <c r="F454" s="234"/>
    </row>
    <row r="455" spans="2:6" s="235" customFormat="1" ht="31.5" x14ac:dyDescent="0.25">
      <c r="B455" s="264">
        <v>105277</v>
      </c>
      <c r="C455" s="240" t="s">
        <v>243</v>
      </c>
      <c r="D455" s="239" t="s">
        <v>19</v>
      </c>
      <c r="E455" s="241">
        <v>187.33</v>
      </c>
      <c r="F455" s="234"/>
    </row>
    <row r="456" spans="2:6" s="235" customFormat="1" ht="31.5" x14ac:dyDescent="0.25">
      <c r="B456" s="264">
        <v>105342</v>
      </c>
      <c r="C456" s="240" t="s">
        <v>274</v>
      </c>
      <c r="D456" s="239" t="s">
        <v>19</v>
      </c>
      <c r="E456" s="241">
        <v>152.11000000000001</v>
      </c>
      <c r="F456" s="234"/>
    </row>
    <row r="457" spans="2:6" s="235" customFormat="1" ht="31.5" x14ac:dyDescent="0.25">
      <c r="B457" s="264">
        <v>105252</v>
      </c>
      <c r="C457" s="240" t="s">
        <v>219</v>
      </c>
      <c r="D457" s="239" t="s">
        <v>19</v>
      </c>
      <c r="E457" s="241">
        <v>26.01</v>
      </c>
      <c r="F457" s="234"/>
    </row>
    <row r="458" spans="2:6" s="235" customFormat="1" ht="31.5" x14ac:dyDescent="0.25">
      <c r="B458" s="264">
        <v>105298</v>
      </c>
      <c r="C458" s="240" t="s">
        <v>252</v>
      </c>
      <c r="D458" s="239" t="s">
        <v>19</v>
      </c>
      <c r="E458" s="241">
        <v>20.46</v>
      </c>
      <c r="F458" s="234"/>
    </row>
    <row r="459" spans="2:6" s="235" customFormat="1" ht="31.5" x14ac:dyDescent="0.25">
      <c r="B459" s="264">
        <v>105253</v>
      </c>
      <c r="C459" s="240" t="s">
        <v>220</v>
      </c>
      <c r="D459" s="239" t="s">
        <v>19</v>
      </c>
      <c r="E459" s="241">
        <v>32.380000000000003</v>
      </c>
      <c r="F459" s="234"/>
    </row>
    <row r="460" spans="2:6" s="235" customFormat="1" ht="31.5" x14ac:dyDescent="0.25">
      <c r="B460" s="264">
        <v>105299</v>
      </c>
      <c r="C460" s="240" t="s">
        <v>253</v>
      </c>
      <c r="D460" s="239" t="s">
        <v>19</v>
      </c>
      <c r="E460" s="241">
        <v>25.76</v>
      </c>
      <c r="F460" s="234"/>
    </row>
    <row r="461" spans="2:6" s="235" customFormat="1" ht="31.5" x14ac:dyDescent="0.25">
      <c r="B461" s="264">
        <v>105254</v>
      </c>
      <c r="C461" s="240" t="s">
        <v>221</v>
      </c>
      <c r="D461" s="239" t="s">
        <v>19</v>
      </c>
      <c r="E461" s="241">
        <v>38.94</v>
      </c>
      <c r="F461" s="234"/>
    </row>
    <row r="462" spans="2:6" s="235" customFormat="1" ht="31.5" x14ac:dyDescent="0.25">
      <c r="B462" s="264">
        <v>105300</v>
      </c>
      <c r="C462" s="240" t="s">
        <v>254</v>
      </c>
      <c r="D462" s="239" t="s">
        <v>19</v>
      </c>
      <c r="E462" s="241">
        <v>31.24</v>
      </c>
      <c r="F462" s="234"/>
    </row>
    <row r="463" spans="2:6" s="235" customFormat="1" ht="31.5" x14ac:dyDescent="0.25">
      <c r="B463" s="264">
        <v>105255</v>
      </c>
      <c r="C463" s="240" t="s">
        <v>222</v>
      </c>
      <c r="D463" s="239" t="s">
        <v>19</v>
      </c>
      <c r="E463" s="241">
        <v>45.5</v>
      </c>
      <c r="F463" s="234"/>
    </row>
    <row r="464" spans="2:6" s="235" customFormat="1" ht="31.5" x14ac:dyDescent="0.25">
      <c r="B464" s="264">
        <v>105301</v>
      </c>
      <c r="C464" s="240" t="s">
        <v>255</v>
      </c>
      <c r="D464" s="239" t="s">
        <v>19</v>
      </c>
      <c r="E464" s="241">
        <v>36.700000000000003</v>
      </c>
      <c r="F464" s="234"/>
    </row>
    <row r="465" spans="2:6" s="235" customFormat="1" ht="31.5" x14ac:dyDescent="0.25">
      <c r="B465" s="264">
        <v>105256</v>
      </c>
      <c r="C465" s="240" t="s">
        <v>223</v>
      </c>
      <c r="D465" s="239" t="s">
        <v>19</v>
      </c>
      <c r="E465" s="241">
        <v>52.02</v>
      </c>
      <c r="F465" s="234"/>
    </row>
    <row r="466" spans="2:6" s="235" customFormat="1" ht="31.5" x14ac:dyDescent="0.25">
      <c r="B466" s="264">
        <v>105302</v>
      </c>
      <c r="C466" s="240" t="s">
        <v>256</v>
      </c>
      <c r="D466" s="239" t="s">
        <v>19</v>
      </c>
      <c r="E466" s="241">
        <v>42.15</v>
      </c>
      <c r="F466" s="234"/>
    </row>
    <row r="467" spans="2:6" s="235" customFormat="1" ht="31.5" x14ac:dyDescent="0.25">
      <c r="B467" s="264">
        <v>105257</v>
      </c>
      <c r="C467" s="240" t="s">
        <v>224</v>
      </c>
      <c r="D467" s="239" t="s">
        <v>19</v>
      </c>
      <c r="E467" s="241">
        <v>58.56</v>
      </c>
      <c r="F467" s="234"/>
    </row>
    <row r="468" spans="2:6" s="235" customFormat="1" ht="31.5" x14ac:dyDescent="0.25">
      <c r="B468" s="264">
        <v>105303</v>
      </c>
      <c r="C468" s="240" t="s">
        <v>257</v>
      </c>
      <c r="D468" s="239" t="s">
        <v>19</v>
      </c>
      <c r="E468" s="241">
        <v>47.58</v>
      </c>
      <c r="F468" s="234"/>
    </row>
    <row r="469" spans="2:6" s="235" customFormat="1" ht="31.5" x14ac:dyDescent="0.25">
      <c r="B469" s="264">
        <v>105270</v>
      </c>
      <c r="C469" s="240" t="s">
        <v>236</v>
      </c>
      <c r="D469" s="239" t="s">
        <v>19</v>
      </c>
      <c r="E469" s="241">
        <v>65.25</v>
      </c>
      <c r="F469" s="234"/>
    </row>
    <row r="470" spans="2:6" s="235" customFormat="1" ht="31.5" x14ac:dyDescent="0.25">
      <c r="B470" s="264">
        <v>105304</v>
      </c>
      <c r="C470" s="240" t="s">
        <v>258</v>
      </c>
      <c r="D470" s="239" t="s">
        <v>19</v>
      </c>
      <c r="E470" s="241">
        <v>53.2</v>
      </c>
      <c r="F470" s="234"/>
    </row>
    <row r="471" spans="2:6" s="235" customFormat="1" ht="31.5" x14ac:dyDescent="0.25">
      <c r="B471" s="264">
        <v>105271</v>
      </c>
      <c r="C471" s="240" t="s">
        <v>237</v>
      </c>
      <c r="D471" s="239" t="s">
        <v>19</v>
      </c>
      <c r="E471" s="241">
        <v>82.09</v>
      </c>
      <c r="F471" s="234"/>
    </row>
    <row r="472" spans="2:6" s="235" customFormat="1" ht="31.5" x14ac:dyDescent="0.25">
      <c r="B472" s="264">
        <v>105305</v>
      </c>
      <c r="C472" s="240" t="s">
        <v>259</v>
      </c>
      <c r="D472" s="239" t="s">
        <v>19</v>
      </c>
      <c r="E472" s="241">
        <v>65.62</v>
      </c>
      <c r="F472" s="234"/>
    </row>
    <row r="473" spans="2:6" s="235" customFormat="1" ht="31.5" x14ac:dyDescent="0.25">
      <c r="B473" s="264">
        <v>105272</v>
      </c>
      <c r="C473" s="240" t="s">
        <v>238</v>
      </c>
      <c r="D473" s="239" t="s">
        <v>19</v>
      </c>
      <c r="E473" s="241">
        <v>96.98</v>
      </c>
      <c r="F473" s="234"/>
    </row>
    <row r="474" spans="2:6" s="235" customFormat="1" ht="31.5" x14ac:dyDescent="0.25">
      <c r="B474" s="264">
        <v>105306</v>
      </c>
      <c r="C474" s="240" t="s">
        <v>260</v>
      </c>
      <c r="D474" s="239" t="s">
        <v>19</v>
      </c>
      <c r="E474" s="241">
        <v>77.819999999999993</v>
      </c>
      <c r="F474" s="234"/>
    </row>
    <row r="475" spans="2:6" s="235" customFormat="1" ht="31.5" x14ac:dyDescent="0.25">
      <c r="B475" s="264">
        <v>105273</v>
      </c>
      <c r="C475" s="240" t="s">
        <v>239</v>
      </c>
      <c r="D475" s="239" t="s">
        <v>19</v>
      </c>
      <c r="E475" s="241">
        <v>111.03</v>
      </c>
      <c r="F475" s="234"/>
    </row>
    <row r="476" spans="2:6" s="235" customFormat="1" ht="31.5" x14ac:dyDescent="0.25">
      <c r="B476" s="264">
        <v>105307</v>
      </c>
      <c r="C476" s="240" t="s">
        <v>261</v>
      </c>
      <c r="D476" s="239" t="s">
        <v>19</v>
      </c>
      <c r="E476" s="241">
        <v>89.19</v>
      </c>
      <c r="F476" s="234"/>
    </row>
    <row r="477" spans="2:6" s="235" customFormat="1" ht="31.5" x14ac:dyDescent="0.25">
      <c r="B477" s="264">
        <v>105250</v>
      </c>
      <c r="C477" s="240" t="s">
        <v>217</v>
      </c>
      <c r="D477" s="239" t="s">
        <v>19</v>
      </c>
      <c r="E477" s="241">
        <v>17.03</v>
      </c>
      <c r="F477" s="234"/>
    </row>
    <row r="478" spans="2:6" s="235" customFormat="1" ht="31.5" x14ac:dyDescent="0.25">
      <c r="B478" s="264">
        <v>105269</v>
      </c>
      <c r="C478" s="240" t="s">
        <v>235</v>
      </c>
      <c r="D478" s="239" t="s">
        <v>19</v>
      </c>
      <c r="E478" s="241">
        <v>13.03</v>
      </c>
      <c r="F478" s="234"/>
    </row>
    <row r="479" spans="2:6" s="235" customFormat="1" ht="31.5" x14ac:dyDescent="0.25">
      <c r="B479" s="264">
        <v>105274</v>
      </c>
      <c r="C479" s="240" t="s">
        <v>240</v>
      </c>
      <c r="D479" s="239" t="s">
        <v>19</v>
      </c>
      <c r="E479" s="241">
        <v>125.41</v>
      </c>
      <c r="F479" s="234"/>
    </row>
    <row r="480" spans="2:6" s="235" customFormat="1" ht="31.5" x14ac:dyDescent="0.25">
      <c r="B480" s="264">
        <v>105340</v>
      </c>
      <c r="C480" s="240" t="s">
        <v>272</v>
      </c>
      <c r="D480" s="239" t="s">
        <v>19</v>
      </c>
      <c r="E480" s="241">
        <v>100.9</v>
      </c>
      <c r="F480" s="234"/>
    </row>
    <row r="481" spans="2:6" s="235" customFormat="1" ht="31.5" x14ac:dyDescent="0.25">
      <c r="B481" s="264">
        <v>105275</v>
      </c>
      <c r="C481" s="240" t="s">
        <v>241</v>
      </c>
      <c r="D481" s="239" t="s">
        <v>19</v>
      </c>
      <c r="E481" s="241">
        <v>140</v>
      </c>
      <c r="F481" s="234"/>
    </row>
    <row r="482" spans="2:6" s="235" customFormat="1" ht="31.5" x14ac:dyDescent="0.25">
      <c r="B482" s="264">
        <v>105390</v>
      </c>
      <c r="C482" s="240" t="s">
        <v>298</v>
      </c>
      <c r="D482" s="239" t="s">
        <v>19</v>
      </c>
      <c r="E482" s="241">
        <v>112.8</v>
      </c>
      <c r="F482" s="234"/>
    </row>
    <row r="483" spans="2:6" s="235" customFormat="1" ht="47.25" x14ac:dyDescent="0.25">
      <c r="B483" s="264">
        <v>105364</v>
      </c>
      <c r="C483" s="240" t="s">
        <v>433</v>
      </c>
      <c r="D483" s="239" t="s">
        <v>19</v>
      </c>
      <c r="E483" s="241">
        <v>28.67</v>
      </c>
      <c r="F483" s="234"/>
    </row>
    <row r="484" spans="2:6" s="235" customFormat="1" ht="47.25" x14ac:dyDescent="0.25">
      <c r="B484" s="264">
        <v>105385</v>
      </c>
      <c r="C484" s="240" t="s">
        <v>449</v>
      </c>
      <c r="D484" s="239" t="s">
        <v>19</v>
      </c>
      <c r="E484" s="241">
        <v>23.58</v>
      </c>
      <c r="F484" s="234"/>
    </row>
    <row r="485" spans="2:6" s="235" customFormat="1" ht="47.25" x14ac:dyDescent="0.25">
      <c r="B485" s="264">
        <v>105362</v>
      </c>
      <c r="C485" s="240" t="s">
        <v>431</v>
      </c>
      <c r="D485" s="239" t="s">
        <v>19</v>
      </c>
      <c r="E485" s="241">
        <v>20.54</v>
      </c>
      <c r="F485" s="234"/>
    </row>
    <row r="486" spans="2:6" s="235" customFormat="1" ht="47.25" x14ac:dyDescent="0.25">
      <c r="B486" s="264">
        <v>105383</v>
      </c>
      <c r="C486" s="240" t="s">
        <v>447</v>
      </c>
      <c r="D486" s="239" t="s">
        <v>19</v>
      </c>
      <c r="E486" s="241">
        <v>16.809999999999999</v>
      </c>
      <c r="F486" s="234"/>
    </row>
    <row r="487" spans="2:6" s="235" customFormat="1" ht="47.25" x14ac:dyDescent="0.25">
      <c r="B487" s="264">
        <v>105363</v>
      </c>
      <c r="C487" s="240" t="s">
        <v>432</v>
      </c>
      <c r="D487" s="239" t="s">
        <v>19</v>
      </c>
      <c r="E487" s="241">
        <v>24.69</v>
      </c>
      <c r="F487" s="234"/>
    </row>
    <row r="488" spans="2:6" s="235" customFormat="1" ht="47.25" x14ac:dyDescent="0.25">
      <c r="B488" s="264">
        <v>105384</v>
      </c>
      <c r="C488" s="240" t="s">
        <v>448</v>
      </c>
      <c r="D488" s="239" t="s">
        <v>19</v>
      </c>
      <c r="E488" s="241">
        <v>20.28</v>
      </c>
      <c r="F488" s="234"/>
    </row>
    <row r="489" spans="2:6" s="235" customFormat="1" ht="31.5" x14ac:dyDescent="0.25">
      <c r="B489" s="264">
        <v>105279</v>
      </c>
      <c r="C489" s="240" t="s">
        <v>245</v>
      </c>
      <c r="D489" s="239" t="s">
        <v>19</v>
      </c>
      <c r="E489" s="241">
        <v>26.83</v>
      </c>
      <c r="F489" s="234"/>
    </row>
    <row r="490" spans="2:6" s="235" customFormat="1" ht="31.5" x14ac:dyDescent="0.25">
      <c r="B490" s="264">
        <v>105259</v>
      </c>
      <c r="C490" s="240" t="s">
        <v>226</v>
      </c>
      <c r="D490" s="239" t="s">
        <v>19</v>
      </c>
      <c r="E490" s="241">
        <v>20.91</v>
      </c>
      <c r="F490" s="234"/>
    </row>
    <row r="491" spans="2:6" s="235" customFormat="1" ht="31.5" x14ac:dyDescent="0.25">
      <c r="B491" s="264">
        <v>105357</v>
      </c>
      <c r="C491" s="240" t="s">
        <v>289</v>
      </c>
      <c r="D491" s="239" t="s">
        <v>19</v>
      </c>
      <c r="E491" s="241">
        <v>212.02</v>
      </c>
      <c r="F491" s="234"/>
    </row>
    <row r="492" spans="2:6" s="235" customFormat="1" ht="31.5" x14ac:dyDescent="0.25">
      <c r="B492" s="264">
        <v>105346</v>
      </c>
      <c r="C492" s="240" t="s">
        <v>278</v>
      </c>
      <c r="D492" s="239" t="s">
        <v>19</v>
      </c>
      <c r="E492" s="241">
        <v>172.19</v>
      </c>
      <c r="F492" s="234"/>
    </row>
    <row r="493" spans="2:6" s="235" customFormat="1" ht="31.5" x14ac:dyDescent="0.25">
      <c r="B493" s="264">
        <v>105358</v>
      </c>
      <c r="C493" s="240" t="s">
        <v>290</v>
      </c>
      <c r="D493" s="239" t="s">
        <v>19</v>
      </c>
      <c r="E493" s="241">
        <v>258.93</v>
      </c>
      <c r="F493" s="234"/>
    </row>
    <row r="494" spans="2:6" s="235" customFormat="1" ht="31.5" x14ac:dyDescent="0.25">
      <c r="B494" s="264">
        <v>105347</v>
      </c>
      <c r="C494" s="240" t="s">
        <v>279</v>
      </c>
      <c r="D494" s="239" t="s">
        <v>19</v>
      </c>
      <c r="E494" s="241">
        <v>211.97</v>
      </c>
      <c r="F494" s="234"/>
    </row>
    <row r="495" spans="2:6" s="235" customFormat="1" ht="31.5" x14ac:dyDescent="0.25">
      <c r="B495" s="264">
        <v>105280</v>
      </c>
      <c r="C495" s="240" t="s">
        <v>246</v>
      </c>
      <c r="D495" s="239" t="s">
        <v>19</v>
      </c>
      <c r="E495" s="241">
        <v>35.54</v>
      </c>
      <c r="F495" s="234"/>
    </row>
    <row r="496" spans="2:6" s="235" customFormat="1" ht="31.5" x14ac:dyDescent="0.25">
      <c r="B496" s="264">
        <v>105283</v>
      </c>
      <c r="C496" s="240" t="s">
        <v>249</v>
      </c>
      <c r="D496" s="239" t="s">
        <v>19</v>
      </c>
      <c r="E496" s="241">
        <v>28.17</v>
      </c>
      <c r="F496" s="234"/>
    </row>
    <row r="497" spans="2:6" s="235" customFormat="1" ht="31.5" x14ac:dyDescent="0.25">
      <c r="B497" s="264">
        <v>105281</v>
      </c>
      <c r="C497" s="240" t="s">
        <v>247</v>
      </c>
      <c r="D497" s="239" t="s">
        <v>19</v>
      </c>
      <c r="E497" s="241">
        <v>44.25</v>
      </c>
      <c r="F497" s="234"/>
    </row>
    <row r="498" spans="2:6" s="235" customFormat="1" ht="31.5" x14ac:dyDescent="0.25">
      <c r="B498" s="264">
        <v>105319</v>
      </c>
      <c r="C498" s="240" t="s">
        <v>264</v>
      </c>
      <c r="D498" s="239" t="s">
        <v>19</v>
      </c>
      <c r="E498" s="241">
        <v>35.43</v>
      </c>
      <c r="F498" s="234"/>
    </row>
    <row r="499" spans="2:6" s="235" customFormat="1" ht="31.5" x14ac:dyDescent="0.25">
      <c r="B499" s="264">
        <v>105284</v>
      </c>
      <c r="C499" s="240" t="s">
        <v>250</v>
      </c>
      <c r="D499" s="239" t="s">
        <v>19</v>
      </c>
      <c r="E499" s="241">
        <v>53.32</v>
      </c>
      <c r="F499" s="234"/>
    </row>
    <row r="500" spans="2:6" s="235" customFormat="1" ht="31.5" x14ac:dyDescent="0.25">
      <c r="B500" s="264">
        <v>105320</v>
      </c>
      <c r="C500" s="240" t="s">
        <v>265</v>
      </c>
      <c r="D500" s="239" t="s">
        <v>19</v>
      </c>
      <c r="E500" s="241">
        <v>43.04</v>
      </c>
      <c r="F500" s="234"/>
    </row>
    <row r="501" spans="2:6" s="235" customFormat="1" ht="31.5" x14ac:dyDescent="0.25">
      <c r="B501" s="264">
        <v>105348</v>
      </c>
      <c r="C501" s="240" t="s">
        <v>280</v>
      </c>
      <c r="D501" s="239" t="s">
        <v>19</v>
      </c>
      <c r="E501" s="241">
        <v>62.33</v>
      </c>
      <c r="F501" s="234"/>
    </row>
    <row r="502" spans="2:6" s="235" customFormat="1" ht="31.5" x14ac:dyDescent="0.25">
      <c r="B502" s="264">
        <v>105321</v>
      </c>
      <c r="C502" s="240" t="s">
        <v>266</v>
      </c>
      <c r="D502" s="239" t="s">
        <v>19</v>
      </c>
      <c r="E502" s="241">
        <v>50.6</v>
      </c>
      <c r="F502" s="234"/>
    </row>
    <row r="503" spans="2:6" s="235" customFormat="1" ht="31.5" x14ac:dyDescent="0.25">
      <c r="B503" s="264">
        <v>105349</v>
      </c>
      <c r="C503" s="240" t="s">
        <v>281</v>
      </c>
      <c r="D503" s="239" t="s">
        <v>19</v>
      </c>
      <c r="E503" s="241">
        <v>71.349999999999994</v>
      </c>
      <c r="F503" s="234"/>
    </row>
    <row r="504" spans="2:6" s="235" customFormat="1" ht="31.5" x14ac:dyDescent="0.25">
      <c r="B504" s="264">
        <v>105322</v>
      </c>
      <c r="C504" s="240" t="s">
        <v>267</v>
      </c>
      <c r="D504" s="239" t="s">
        <v>19</v>
      </c>
      <c r="E504" s="241">
        <v>58.18</v>
      </c>
      <c r="F504" s="234"/>
    </row>
    <row r="505" spans="2:6" s="235" customFormat="1" ht="31.5" x14ac:dyDescent="0.25">
      <c r="B505" s="264">
        <v>105350</v>
      </c>
      <c r="C505" s="240" t="s">
        <v>282</v>
      </c>
      <c r="D505" s="239" t="s">
        <v>19</v>
      </c>
      <c r="E505" s="241">
        <v>80.38</v>
      </c>
      <c r="F505" s="234"/>
    </row>
    <row r="506" spans="2:6" s="235" customFormat="1" ht="31.5" x14ac:dyDescent="0.25">
      <c r="B506" s="264">
        <v>105323</v>
      </c>
      <c r="C506" s="240" t="s">
        <v>268</v>
      </c>
      <c r="D506" s="239" t="s">
        <v>19</v>
      </c>
      <c r="E506" s="241">
        <v>65.75</v>
      </c>
      <c r="F506" s="234"/>
    </row>
    <row r="507" spans="2:6" s="235" customFormat="1" ht="31.5" x14ac:dyDescent="0.25">
      <c r="B507" s="264">
        <v>105351</v>
      </c>
      <c r="C507" s="240" t="s">
        <v>283</v>
      </c>
      <c r="D507" s="239" t="s">
        <v>19</v>
      </c>
      <c r="E507" s="241">
        <v>89.68</v>
      </c>
      <c r="F507" s="234"/>
    </row>
    <row r="508" spans="2:6" s="235" customFormat="1" ht="31.5" x14ac:dyDescent="0.25">
      <c r="B508" s="264">
        <v>105324</v>
      </c>
      <c r="C508" s="240" t="s">
        <v>269</v>
      </c>
      <c r="D508" s="239" t="s">
        <v>19</v>
      </c>
      <c r="E508" s="241">
        <v>73.599999999999994</v>
      </c>
      <c r="F508" s="234"/>
    </row>
    <row r="509" spans="2:6" s="235" customFormat="1" ht="31.5" x14ac:dyDescent="0.25">
      <c r="B509" s="264">
        <v>105352</v>
      </c>
      <c r="C509" s="240" t="s">
        <v>284</v>
      </c>
      <c r="D509" s="239" t="s">
        <v>19</v>
      </c>
      <c r="E509" s="241">
        <v>112.48</v>
      </c>
      <c r="F509" s="234"/>
    </row>
    <row r="510" spans="2:6" s="235" customFormat="1" ht="31.5" x14ac:dyDescent="0.25">
      <c r="B510" s="264">
        <v>105325</v>
      </c>
      <c r="C510" s="240" t="s">
        <v>270</v>
      </c>
      <c r="D510" s="239" t="s">
        <v>19</v>
      </c>
      <c r="E510" s="241">
        <v>90.5</v>
      </c>
      <c r="F510" s="234"/>
    </row>
    <row r="511" spans="2:6" s="235" customFormat="1" ht="31.5" x14ac:dyDescent="0.25">
      <c r="B511" s="264">
        <v>105353</v>
      </c>
      <c r="C511" s="240" t="s">
        <v>285</v>
      </c>
      <c r="D511" s="239" t="s">
        <v>19</v>
      </c>
      <c r="E511" s="241">
        <v>133.13999999999999</v>
      </c>
      <c r="F511" s="234"/>
    </row>
    <row r="512" spans="2:6" s="235" customFormat="1" ht="31.5" x14ac:dyDescent="0.25">
      <c r="B512" s="264">
        <v>105326</v>
      </c>
      <c r="C512" s="240" t="s">
        <v>271</v>
      </c>
      <c r="D512" s="239" t="s">
        <v>19</v>
      </c>
      <c r="E512" s="241">
        <v>107.58</v>
      </c>
      <c r="F512" s="234"/>
    </row>
    <row r="513" spans="2:6" s="235" customFormat="1" ht="31.5" x14ac:dyDescent="0.25">
      <c r="B513" s="264">
        <v>105354</v>
      </c>
      <c r="C513" s="240" t="s">
        <v>286</v>
      </c>
      <c r="D513" s="239" t="s">
        <v>19</v>
      </c>
      <c r="E513" s="241">
        <v>152.07</v>
      </c>
      <c r="F513" s="234"/>
    </row>
    <row r="514" spans="2:6" s="235" customFormat="1" ht="31.5" x14ac:dyDescent="0.25">
      <c r="B514" s="264">
        <v>105344</v>
      </c>
      <c r="C514" s="240" t="s">
        <v>276</v>
      </c>
      <c r="D514" s="239" t="s">
        <v>19</v>
      </c>
      <c r="E514" s="241">
        <v>122.96</v>
      </c>
      <c r="F514" s="234"/>
    </row>
    <row r="515" spans="2:6" s="235" customFormat="1" ht="31.5" x14ac:dyDescent="0.25">
      <c r="B515" s="264">
        <v>105278</v>
      </c>
      <c r="C515" s="240" t="s">
        <v>244</v>
      </c>
      <c r="D515" s="239" t="s">
        <v>19</v>
      </c>
      <c r="E515" s="241">
        <v>23.26</v>
      </c>
      <c r="F515" s="234"/>
    </row>
    <row r="516" spans="2:6" s="235" customFormat="1" ht="31.5" x14ac:dyDescent="0.25">
      <c r="B516" s="264">
        <v>105343</v>
      </c>
      <c r="C516" s="240" t="s">
        <v>275</v>
      </c>
      <c r="D516" s="239" t="s">
        <v>19</v>
      </c>
      <c r="E516" s="241">
        <v>17.91</v>
      </c>
      <c r="F516" s="234"/>
    </row>
    <row r="517" spans="2:6" s="235" customFormat="1" ht="31.5" x14ac:dyDescent="0.25">
      <c r="B517" s="264">
        <v>105355</v>
      </c>
      <c r="C517" s="240" t="s">
        <v>287</v>
      </c>
      <c r="D517" s="239" t="s">
        <v>19</v>
      </c>
      <c r="E517" s="241">
        <v>171.66</v>
      </c>
      <c r="F517" s="234"/>
    </row>
    <row r="518" spans="2:6" s="235" customFormat="1" ht="31.5" x14ac:dyDescent="0.25">
      <c r="B518" s="264">
        <v>105391</v>
      </c>
      <c r="C518" s="240" t="s">
        <v>299</v>
      </c>
      <c r="D518" s="239" t="s">
        <v>19</v>
      </c>
      <c r="E518" s="241">
        <v>138.97</v>
      </c>
      <c r="F518" s="234"/>
    </row>
    <row r="519" spans="2:6" s="235" customFormat="1" ht="31.5" x14ac:dyDescent="0.25">
      <c r="B519" s="264">
        <v>105356</v>
      </c>
      <c r="C519" s="240" t="s">
        <v>288</v>
      </c>
      <c r="D519" s="239" t="s">
        <v>19</v>
      </c>
      <c r="E519" s="241">
        <v>191.7</v>
      </c>
      <c r="F519" s="234"/>
    </row>
    <row r="520" spans="2:6" s="235" customFormat="1" ht="31.5" x14ac:dyDescent="0.25">
      <c r="B520" s="264">
        <v>105345</v>
      </c>
      <c r="C520" s="240" t="s">
        <v>277</v>
      </c>
      <c r="D520" s="239" t="s">
        <v>19</v>
      </c>
      <c r="E520" s="241">
        <v>155.44999999999999</v>
      </c>
      <c r="F520" s="234"/>
    </row>
    <row r="521" spans="2:6" s="235" customFormat="1" ht="31.5" x14ac:dyDescent="0.25">
      <c r="B521" s="264">
        <v>105367</v>
      </c>
      <c r="C521" s="240" t="s">
        <v>436</v>
      </c>
      <c r="D521" s="239" t="s">
        <v>19</v>
      </c>
      <c r="E521" s="241">
        <v>39.369999999999997</v>
      </c>
      <c r="F521" s="234"/>
    </row>
    <row r="522" spans="2:6" s="235" customFormat="1" ht="31.5" x14ac:dyDescent="0.25">
      <c r="B522" s="264">
        <v>105371</v>
      </c>
      <c r="C522" s="240" t="s">
        <v>439</v>
      </c>
      <c r="D522" s="239" t="s">
        <v>19</v>
      </c>
      <c r="E522" s="241">
        <v>32.590000000000003</v>
      </c>
      <c r="F522" s="234"/>
    </row>
    <row r="523" spans="2:6" s="235" customFormat="1" ht="31.5" x14ac:dyDescent="0.25">
      <c r="B523" s="264">
        <v>105365</v>
      </c>
      <c r="C523" s="240" t="s">
        <v>434</v>
      </c>
      <c r="D523" s="239" t="s">
        <v>19</v>
      </c>
      <c r="E523" s="241">
        <v>27.9</v>
      </c>
      <c r="F523" s="234"/>
    </row>
    <row r="524" spans="2:6" s="235" customFormat="1" ht="31.5" x14ac:dyDescent="0.25">
      <c r="B524" s="264">
        <v>105386</v>
      </c>
      <c r="C524" s="240" t="s">
        <v>450</v>
      </c>
      <c r="D524" s="239" t="s">
        <v>19</v>
      </c>
      <c r="E524" s="241">
        <v>22.92</v>
      </c>
      <c r="F524" s="234"/>
    </row>
    <row r="525" spans="2:6" s="235" customFormat="1" ht="31.5" x14ac:dyDescent="0.25">
      <c r="B525" s="264">
        <v>105366</v>
      </c>
      <c r="C525" s="240" t="s">
        <v>435</v>
      </c>
      <c r="D525" s="239" t="s">
        <v>19</v>
      </c>
      <c r="E525" s="241">
        <v>33.82</v>
      </c>
      <c r="F525" s="234"/>
    </row>
    <row r="526" spans="2:6" s="235" customFormat="1" ht="31.5" x14ac:dyDescent="0.25">
      <c r="B526" s="264">
        <v>105387</v>
      </c>
      <c r="C526" s="240" t="s">
        <v>451</v>
      </c>
      <c r="D526" s="239" t="s">
        <v>19</v>
      </c>
      <c r="E526" s="241">
        <v>27.94</v>
      </c>
      <c r="F526" s="234"/>
    </row>
    <row r="527" spans="2:6" s="235" customFormat="1" ht="47.25" x14ac:dyDescent="0.25">
      <c r="B527" s="264">
        <v>97177</v>
      </c>
      <c r="C527" s="240" t="s">
        <v>315</v>
      </c>
      <c r="D527" s="239" t="s">
        <v>123</v>
      </c>
      <c r="E527" s="241">
        <v>85.61</v>
      </c>
      <c r="F527" s="234"/>
    </row>
    <row r="528" spans="2:6" s="235" customFormat="1" ht="47.25" x14ac:dyDescent="0.25">
      <c r="B528" s="264">
        <v>97187</v>
      </c>
      <c r="C528" s="240" t="s">
        <v>325</v>
      </c>
      <c r="D528" s="239" t="s">
        <v>123</v>
      </c>
      <c r="E528" s="241">
        <v>77.11</v>
      </c>
      <c r="F528" s="234"/>
    </row>
    <row r="529" spans="2:6" s="235" customFormat="1" ht="47.25" x14ac:dyDescent="0.25">
      <c r="B529" s="264">
        <v>97178</v>
      </c>
      <c r="C529" s="240" t="s">
        <v>316</v>
      </c>
      <c r="D529" s="239" t="s">
        <v>123</v>
      </c>
      <c r="E529" s="241">
        <v>104.14</v>
      </c>
      <c r="F529" s="234"/>
    </row>
    <row r="530" spans="2:6" s="235" customFormat="1" ht="47.25" x14ac:dyDescent="0.25">
      <c r="B530" s="264">
        <v>97188</v>
      </c>
      <c r="C530" s="240" t="s">
        <v>326</v>
      </c>
      <c r="D530" s="239" t="s">
        <v>123</v>
      </c>
      <c r="E530" s="241">
        <v>93.91</v>
      </c>
      <c r="F530" s="234"/>
    </row>
    <row r="531" spans="2:6" s="235" customFormat="1" ht="47.25" x14ac:dyDescent="0.25">
      <c r="B531" s="264">
        <v>97179</v>
      </c>
      <c r="C531" s="240" t="s">
        <v>317</v>
      </c>
      <c r="D531" s="239" t="s">
        <v>123</v>
      </c>
      <c r="E531" s="241">
        <v>122.68</v>
      </c>
      <c r="F531" s="234"/>
    </row>
    <row r="532" spans="2:6" s="235" customFormat="1" ht="47.25" x14ac:dyDescent="0.25">
      <c r="B532" s="264">
        <v>97189</v>
      </c>
      <c r="C532" s="240" t="s">
        <v>327</v>
      </c>
      <c r="D532" s="239" t="s">
        <v>123</v>
      </c>
      <c r="E532" s="241">
        <v>110.7</v>
      </c>
      <c r="F532" s="234"/>
    </row>
    <row r="533" spans="2:6" s="235" customFormat="1" ht="47.25" x14ac:dyDescent="0.25">
      <c r="B533" s="264">
        <v>97180</v>
      </c>
      <c r="C533" s="240" t="s">
        <v>318</v>
      </c>
      <c r="D533" s="239" t="s">
        <v>123</v>
      </c>
      <c r="E533" s="241">
        <v>141.19999999999999</v>
      </c>
      <c r="F533" s="234"/>
    </row>
    <row r="534" spans="2:6" s="235" customFormat="1" ht="47.25" x14ac:dyDescent="0.25">
      <c r="B534" s="264">
        <v>97190</v>
      </c>
      <c r="C534" s="240" t="s">
        <v>328</v>
      </c>
      <c r="D534" s="239" t="s">
        <v>123</v>
      </c>
      <c r="E534" s="241">
        <v>127.49</v>
      </c>
      <c r="F534" s="234"/>
    </row>
    <row r="535" spans="2:6" s="235" customFormat="1" ht="47.25" x14ac:dyDescent="0.25">
      <c r="B535" s="264">
        <v>97181</v>
      </c>
      <c r="C535" s="240" t="s">
        <v>319</v>
      </c>
      <c r="D535" s="239" t="s">
        <v>123</v>
      </c>
      <c r="E535" s="241">
        <v>159.74</v>
      </c>
      <c r="F535" s="234"/>
    </row>
    <row r="536" spans="2:6" s="235" customFormat="1" ht="47.25" x14ac:dyDescent="0.25">
      <c r="B536" s="264">
        <v>97191</v>
      </c>
      <c r="C536" s="240" t="s">
        <v>329</v>
      </c>
      <c r="D536" s="239" t="s">
        <v>123</v>
      </c>
      <c r="E536" s="241">
        <v>144.29</v>
      </c>
      <c r="F536" s="234"/>
    </row>
    <row r="537" spans="2:6" s="235" customFormat="1" ht="47.25" x14ac:dyDescent="0.25">
      <c r="B537" s="264">
        <v>97182</v>
      </c>
      <c r="C537" s="240" t="s">
        <v>320</v>
      </c>
      <c r="D537" s="239" t="s">
        <v>123</v>
      </c>
      <c r="E537" s="241">
        <v>182.86</v>
      </c>
      <c r="F537" s="234"/>
    </row>
    <row r="538" spans="2:6" s="235" customFormat="1" ht="47.25" x14ac:dyDescent="0.25">
      <c r="B538" s="264">
        <v>97192</v>
      </c>
      <c r="C538" s="242" t="s">
        <v>330</v>
      </c>
      <c r="D538" s="239" t="s">
        <v>123</v>
      </c>
      <c r="E538" s="241">
        <v>164.57</v>
      </c>
      <c r="F538" s="234"/>
    </row>
    <row r="539" spans="2:6" s="235" customFormat="1" ht="31.5" x14ac:dyDescent="0.25">
      <c r="B539" s="264">
        <v>97173</v>
      </c>
      <c r="C539" s="242" t="s">
        <v>311</v>
      </c>
      <c r="D539" s="239" t="s">
        <v>123</v>
      </c>
      <c r="E539" s="241">
        <v>48.54</v>
      </c>
      <c r="F539" s="234"/>
    </row>
    <row r="540" spans="2:6" s="235" customFormat="1" ht="31.5" x14ac:dyDescent="0.25">
      <c r="B540" s="264">
        <v>97183</v>
      </c>
      <c r="C540" s="242" t="s">
        <v>321</v>
      </c>
      <c r="D540" s="239" t="s">
        <v>123</v>
      </c>
      <c r="E540" s="241">
        <v>43.53</v>
      </c>
      <c r="F540" s="234"/>
    </row>
    <row r="541" spans="2:6" s="235" customFormat="1" ht="31.5" x14ac:dyDescent="0.25">
      <c r="B541" s="264">
        <v>97174</v>
      </c>
      <c r="C541" s="242" t="s">
        <v>312</v>
      </c>
      <c r="D541" s="239" t="s">
        <v>123</v>
      </c>
      <c r="E541" s="241">
        <v>57.81</v>
      </c>
      <c r="F541" s="234"/>
    </row>
    <row r="542" spans="2:6" s="235" customFormat="1" ht="31.5" x14ac:dyDescent="0.25">
      <c r="B542" s="264">
        <v>97184</v>
      </c>
      <c r="C542" s="243" t="s">
        <v>322</v>
      </c>
      <c r="D542" s="239" t="s">
        <v>123</v>
      </c>
      <c r="E542" s="244">
        <v>51.93</v>
      </c>
      <c r="F542" s="234"/>
    </row>
    <row r="543" spans="2:6" s="235" customFormat="1" ht="31.5" x14ac:dyDescent="0.25">
      <c r="B543" s="264">
        <v>97175</v>
      </c>
      <c r="C543" s="243" t="s">
        <v>313</v>
      </c>
      <c r="D543" s="239" t="s">
        <v>123</v>
      </c>
      <c r="E543" s="244">
        <v>67.069999999999993</v>
      </c>
      <c r="F543" s="234"/>
    </row>
    <row r="544" spans="2:6" s="235" customFormat="1" ht="31.5" x14ac:dyDescent="0.25">
      <c r="B544" s="264">
        <v>97185</v>
      </c>
      <c r="C544" s="243" t="s">
        <v>323</v>
      </c>
      <c r="D544" s="239" t="s">
        <v>123</v>
      </c>
      <c r="E544" s="244">
        <v>60.31</v>
      </c>
      <c r="F544" s="234"/>
    </row>
    <row r="545" spans="2:6" s="235" customFormat="1" ht="31.5" x14ac:dyDescent="0.25">
      <c r="B545" s="264">
        <v>97176</v>
      </c>
      <c r="C545" s="243" t="s">
        <v>314</v>
      </c>
      <c r="D545" s="239" t="s">
        <v>123</v>
      </c>
      <c r="E545" s="244">
        <v>76.349999999999994</v>
      </c>
      <c r="F545" s="234"/>
    </row>
    <row r="546" spans="2:6" s="235" customFormat="1" ht="31.5" x14ac:dyDescent="0.25">
      <c r="B546" s="264">
        <v>97186</v>
      </c>
      <c r="C546" s="243" t="s">
        <v>324</v>
      </c>
      <c r="D546" s="239" t="s">
        <v>123</v>
      </c>
      <c r="E546" s="244">
        <v>68.72</v>
      </c>
      <c r="F546" s="234"/>
    </row>
    <row r="547" spans="2:6" s="235" customFormat="1" ht="31.5" x14ac:dyDescent="0.25">
      <c r="B547" s="264">
        <v>97142</v>
      </c>
      <c r="C547" s="243" t="s">
        <v>185</v>
      </c>
      <c r="D547" s="239" t="s">
        <v>123</v>
      </c>
      <c r="E547" s="244">
        <v>6.21</v>
      </c>
      <c r="F547" s="234"/>
    </row>
    <row r="548" spans="2:6" s="235" customFormat="1" ht="31.5" x14ac:dyDescent="0.25">
      <c r="B548" s="264">
        <v>97158</v>
      </c>
      <c r="C548" s="243" t="s">
        <v>201</v>
      </c>
      <c r="D548" s="239" t="s">
        <v>123</v>
      </c>
      <c r="E548" s="244">
        <v>4.7699999999999996</v>
      </c>
      <c r="F548" s="234"/>
    </row>
    <row r="549" spans="2:6" s="235" customFormat="1" ht="31.5" x14ac:dyDescent="0.25">
      <c r="B549" s="264">
        <v>97155</v>
      </c>
      <c r="C549" s="243" t="s">
        <v>198</v>
      </c>
      <c r="D549" s="239" t="s">
        <v>123</v>
      </c>
      <c r="E549" s="244">
        <v>48.72</v>
      </c>
      <c r="F549" s="234"/>
    </row>
    <row r="550" spans="2:6" s="235" customFormat="1" ht="31.5" x14ac:dyDescent="0.25">
      <c r="B550" s="264">
        <v>97171</v>
      </c>
      <c r="C550" s="243" t="s">
        <v>214</v>
      </c>
      <c r="D550" s="239" t="s">
        <v>123</v>
      </c>
      <c r="E550" s="244">
        <v>39.01</v>
      </c>
      <c r="F550" s="234"/>
    </row>
    <row r="551" spans="2:6" s="235" customFormat="1" ht="31.5" x14ac:dyDescent="0.25">
      <c r="B551" s="264">
        <v>97156</v>
      </c>
      <c r="C551" s="243" t="s">
        <v>199</v>
      </c>
      <c r="D551" s="239" t="s">
        <v>123</v>
      </c>
      <c r="E551" s="244">
        <v>58.36</v>
      </c>
      <c r="F551" s="234"/>
    </row>
    <row r="552" spans="2:6" s="235" customFormat="1" ht="31.5" x14ac:dyDescent="0.25">
      <c r="B552" s="264">
        <v>97172</v>
      </c>
      <c r="C552" s="243" t="s">
        <v>215</v>
      </c>
      <c r="D552" s="239" t="s">
        <v>123</v>
      </c>
      <c r="E552" s="244">
        <v>46.92</v>
      </c>
      <c r="F552" s="234"/>
    </row>
    <row r="553" spans="2:6" s="235" customFormat="1" ht="31.5" x14ac:dyDescent="0.25">
      <c r="B553" s="264">
        <v>97143</v>
      </c>
      <c r="C553" s="243" t="s">
        <v>186</v>
      </c>
      <c r="D553" s="239" t="s">
        <v>123</v>
      </c>
      <c r="E553" s="244">
        <v>8.23</v>
      </c>
      <c r="F553" s="234"/>
    </row>
    <row r="554" spans="2:6" s="235" customFormat="1" ht="31.5" x14ac:dyDescent="0.25">
      <c r="B554" s="264">
        <v>97159</v>
      </c>
      <c r="C554" s="243" t="s">
        <v>202</v>
      </c>
      <c r="D554" s="239" t="s">
        <v>123</v>
      </c>
      <c r="E554" s="244">
        <v>6.43</v>
      </c>
      <c r="F554" s="234"/>
    </row>
    <row r="555" spans="2:6" s="235" customFormat="1" ht="31.5" x14ac:dyDescent="0.25">
      <c r="B555" s="264">
        <v>97144</v>
      </c>
      <c r="C555" s="243" t="s">
        <v>187</v>
      </c>
      <c r="D555" s="239" t="s">
        <v>123</v>
      </c>
      <c r="E555" s="244">
        <v>10.28</v>
      </c>
      <c r="F555" s="234"/>
    </row>
    <row r="556" spans="2:6" s="235" customFormat="1" ht="31.5" x14ac:dyDescent="0.25">
      <c r="B556" s="264">
        <v>97160</v>
      </c>
      <c r="C556" s="243" t="s">
        <v>203</v>
      </c>
      <c r="D556" s="239" t="s">
        <v>123</v>
      </c>
      <c r="E556" s="244">
        <v>8.1199999999999992</v>
      </c>
      <c r="F556" s="234"/>
    </row>
    <row r="557" spans="2:6" s="235" customFormat="1" ht="31.5" x14ac:dyDescent="0.25">
      <c r="B557" s="264">
        <v>97145</v>
      </c>
      <c r="C557" s="243" t="s">
        <v>188</v>
      </c>
      <c r="D557" s="239" t="s">
        <v>123</v>
      </c>
      <c r="E557" s="244">
        <v>12.32</v>
      </c>
      <c r="F557" s="234"/>
    </row>
    <row r="558" spans="2:6" s="235" customFormat="1" ht="31.5" x14ac:dyDescent="0.25">
      <c r="B558" s="264">
        <v>97161</v>
      </c>
      <c r="C558" s="243" t="s">
        <v>204</v>
      </c>
      <c r="D558" s="239" t="s">
        <v>123</v>
      </c>
      <c r="E558" s="244">
        <v>9.81</v>
      </c>
      <c r="F558" s="234"/>
    </row>
    <row r="559" spans="2:6" s="235" customFormat="1" ht="31.5" x14ac:dyDescent="0.25">
      <c r="B559" s="264">
        <v>97146</v>
      </c>
      <c r="C559" s="243" t="s">
        <v>189</v>
      </c>
      <c r="D559" s="239" t="s">
        <v>123</v>
      </c>
      <c r="E559" s="244">
        <v>14.36</v>
      </c>
      <c r="F559" s="234"/>
    </row>
    <row r="560" spans="2:6" s="235" customFormat="1" ht="31.5" x14ac:dyDescent="0.25">
      <c r="B560" s="264">
        <v>97162</v>
      </c>
      <c r="C560" s="243" t="s">
        <v>205</v>
      </c>
      <c r="D560" s="239" t="s">
        <v>123</v>
      </c>
      <c r="E560" s="244">
        <v>11.51</v>
      </c>
      <c r="F560" s="234"/>
    </row>
    <row r="561" spans="2:6" s="235" customFormat="1" ht="31.5" x14ac:dyDescent="0.25">
      <c r="B561" s="264">
        <v>97147</v>
      </c>
      <c r="C561" s="243" t="s">
        <v>190</v>
      </c>
      <c r="D561" s="239" t="s">
        <v>123</v>
      </c>
      <c r="E561" s="244">
        <v>16.440000000000001</v>
      </c>
      <c r="F561" s="234"/>
    </row>
    <row r="562" spans="2:6" s="235" customFormat="1" ht="31.5" x14ac:dyDescent="0.25">
      <c r="B562" s="264">
        <v>97163</v>
      </c>
      <c r="C562" s="243" t="s">
        <v>206</v>
      </c>
      <c r="D562" s="239" t="s">
        <v>123</v>
      </c>
      <c r="E562" s="244">
        <v>13.22</v>
      </c>
      <c r="F562" s="234"/>
    </row>
    <row r="563" spans="2:6" s="235" customFormat="1" ht="31.5" x14ac:dyDescent="0.25">
      <c r="B563" s="264">
        <v>97148</v>
      </c>
      <c r="C563" s="243" t="s">
        <v>191</v>
      </c>
      <c r="D563" s="239" t="s">
        <v>123</v>
      </c>
      <c r="E563" s="244">
        <v>18.489999999999998</v>
      </c>
      <c r="F563" s="234"/>
    </row>
    <row r="564" spans="2:6" s="235" customFormat="1" ht="31.5" x14ac:dyDescent="0.25">
      <c r="B564" s="264">
        <v>97164</v>
      </c>
      <c r="C564" s="243" t="s">
        <v>207</v>
      </c>
      <c r="D564" s="239" t="s">
        <v>123</v>
      </c>
      <c r="E564" s="244">
        <v>14.93</v>
      </c>
      <c r="F564" s="234"/>
    </row>
    <row r="565" spans="2:6" s="235" customFormat="1" ht="31.5" x14ac:dyDescent="0.25">
      <c r="B565" s="264">
        <v>97149</v>
      </c>
      <c r="C565" s="243" t="s">
        <v>192</v>
      </c>
      <c r="D565" s="239" t="s">
        <v>123</v>
      </c>
      <c r="E565" s="244">
        <v>20.56</v>
      </c>
      <c r="F565" s="234"/>
    </row>
    <row r="566" spans="2:6" s="235" customFormat="1" ht="31.5" x14ac:dyDescent="0.25">
      <c r="B566" s="264">
        <v>97165</v>
      </c>
      <c r="C566" s="243" t="s">
        <v>208</v>
      </c>
      <c r="D566" s="239" t="s">
        <v>123</v>
      </c>
      <c r="E566" s="244">
        <v>16.64</v>
      </c>
      <c r="F566" s="234"/>
    </row>
    <row r="567" spans="2:6" s="235" customFormat="1" ht="31.5" x14ac:dyDescent="0.25">
      <c r="B567" s="264">
        <v>97150</v>
      </c>
      <c r="C567" s="243" t="s">
        <v>193</v>
      </c>
      <c r="D567" s="239" t="s">
        <v>123</v>
      </c>
      <c r="E567" s="244">
        <v>25.95</v>
      </c>
      <c r="F567" s="234"/>
    </row>
    <row r="568" spans="2:6" s="235" customFormat="1" ht="31.5" x14ac:dyDescent="0.25">
      <c r="B568" s="264">
        <v>97166</v>
      </c>
      <c r="C568" s="243" t="s">
        <v>209</v>
      </c>
      <c r="D568" s="239" t="s">
        <v>123</v>
      </c>
      <c r="E568" s="244">
        <v>20.6</v>
      </c>
      <c r="F568" s="234"/>
    </row>
    <row r="569" spans="2:6" s="235" customFormat="1" ht="31.5" x14ac:dyDescent="0.25">
      <c r="B569" s="264">
        <v>97151</v>
      </c>
      <c r="C569" s="243" t="s">
        <v>194</v>
      </c>
      <c r="D569" s="239" t="s">
        <v>123</v>
      </c>
      <c r="E569" s="244">
        <v>30.61</v>
      </c>
      <c r="F569" s="234"/>
    </row>
    <row r="570" spans="2:6" s="235" customFormat="1" ht="31.5" x14ac:dyDescent="0.25">
      <c r="B570" s="264">
        <v>97167</v>
      </c>
      <c r="C570" s="243" t="s">
        <v>210</v>
      </c>
      <c r="D570" s="239" t="s">
        <v>123</v>
      </c>
      <c r="E570" s="244">
        <v>24.37</v>
      </c>
      <c r="F570" s="234"/>
    </row>
    <row r="571" spans="2:6" s="235" customFormat="1" ht="31.5" x14ac:dyDescent="0.25">
      <c r="B571" s="264">
        <v>97152</v>
      </c>
      <c r="C571" s="243" t="s">
        <v>195</v>
      </c>
      <c r="D571" s="239" t="s">
        <v>123</v>
      </c>
      <c r="E571" s="244">
        <v>34.979999999999997</v>
      </c>
      <c r="F571" s="234"/>
    </row>
    <row r="572" spans="2:6" s="235" customFormat="1" ht="31.5" x14ac:dyDescent="0.25">
      <c r="B572" s="264">
        <v>97168</v>
      </c>
      <c r="C572" s="243" t="s">
        <v>211</v>
      </c>
      <c r="D572" s="239" t="s">
        <v>123</v>
      </c>
      <c r="E572" s="244">
        <v>27.88</v>
      </c>
      <c r="F572" s="234"/>
    </row>
    <row r="573" spans="2:6" s="235" customFormat="1" ht="31.5" x14ac:dyDescent="0.25">
      <c r="B573" s="264">
        <v>97141</v>
      </c>
      <c r="C573" s="243" t="s">
        <v>184</v>
      </c>
      <c r="D573" s="239" t="s">
        <v>123</v>
      </c>
      <c r="E573" s="244">
        <v>5.37</v>
      </c>
      <c r="F573" s="234"/>
    </row>
    <row r="574" spans="2:6" s="235" customFormat="1" ht="31.5" x14ac:dyDescent="0.25">
      <c r="B574" s="264">
        <v>97157</v>
      </c>
      <c r="C574" s="243" t="s">
        <v>200</v>
      </c>
      <c r="D574" s="239" t="s">
        <v>123</v>
      </c>
      <c r="E574" s="244">
        <v>4.0599999999999996</v>
      </c>
      <c r="F574" s="234"/>
    </row>
    <row r="575" spans="2:6" s="235" customFormat="1" ht="31.5" x14ac:dyDescent="0.25">
      <c r="B575" s="264">
        <v>97153</v>
      </c>
      <c r="C575" s="243" t="s">
        <v>196</v>
      </c>
      <c r="D575" s="239" t="s">
        <v>123</v>
      </c>
      <c r="E575" s="244">
        <v>39.520000000000003</v>
      </c>
      <c r="F575" s="234"/>
    </row>
    <row r="576" spans="2:6" s="235" customFormat="1" ht="31.5" x14ac:dyDescent="0.25">
      <c r="B576" s="264">
        <v>97169</v>
      </c>
      <c r="C576" s="243" t="s">
        <v>212</v>
      </c>
      <c r="D576" s="239" t="s">
        <v>123</v>
      </c>
      <c r="E576" s="244">
        <v>31.56</v>
      </c>
      <c r="F576" s="234"/>
    </row>
    <row r="577" spans="2:6" s="235" customFormat="1" ht="31.5" x14ac:dyDescent="0.25">
      <c r="B577" s="264">
        <v>97154</v>
      </c>
      <c r="C577" s="243" t="s">
        <v>197</v>
      </c>
      <c r="D577" s="239" t="s">
        <v>123</v>
      </c>
      <c r="E577" s="244">
        <v>44.11</v>
      </c>
      <c r="F577" s="234"/>
    </row>
    <row r="578" spans="2:6" s="235" customFormat="1" ht="31.5" x14ac:dyDescent="0.25">
      <c r="B578" s="264">
        <v>97170</v>
      </c>
      <c r="C578" s="243" t="s">
        <v>213</v>
      </c>
      <c r="D578" s="239" t="s">
        <v>123</v>
      </c>
      <c r="E578" s="244">
        <v>35.270000000000003</v>
      </c>
      <c r="F578" s="234"/>
    </row>
    <row r="579" spans="2:6" s="235" customFormat="1" ht="47.25" x14ac:dyDescent="0.25">
      <c r="B579" s="264">
        <v>105311</v>
      </c>
      <c r="C579" s="243" t="s">
        <v>409</v>
      </c>
      <c r="D579" s="239" t="s">
        <v>123</v>
      </c>
      <c r="E579" s="244">
        <v>4.3899999999999997</v>
      </c>
      <c r="F579" s="234"/>
    </row>
    <row r="580" spans="2:6" s="235" customFormat="1" ht="47.25" x14ac:dyDescent="0.25">
      <c r="B580" s="264">
        <v>105339</v>
      </c>
      <c r="C580" s="243" t="s">
        <v>427</v>
      </c>
      <c r="D580" s="239" t="s">
        <v>123</v>
      </c>
      <c r="E580" s="244">
        <v>3.61</v>
      </c>
      <c r="F580" s="234"/>
    </row>
    <row r="581" spans="2:6" s="235" customFormat="1" ht="47.25" x14ac:dyDescent="0.25">
      <c r="B581" s="264">
        <v>97127</v>
      </c>
      <c r="C581" s="243" t="s">
        <v>530</v>
      </c>
      <c r="D581" s="239" t="s">
        <v>123</v>
      </c>
      <c r="E581" s="244">
        <v>5.73</v>
      </c>
      <c r="F581" s="234"/>
    </row>
    <row r="582" spans="2:6" s="235" customFormat="1" ht="47.25" x14ac:dyDescent="0.25">
      <c r="B582" s="264">
        <v>97134</v>
      </c>
      <c r="C582" s="243" t="s">
        <v>537</v>
      </c>
      <c r="D582" s="239" t="s">
        <v>123</v>
      </c>
      <c r="E582" s="244">
        <v>4.7300000000000004</v>
      </c>
      <c r="F582" s="234"/>
    </row>
    <row r="583" spans="2:6" s="235" customFormat="1" ht="47.25" x14ac:dyDescent="0.25">
      <c r="B583" s="264">
        <v>97128</v>
      </c>
      <c r="C583" s="243" t="s">
        <v>531</v>
      </c>
      <c r="D583" s="239" t="s">
        <v>123</v>
      </c>
      <c r="E583" s="244">
        <v>11.21</v>
      </c>
      <c r="F583" s="234"/>
    </row>
    <row r="584" spans="2:6" s="235" customFormat="1" ht="47.25" x14ac:dyDescent="0.25">
      <c r="B584" s="264">
        <v>97135</v>
      </c>
      <c r="C584" s="243" t="s">
        <v>538</v>
      </c>
      <c r="D584" s="239" t="s">
        <v>123</v>
      </c>
      <c r="E584" s="244">
        <v>8.58</v>
      </c>
      <c r="F584" s="234"/>
    </row>
    <row r="585" spans="2:6" s="235" customFormat="1" ht="47.25" x14ac:dyDescent="0.25">
      <c r="B585" s="264">
        <v>97129</v>
      </c>
      <c r="C585" s="243" t="s">
        <v>532</v>
      </c>
      <c r="D585" s="239" t="s">
        <v>123</v>
      </c>
      <c r="E585" s="244">
        <v>13.27</v>
      </c>
      <c r="F585" s="234"/>
    </row>
    <row r="586" spans="2:6" s="235" customFormat="1" ht="47.25" x14ac:dyDescent="0.25">
      <c r="B586" s="264">
        <v>97136</v>
      </c>
      <c r="C586" s="243" t="s">
        <v>539</v>
      </c>
      <c r="D586" s="239" t="s">
        <v>123</v>
      </c>
      <c r="E586" s="244">
        <v>10.15</v>
      </c>
      <c r="F586" s="234"/>
    </row>
    <row r="587" spans="2:6" s="235" customFormat="1" ht="47.25" x14ac:dyDescent="0.25">
      <c r="B587" s="264">
        <v>97130</v>
      </c>
      <c r="C587" s="243" t="s">
        <v>533</v>
      </c>
      <c r="D587" s="239" t="s">
        <v>123</v>
      </c>
      <c r="E587" s="244">
        <v>15.35</v>
      </c>
      <c r="F587" s="234"/>
    </row>
    <row r="588" spans="2:6" s="235" customFormat="1" ht="47.25" x14ac:dyDescent="0.25">
      <c r="B588" s="264">
        <v>97137</v>
      </c>
      <c r="C588" s="243" t="s">
        <v>540</v>
      </c>
      <c r="D588" s="239" t="s">
        <v>123</v>
      </c>
      <c r="E588" s="244">
        <v>11.75</v>
      </c>
      <c r="F588" s="234"/>
    </row>
    <row r="589" spans="2:6" s="235" customFormat="1" ht="47.25" x14ac:dyDescent="0.25">
      <c r="B589" s="264">
        <v>97131</v>
      </c>
      <c r="C589" s="243" t="s">
        <v>534</v>
      </c>
      <c r="D589" s="239" t="s">
        <v>123</v>
      </c>
      <c r="E589" s="244">
        <v>17.420000000000002</v>
      </c>
      <c r="F589" s="234"/>
    </row>
    <row r="590" spans="2:6" s="235" customFormat="1" ht="47.25" x14ac:dyDescent="0.25">
      <c r="B590" s="264">
        <v>97138</v>
      </c>
      <c r="C590" s="243" t="s">
        <v>541</v>
      </c>
      <c r="D590" s="239" t="s">
        <v>123</v>
      </c>
      <c r="E590" s="244">
        <v>13.34</v>
      </c>
      <c r="F590" s="234"/>
    </row>
    <row r="591" spans="2:6" s="235" customFormat="1" ht="47.25" x14ac:dyDescent="0.25">
      <c r="B591" s="264">
        <v>97132</v>
      </c>
      <c r="C591" s="243" t="s">
        <v>535</v>
      </c>
      <c r="D591" s="239" t="s">
        <v>123</v>
      </c>
      <c r="E591" s="244">
        <v>19.5</v>
      </c>
      <c r="F591" s="234"/>
    </row>
    <row r="592" spans="2:6" s="235" customFormat="1" ht="47.25" x14ac:dyDescent="0.25">
      <c r="B592" s="264">
        <v>97139</v>
      </c>
      <c r="C592" s="243" t="s">
        <v>542</v>
      </c>
      <c r="D592" s="239" t="s">
        <v>123</v>
      </c>
      <c r="E592" s="244">
        <v>14.94</v>
      </c>
      <c r="F592" s="234"/>
    </row>
    <row r="593" spans="2:6" s="235" customFormat="1" ht="47.25" x14ac:dyDescent="0.25">
      <c r="B593" s="264">
        <v>97133</v>
      </c>
      <c r="C593" s="243" t="s">
        <v>536</v>
      </c>
      <c r="D593" s="239" t="s">
        <v>123</v>
      </c>
      <c r="E593" s="244">
        <v>23.65</v>
      </c>
      <c r="F593" s="234"/>
    </row>
    <row r="594" spans="2:6" s="235" customFormat="1" ht="47.25" x14ac:dyDescent="0.25">
      <c r="B594" s="264">
        <v>97140</v>
      </c>
      <c r="C594" s="243" t="s">
        <v>543</v>
      </c>
      <c r="D594" s="239" t="s">
        <v>123</v>
      </c>
      <c r="E594" s="244">
        <v>18.11</v>
      </c>
      <c r="F594" s="234"/>
    </row>
    <row r="595" spans="2:6" s="235" customFormat="1" ht="31.5" x14ac:dyDescent="0.25">
      <c r="B595" s="264">
        <v>97123</v>
      </c>
      <c r="C595" s="243" t="s">
        <v>383</v>
      </c>
      <c r="D595" s="239" t="s">
        <v>123</v>
      </c>
      <c r="E595" s="244">
        <v>4.72</v>
      </c>
      <c r="F595" s="234"/>
    </row>
    <row r="596" spans="2:6" s="235" customFormat="1" ht="31.5" x14ac:dyDescent="0.25">
      <c r="B596" s="264">
        <v>97126</v>
      </c>
      <c r="C596" s="243" t="s">
        <v>386</v>
      </c>
      <c r="D596" s="239" t="s">
        <v>123</v>
      </c>
      <c r="E596" s="244">
        <v>3.88</v>
      </c>
      <c r="F596" s="234"/>
    </row>
    <row r="597" spans="2:6" s="235" customFormat="1" ht="31.5" x14ac:dyDescent="0.25">
      <c r="B597" s="264">
        <v>105308</v>
      </c>
      <c r="C597" s="243" t="s">
        <v>406</v>
      </c>
      <c r="D597" s="239" t="s">
        <v>123</v>
      </c>
      <c r="E597" s="244">
        <v>5.44</v>
      </c>
      <c r="F597" s="234"/>
    </row>
    <row r="598" spans="2:6" s="235" customFormat="1" ht="31.5" x14ac:dyDescent="0.25">
      <c r="B598" s="264">
        <v>105312</v>
      </c>
      <c r="C598" s="243" t="s">
        <v>410</v>
      </c>
      <c r="D598" s="239" t="s">
        <v>123</v>
      </c>
      <c r="E598" s="244">
        <v>4.5</v>
      </c>
      <c r="F598" s="234"/>
    </row>
    <row r="599" spans="2:6" s="235" customFormat="1" ht="31.5" x14ac:dyDescent="0.25">
      <c r="B599" s="264">
        <v>105309</v>
      </c>
      <c r="C599" s="243" t="s">
        <v>407</v>
      </c>
      <c r="D599" s="239" t="s">
        <v>123</v>
      </c>
      <c r="E599" s="244">
        <v>5.85</v>
      </c>
      <c r="F599" s="234"/>
    </row>
    <row r="600" spans="2:6" ht="31.5" x14ac:dyDescent="0.25">
      <c r="B600" s="265">
        <v>105313</v>
      </c>
      <c r="C600" s="246" t="s">
        <v>411</v>
      </c>
      <c r="D600" s="245" t="s">
        <v>123</v>
      </c>
      <c r="E600" s="247">
        <v>4.83</v>
      </c>
    </row>
    <row r="601" spans="2:6" ht="31.5" x14ac:dyDescent="0.25">
      <c r="B601" s="265">
        <v>105310</v>
      </c>
      <c r="C601" s="246" t="s">
        <v>408</v>
      </c>
      <c r="D601" s="245" t="s">
        <v>123</v>
      </c>
      <c r="E601" s="247">
        <v>6.9</v>
      </c>
    </row>
    <row r="602" spans="2:6" ht="31.5" x14ac:dyDescent="0.25">
      <c r="B602" s="265">
        <v>105314</v>
      </c>
      <c r="C602" s="246" t="s">
        <v>412</v>
      </c>
      <c r="D602" s="245" t="s">
        <v>123</v>
      </c>
      <c r="E602" s="247">
        <v>5.71</v>
      </c>
    </row>
    <row r="603" spans="2:6" ht="31.5" x14ac:dyDescent="0.25">
      <c r="B603" s="265">
        <v>97121</v>
      </c>
      <c r="C603" s="246" t="s">
        <v>381</v>
      </c>
      <c r="D603" s="245" t="s">
        <v>123</v>
      </c>
      <c r="E603" s="247">
        <v>3.38</v>
      </c>
    </row>
    <row r="604" spans="2:6" ht="31.5" x14ac:dyDescent="0.25">
      <c r="B604" s="265">
        <v>97124</v>
      </c>
      <c r="C604" s="246" t="s">
        <v>384</v>
      </c>
      <c r="D604" s="245" t="s">
        <v>123</v>
      </c>
      <c r="E604" s="247">
        <v>2.76</v>
      </c>
    </row>
    <row r="605" spans="2:6" ht="31.5" x14ac:dyDescent="0.25">
      <c r="B605" s="265">
        <v>97122</v>
      </c>
      <c r="C605" s="246" t="s">
        <v>382</v>
      </c>
      <c r="D605" s="245" t="s">
        <v>123</v>
      </c>
      <c r="E605" s="247">
        <v>4.07</v>
      </c>
    </row>
    <row r="606" spans="2:6" ht="31.5" x14ac:dyDescent="0.25">
      <c r="B606" s="265">
        <v>97125</v>
      </c>
      <c r="C606" s="246" t="s">
        <v>385</v>
      </c>
      <c r="D606" s="245" t="s">
        <v>123</v>
      </c>
      <c r="E606" s="247">
        <v>3.34</v>
      </c>
    </row>
    <row r="607" spans="2:6" ht="47.25" x14ac:dyDescent="0.25">
      <c r="B607" s="265">
        <v>105296</v>
      </c>
      <c r="C607" s="246" t="s">
        <v>405</v>
      </c>
      <c r="D607" s="245" t="s">
        <v>19</v>
      </c>
      <c r="E607" s="247">
        <v>178.26</v>
      </c>
    </row>
    <row r="608" spans="2:6" ht="47.25" x14ac:dyDescent="0.25">
      <c r="B608" s="265">
        <v>105374</v>
      </c>
      <c r="C608" s="246" t="s">
        <v>442</v>
      </c>
      <c r="D608" s="245" t="s">
        <v>19</v>
      </c>
      <c r="E608" s="247">
        <v>173.17</v>
      </c>
    </row>
    <row r="609" spans="2:5" ht="47.25" x14ac:dyDescent="0.25">
      <c r="B609" s="265">
        <v>105292</v>
      </c>
      <c r="C609" s="246" t="s">
        <v>401</v>
      </c>
      <c r="D609" s="245" t="s">
        <v>19</v>
      </c>
      <c r="E609" s="247">
        <v>53.19</v>
      </c>
    </row>
    <row r="610" spans="2:5" ht="47.25" x14ac:dyDescent="0.25">
      <c r="B610" s="265">
        <v>105293</v>
      </c>
      <c r="C610" s="246" t="s">
        <v>402</v>
      </c>
      <c r="D610" s="245" t="s">
        <v>19</v>
      </c>
      <c r="E610" s="247">
        <v>49.46</v>
      </c>
    </row>
    <row r="611" spans="2:5" ht="47.25" x14ac:dyDescent="0.25">
      <c r="B611" s="265">
        <v>105294</v>
      </c>
      <c r="C611" s="246" t="s">
        <v>403</v>
      </c>
      <c r="D611" s="245" t="s">
        <v>19</v>
      </c>
      <c r="E611" s="247">
        <v>105.28</v>
      </c>
    </row>
    <row r="612" spans="2:5" ht="47.25" x14ac:dyDescent="0.25">
      <c r="B612" s="265">
        <v>105295</v>
      </c>
      <c r="C612" s="246" t="s">
        <v>404</v>
      </c>
      <c r="D612" s="245" t="s">
        <v>19</v>
      </c>
      <c r="E612" s="247">
        <v>100.87</v>
      </c>
    </row>
    <row r="613" spans="2:5" ht="47.25" x14ac:dyDescent="0.25">
      <c r="B613" s="265">
        <v>105290</v>
      </c>
      <c r="C613" s="246" t="s">
        <v>399</v>
      </c>
      <c r="D613" s="245" t="s">
        <v>19</v>
      </c>
      <c r="E613" s="247">
        <v>69.5</v>
      </c>
    </row>
    <row r="614" spans="2:5" ht="47.25" x14ac:dyDescent="0.25">
      <c r="B614" s="265">
        <v>105291</v>
      </c>
      <c r="C614" s="246" t="s">
        <v>400</v>
      </c>
      <c r="D614" s="245" t="s">
        <v>19</v>
      </c>
      <c r="E614" s="247">
        <v>66.099999999999994</v>
      </c>
    </row>
    <row r="615" spans="2:5" ht="47.25" x14ac:dyDescent="0.25">
      <c r="B615" s="265">
        <v>105286</v>
      </c>
      <c r="C615" s="246" t="s">
        <v>395</v>
      </c>
      <c r="D615" s="245" t="s">
        <v>19</v>
      </c>
      <c r="E615" s="247">
        <v>32.14</v>
      </c>
    </row>
    <row r="616" spans="2:5" ht="47.25" x14ac:dyDescent="0.25">
      <c r="B616" s="265">
        <v>105287</v>
      </c>
      <c r="C616" s="246" t="s">
        <v>396</v>
      </c>
      <c r="D616" s="245" t="s">
        <v>19</v>
      </c>
      <c r="E616" s="247">
        <v>29.65</v>
      </c>
    </row>
    <row r="617" spans="2:5" ht="47.25" x14ac:dyDescent="0.25">
      <c r="B617" s="265">
        <v>105288</v>
      </c>
      <c r="C617" s="246" t="s">
        <v>397</v>
      </c>
      <c r="D617" s="245" t="s">
        <v>19</v>
      </c>
      <c r="E617" s="247">
        <v>52</v>
      </c>
    </row>
    <row r="618" spans="2:5" ht="47.25" x14ac:dyDescent="0.25">
      <c r="B618" s="265">
        <v>105289</v>
      </c>
      <c r="C618" s="246" t="s">
        <v>398</v>
      </c>
      <c r="D618" s="245" t="s">
        <v>19</v>
      </c>
      <c r="E618" s="247">
        <v>49.06</v>
      </c>
    </row>
    <row r="619" spans="2:5" ht="47.25" x14ac:dyDescent="0.25">
      <c r="B619" s="265">
        <v>105375</v>
      </c>
      <c r="C619" s="246" t="s">
        <v>443</v>
      </c>
      <c r="D619" s="245" t="s">
        <v>19</v>
      </c>
      <c r="E619" s="247">
        <v>140.65</v>
      </c>
    </row>
    <row r="620" spans="2:5" ht="47.25" x14ac:dyDescent="0.25">
      <c r="B620" s="265">
        <v>105376</v>
      </c>
      <c r="C620" s="246" t="s">
        <v>444</v>
      </c>
      <c r="D620" s="245" t="s">
        <v>19</v>
      </c>
      <c r="E620" s="247">
        <v>133.87</v>
      </c>
    </row>
    <row r="621" spans="2:5" ht="47.25" x14ac:dyDescent="0.25">
      <c r="B621" s="265">
        <v>105331</v>
      </c>
      <c r="C621" s="246" t="s">
        <v>419</v>
      </c>
      <c r="D621" s="245" t="s">
        <v>123</v>
      </c>
      <c r="E621" s="247">
        <v>57.33</v>
      </c>
    </row>
    <row r="622" spans="2:5" ht="47.25" x14ac:dyDescent="0.25">
      <c r="B622" s="265">
        <v>105332</v>
      </c>
      <c r="C622" s="246" t="s">
        <v>420</v>
      </c>
      <c r="D622" s="245" t="s">
        <v>123</v>
      </c>
      <c r="E622" s="247">
        <v>56.55</v>
      </c>
    </row>
    <row r="623" spans="2:5" ht="31.5" x14ac:dyDescent="0.25">
      <c r="B623" s="265">
        <v>105333</v>
      </c>
      <c r="C623" s="246" t="s">
        <v>421</v>
      </c>
      <c r="D623" s="245" t="s">
        <v>123</v>
      </c>
      <c r="E623" s="247">
        <v>252.67</v>
      </c>
    </row>
    <row r="624" spans="2:5" ht="31.5" x14ac:dyDescent="0.25">
      <c r="B624" s="265">
        <v>105334</v>
      </c>
      <c r="C624" s="246" t="s">
        <v>422</v>
      </c>
      <c r="D624" s="245" t="s">
        <v>123</v>
      </c>
      <c r="E624" s="247">
        <v>250.04</v>
      </c>
    </row>
    <row r="625" spans="2:5" ht="31.5" x14ac:dyDescent="0.25">
      <c r="B625" s="265">
        <v>105335</v>
      </c>
      <c r="C625" s="246" t="s">
        <v>423</v>
      </c>
      <c r="D625" s="245" t="s">
        <v>123</v>
      </c>
      <c r="E625" s="247">
        <v>380.86</v>
      </c>
    </row>
    <row r="626" spans="2:5" ht="31.5" x14ac:dyDescent="0.25">
      <c r="B626" s="265">
        <v>105336</v>
      </c>
      <c r="C626" s="246" t="s">
        <v>424</v>
      </c>
      <c r="D626" s="245" t="s">
        <v>123</v>
      </c>
      <c r="E626" s="247">
        <v>377.74</v>
      </c>
    </row>
    <row r="627" spans="2:5" ht="31.5" x14ac:dyDescent="0.25">
      <c r="B627" s="265">
        <v>105337</v>
      </c>
      <c r="C627" s="246" t="s">
        <v>425</v>
      </c>
      <c r="D627" s="245" t="s">
        <v>123</v>
      </c>
      <c r="E627" s="247">
        <v>537.34</v>
      </c>
    </row>
    <row r="628" spans="2:5" ht="31.5" x14ac:dyDescent="0.25">
      <c r="B628" s="265">
        <v>105338</v>
      </c>
      <c r="C628" s="246" t="s">
        <v>426</v>
      </c>
      <c r="D628" s="245" t="s">
        <v>123</v>
      </c>
      <c r="E628" s="247">
        <v>533.74</v>
      </c>
    </row>
    <row r="629" spans="2:5" ht="31.5" x14ac:dyDescent="0.25">
      <c r="B629" s="265">
        <v>105329</v>
      </c>
      <c r="C629" s="246" t="s">
        <v>417</v>
      </c>
      <c r="D629" s="245" t="s">
        <v>19</v>
      </c>
      <c r="E629" s="247">
        <v>80.83</v>
      </c>
    </row>
    <row r="630" spans="2:5" ht="31.5" x14ac:dyDescent="0.25">
      <c r="B630" s="265">
        <v>105330</v>
      </c>
      <c r="C630" s="246" t="s">
        <v>418</v>
      </c>
      <c r="D630" s="245" t="s">
        <v>19</v>
      </c>
      <c r="E630" s="247">
        <v>79.989999999999995</v>
      </c>
    </row>
    <row r="631" spans="2:5" ht="31.5" x14ac:dyDescent="0.25">
      <c r="B631" s="265">
        <v>105260</v>
      </c>
      <c r="C631" s="246" t="s">
        <v>393</v>
      </c>
      <c r="D631" s="245" t="s">
        <v>19</v>
      </c>
      <c r="E631" s="247">
        <v>26.57</v>
      </c>
    </row>
    <row r="632" spans="2:5" ht="31.5" x14ac:dyDescent="0.25">
      <c r="B632" s="265">
        <v>105285</v>
      </c>
      <c r="C632" s="246" t="s">
        <v>394</v>
      </c>
      <c r="D632" s="245" t="s">
        <v>19</v>
      </c>
      <c r="E632" s="247">
        <v>25.95</v>
      </c>
    </row>
    <row r="633" spans="2:5" ht="31.5" x14ac:dyDescent="0.25">
      <c r="B633" s="265">
        <v>105327</v>
      </c>
      <c r="C633" s="246" t="s">
        <v>415</v>
      </c>
      <c r="D633" s="245" t="s">
        <v>19</v>
      </c>
      <c r="E633" s="247">
        <v>49.62</v>
      </c>
    </row>
    <row r="634" spans="2:5" ht="31.5" x14ac:dyDescent="0.25">
      <c r="B634" s="265">
        <v>105328</v>
      </c>
      <c r="C634" s="246" t="s">
        <v>416</v>
      </c>
      <c r="D634" s="245" t="s">
        <v>19</v>
      </c>
      <c r="E634" s="247">
        <v>48.89</v>
      </c>
    </row>
    <row r="635" spans="2:5" ht="31.5" x14ac:dyDescent="0.25">
      <c r="B635" s="265">
        <v>105377</v>
      </c>
      <c r="C635" s="246" t="s">
        <v>292</v>
      </c>
      <c r="D635" s="245" t="s">
        <v>19</v>
      </c>
      <c r="E635" s="247">
        <v>47.57</v>
      </c>
    </row>
    <row r="636" spans="2:5" ht="47.25" x14ac:dyDescent="0.25">
      <c r="B636" s="265">
        <v>105368</v>
      </c>
      <c r="C636" s="246" t="s">
        <v>437</v>
      </c>
      <c r="D636" s="245" t="s">
        <v>19</v>
      </c>
      <c r="E636" s="247">
        <v>43.57</v>
      </c>
    </row>
    <row r="637" spans="2:5" ht="31.5" x14ac:dyDescent="0.25">
      <c r="B637" s="265">
        <v>105369</v>
      </c>
      <c r="C637" s="246" t="s">
        <v>291</v>
      </c>
      <c r="D637" s="245" t="s">
        <v>19</v>
      </c>
      <c r="E637" s="247">
        <v>74.45</v>
      </c>
    </row>
    <row r="638" spans="2:5" ht="31.5" x14ac:dyDescent="0.25">
      <c r="B638" s="265">
        <v>105370</v>
      </c>
      <c r="C638" s="246" t="s">
        <v>438</v>
      </c>
      <c r="D638" s="245" t="s">
        <v>19</v>
      </c>
      <c r="E638" s="247">
        <v>69.099999999999994</v>
      </c>
    </row>
    <row r="639" spans="2:5" ht="47.25" x14ac:dyDescent="0.25">
      <c r="B639" s="265">
        <v>92864</v>
      </c>
      <c r="C639" s="246" t="s">
        <v>483</v>
      </c>
      <c r="D639" s="245" t="s">
        <v>123</v>
      </c>
      <c r="E639" s="247">
        <v>95.85</v>
      </c>
    </row>
    <row r="640" spans="2:5" ht="47.25" x14ac:dyDescent="0.25">
      <c r="B640" s="265">
        <v>92848</v>
      </c>
      <c r="C640" s="246" t="s">
        <v>467</v>
      </c>
      <c r="D640" s="245" t="s">
        <v>123</v>
      </c>
      <c r="E640" s="247">
        <v>84.73</v>
      </c>
    </row>
    <row r="641" spans="2:5" ht="47.25" x14ac:dyDescent="0.25">
      <c r="B641" s="265">
        <v>104937</v>
      </c>
      <c r="C641" s="246" t="s">
        <v>7893</v>
      </c>
      <c r="D641" s="245" t="s">
        <v>123</v>
      </c>
      <c r="E641" s="247">
        <v>0</v>
      </c>
    </row>
    <row r="642" spans="2:5" ht="47.25" x14ac:dyDescent="0.25">
      <c r="B642" s="265">
        <v>104933</v>
      </c>
      <c r="C642" s="246" t="s">
        <v>7894</v>
      </c>
      <c r="D642" s="245" t="s">
        <v>123</v>
      </c>
      <c r="E642" s="247">
        <v>0</v>
      </c>
    </row>
    <row r="643" spans="2:5" ht="47.25" x14ac:dyDescent="0.25">
      <c r="B643" s="265">
        <v>104939</v>
      </c>
      <c r="C643" s="246" t="s">
        <v>7895</v>
      </c>
      <c r="D643" s="245" t="s">
        <v>123</v>
      </c>
      <c r="E643" s="247">
        <v>0</v>
      </c>
    </row>
    <row r="644" spans="2:5" ht="47.25" x14ac:dyDescent="0.25">
      <c r="B644" s="265">
        <v>104935</v>
      </c>
      <c r="C644" s="246" t="s">
        <v>7896</v>
      </c>
      <c r="D644" s="245" t="s">
        <v>123</v>
      </c>
      <c r="E644" s="247">
        <v>0</v>
      </c>
    </row>
    <row r="645" spans="2:5" ht="47.25" x14ac:dyDescent="0.25">
      <c r="B645" s="265">
        <v>92850</v>
      </c>
      <c r="C645" s="246" t="s">
        <v>469</v>
      </c>
      <c r="D645" s="245" t="s">
        <v>123</v>
      </c>
      <c r="E645" s="247">
        <v>23.72</v>
      </c>
    </row>
    <row r="646" spans="2:5" ht="47.25" x14ac:dyDescent="0.25">
      <c r="B646" s="265">
        <v>92834</v>
      </c>
      <c r="C646" s="246" t="s">
        <v>453</v>
      </c>
      <c r="D646" s="245" t="s">
        <v>123</v>
      </c>
      <c r="E646" s="247">
        <v>20.92</v>
      </c>
    </row>
    <row r="647" spans="2:5" ht="47.25" x14ac:dyDescent="0.25">
      <c r="B647" s="265">
        <v>92852</v>
      </c>
      <c r="C647" s="246" t="s">
        <v>471</v>
      </c>
      <c r="D647" s="245" t="s">
        <v>123</v>
      </c>
      <c r="E647" s="247">
        <v>31.85</v>
      </c>
    </row>
    <row r="648" spans="2:5" ht="47.25" x14ac:dyDescent="0.25">
      <c r="B648" s="265">
        <v>92836</v>
      </c>
      <c r="C648" s="246" t="s">
        <v>455</v>
      </c>
      <c r="D648" s="245" t="s">
        <v>123</v>
      </c>
      <c r="E648" s="247">
        <v>27.88</v>
      </c>
    </row>
    <row r="649" spans="2:5" ht="47.25" x14ac:dyDescent="0.25">
      <c r="B649" s="265">
        <v>92854</v>
      </c>
      <c r="C649" s="246" t="s">
        <v>473</v>
      </c>
      <c r="D649" s="245" t="s">
        <v>123</v>
      </c>
      <c r="E649" s="247">
        <v>40.35</v>
      </c>
    </row>
    <row r="650" spans="2:5" ht="47.25" x14ac:dyDescent="0.25">
      <c r="B650" s="265">
        <v>92838</v>
      </c>
      <c r="C650" s="246" t="s">
        <v>457</v>
      </c>
      <c r="D650" s="245" t="s">
        <v>123</v>
      </c>
      <c r="E650" s="247">
        <v>35.19</v>
      </c>
    </row>
    <row r="651" spans="2:5" ht="47.25" x14ac:dyDescent="0.25">
      <c r="B651" s="265">
        <v>92856</v>
      </c>
      <c r="C651" s="246" t="s">
        <v>475</v>
      </c>
      <c r="D651" s="245" t="s">
        <v>123</v>
      </c>
      <c r="E651" s="247">
        <v>49.09</v>
      </c>
    </row>
    <row r="652" spans="2:5" ht="47.25" x14ac:dyDescent="0.25">
      <c r="B652" s="265">
        <v>92840</v>
      </c>
      <c r="C652" s="246" t="s">
        <v>459</v>
      </c>
      <c r="D652" s="245" t="s">
        <v>123</v>
      </c>
      <c r="E652" s="247">
        <v>42.74</v>
      </c>
    </row>
    <row r="653" spans="2:5" ht="47.25" x14ac:dyDescent="0.25">
      <c r="B653" s="265">
        <v>92858</v>
      </c>
      <c r="C653" s="246" t="s">
        <v>477</v>
      </c>
      <c r="D653" s="245" t="s">
        <v>123</v>
      </c>
      <c r="E653" s="247">
        <v>60.82</v>
      </c>
    </row>
    <row r="654" spans="2:5" ht="47.25" x14ac:dyDescent="0.25">
      <c r="B654" s="265">
        <v>92842</v>
      </c>
      <c r="C654" s="246" t="s">
        <v>461</v>
      </c>
      <c r="D654" s="245" t="s">
        <v>123</v>
      </c>
      <c r="E654" s="247">
        <v>53.25</v>
      </c>
    </row>
    <row r="655" spans="2:5" ht="47.25" x14ac:dyDescent="0.25">
      <c r="B655" s="265">
        <v>92860</v>
      </c>
      <c r="C655" s="246" t="s">
        <v>479</v>
      </c>
      <c r="D655" s="245" t="s">
        <v>123</v>
      </c>
      <c r="E655" s="247">
        <v>71.84</v>
      </c>
    </row>
    <row r="656" spans="2:5" ht="47.25" x14ac:dyDescent="0.25">
      <c r="B656" s="265">
        <v>92844</v>
      </c>
      <c r="C656" s="246" t="s">
        <v>463</v>
      </c>
      <c r="D656" s="245" t="s">
        <v>123</v>
      </c>
      <c r="E656" s="247">
        <v>63.08</v>
      </c>
    </row>
    <row r="657" spans="2:5" ht="47.25" x14ac:dyDescent="0.25">
      <c r="B657" s="265">
        <v>92862</v>
      </c>
      <c r="C657" s="246" t="s">
        <v>481</v>
      </c>
      <c r="D657" s="245" t="s">
        <v>123</v>
      </c>
      <c r="E657" s="247">
        <v>82.22</v>
      </c>
    </row>
    <row r="658" spans="2:5" ht="47.25" x14ac:dyDescent="0.25">
      <c r="B658" s="265">
        <v>92846</v>
      </c>
      <c r="C658" s="246" t="s">
        <v>465</v>
      </c>
      <c r="D658" s="245" t="s">
        <v>123</v>
      </c>
      <c r="E658" s="247">
        <v>72.28</v>
      </c>
    </row>
    <row r="659" spans="2:5" ht="47.25" x14ac:dyDescent="0.25">
      <c r="B659" s="265">
        <v>92828</v>
      </c>
      <c r="C659" s="246" t="s">
        <v>517</v>
      </c>
      <c r="D659" s="245" t="s">
        <v>123</v>
      </c>
      <c r="E659" s="247">
        <v>121.06</v>
      </c>
    </row>
    <row r="660" spans="2:5" ht="47.25" x14ac:dyDescent="0.25">
      <c r="B660" s="265">
        <v>92815</v>
      </c>
      <c r="C660" s="246" t="s">
        <v>505</v>
      </c>
      <c r="D660" s="245" t="s">
        <v>123</v>
      </c>
      <c r="E660" s="247">
        <v>109.93</v>
      </c>
    </row>
    <row r="661" spans="2:5" ht="47.25" x14ac:dyDescent="0.25">
      <c r="B661" s="265">
        <v>92830</v>
      </c>
      <c r="C661" s="246" t="s">
        <v>519</v>
      </c>
      <c r="D661" s="245" t="s">
        <v>123</v>
      </c>
      <c r="E661" s="247">
        <v>149.33000000000001</v>
      </c>
    </row>
    <row r="662" spans="2:5" ht="47.25" x14ac:dyDescent="0.25">
      <c r="B662" s="265">
        <v>92817</v>
      </c>
      <c r="C662" s="246" t="s">
        <v>507</v>
      </c>
      <c r="D662" s="245" t="s">
        <v>123</v>
      </c>
      <c r="E662" s="247">
        <v>135.83000000000001</v>
      </c>
    </row>
    <row r="663" spans="2:5" ht="47.25" x14ac:dyDescent="0.25">
      <c r="B663" s="265">
        <v>92832</v>
      </c>
      <c r="C663" s="246" t="s">
        <v>521</v>
      </c>
      <c r="D663" s="245" t="s">
        <v>123</v>
      </c>
      <c r="E663" s="247">
        <v>193.73</v>
      </c>
    </row>
    <row r="664" spans="2:5" ht="47.25" x14ac:dyDescent="0.25">
      <c r="B664" s="265">
        <v>92819</v>
      </c>
      <c r="C664" s="246" t="s">
        <v>509</v>
      </c>
      <c r="D664" s="245" t="s">
        <v>123</v>
      </c>
      <c r="E664" s="247">
        <v>176.66</v>
      </c>
    </row>
    <row r="665" spans="2:5" ht="47.25" x14ac:dyDescent="0.25">
      <c r="B665" s="265">
        <v>92820</v>
      </c>
      <c r="C665" s="246" t="s">
        <v>510</v>
      </c>
      <c r="D665" s="245" t="s">
        <v>123</v>
      </c>
      <c r="E665" s="247">
        <v>30.65</v>
      </c>
    </row>
    <row r="666" spans="2:5" ht="47.25" x14ac:dyDescent="0.25">
      <c r="B666" s="265">
        <v>92808</v>
      </c>
      <c r="C666" s="246" t="s">
        <v>498</v>
      </c>
      <c r="D666" s="245" t="s">
        <v>123</v>
      </c>
      <c r="E666" s="247">
        <v>27.85</v>
      </c>
    </row>
    <row r="667" spans="2:5" ht="47.25" x14ac:dyDescent="0.25">
      <c r="B667" s="265">
        <v>92821</v>
      </c>
      <c r="C667" s="246" t="s">
        <v>511</v>
      </c>
      <c r="D667" s="245" t="s">
        <v>123</v>
      </c>
      <c r="E667" s="247">
        <v>42.69</v>
      </c>
    </row>
    <row r="668" spans="2:5" ht="47.25" x14ac:dyDescent="0.25">
      <c r="B668" s="265">
        <v>92809</v>
      </c>
      <c r="C668" s="246" t="s">
        <v>499</v>
      </c>
      <c r="D668" s="245" t="s">
        <v>123</v>
      </c>
      <c r="E668" s="247">
        <v>38.72</v>
      </c>
    </row>
    <row r="669" spans="2:5" ht="47.25" x14ac:dyDescent="0.25">
      <c r="B669" s="265">
        <v>92822</v>
      </c>
      <c r="C669" s="246" t="s">
        <v>512</v>
      </c>
      <c r="D669" s="245" t="s">
        <v>123</v>
      </c>
      <c r="E669" s="247">
        <v>55.11</v>
      </c>
    </row>
    <row r="670" spans="2:5" ht="47.25" x14ac:dyDescent="0.25">
      <c r="B670" s="265">
        <v>92810</v>
      </c>
      <c r="C670" s="246" t="s">
        <v>500</v>
      </c>
      <c r="D670" s="245" t="s">
        <v>123</v>
      </c>
      <c r="E670" s="247">
        <v>49.94</v>
      </c>
    </row>
    <row r="671" spans="2:5" ht="47.25" x14ac:dyDescent="0.25">
      <c r="B671" s="265">
        <v>92824</v>
      </c>
      <c r="C671" s="246" t="s">
        <v>513</v>
      </c>
      <c r="D671" s="245" t="s">
        <v>123</v>
      </c>
      <c r="E671" s="247">
        <v>67.739999999999995</v>
      </c>
    </row>
    <row r="672" spans="2:5" ht="47.25" x14ac:dyDescent="0.25">
      <c r="B672" s="265">
        <v>92811</v>
      </c>
      <c r="C672" s="246" t="s">
        <v>501</v>
      </c>
      <c r="D672" s="245" t="s">
        <v>123</v>
      </c>
      <c r="E672" s="247">
        <v>61.39</v>
      </c>
    </row>
    <row r="673" spans="2:5" ht="47.25" x14ac:dyDescent="0.25">
      <c r="B673" s="265">
        <v>92825</v>
      </c>
      <c r="C673" s="246" t="s">
        <v>514</v>
      </c>
      <c r="D673" s="245" t="s">
        <v>123</v>
      </c>
      <c r="E673" s="247">
        <v>80.67</v>
      </c>
    </row>
    <row r="674" spans="2:5" ht="47.25" x14ac:dyDescent="0.25">
      <c r="B674" s="265">
        <v>92812</v>
      </c>
      <c r="C674" s="246" t="s">
        <v>502</v>
      </c>
      <c r="D674" s="245" t="s">
        <v>123</v>
      </c>
      <c r="E674" s="247">
        <v>73.13</v>
      </c>
    </row>
    <row r="675" spans="2:5" ht="47.25" x14ac:dyDescent="0.25">
      <c r="B675" s="265">
        <v>92826</v>
      </c>
      <c r="C675" s="246" t="s">
        <v>515</v>
      </c>
      <c r="D675" s="245" t="s">
        <v>123</v>
      </c>
      <c r="E675" s="247">
        <v>93.86</v>
      </c>
    </row>
    <row r="676" spans="2:5" ht="47.25" x14ac:dyDescent="0.25">
      <c r="B676" s="265">
        <v>92813</v>
      </c>
      <c r="C676" s="246" t="s">
        <v>503</v>
      </c>
      <c r="D676" s="245" t="s">
        <v>123</v>
      </c>
      <c r="E676" s="247">
        <v>85.14</v>
      </c>
    </row>
    <row r="677" spans="2:5" ht="47.25" x14ac:dyDescent="0.25">
      <c r="B677" s="265">
        <v>92827</v>
      </c>
      <c r="C677" s="246" t="s">
        <v>516</v>
      </c>
      <c r="D677" s="245" t="s">
        <v>123</v>
      </c>
      <c r="E677" s="247">
        <v>107.37</v>
      </c>
    </row>
    <row r="678" spans="2:5" ht="47.25" x14ac:dyDescent="0.25">
      <c r="B678" s="265">
        <v>92814</v>
      </c>
      <c r="C678" s="246" t="s">
        <v>504</v>
      </c>
      <c r="D678" s="245" t="s">
        <v>123</v>
      </c>
      <c r="E678" s="247">
        <v>97.41</v>
      </c>
    </row>
    <row r="679" spans="2:5" ht="47.25" x14ac:dyDescent="0.25">
      <c r="B679" s="265">
        <v>95570</v>
      </c>
      <c r="C679" s="246" t="s">
        <v>527</v>
      </c>
      <c r="D679" s="245" t="s">
        <v>123</v>
      </c>
      <c r="E679" s="247">
        <v>63.09</v>
      </c>
    </row>
    <row r="680" spans="2:5" ht="47.25" x14ac:dyDescent="0.25">
      <c r="B680" s="265">
        <v>95567</v>
      </c>
      <c r="C680" s="246" t="s">
        <v>524</v>
      </c>
      <c r="D680" s="245" t="s">
        <v>123</v>
      </c>
      <c r="E680" s="247">
        <v>60.29</v>
      </c>
    </row>
    <row r="681" spans="2:5" ht="47.25" x14ac:dyDescent="0.25">
      <c r="B681" s="265">
        <v>95571</v>
      </c>
      <c r="C681" s="246" t="s">
        <v>528</v>
      </c>
      <c r="D681" s="245" t="s">
        <v>123</v>
      </c>
      <c r="E681" s="247">
        <v>81.02</v>
      </c>
    </row>
    <row r="682" spans="2:5" ht="47.25" x14ac:dyDescent="0.25">
      <c r="B682" s="265">
        <v>95568</v>
      </c>
      <c r="C682" s="246" t="s">
        <v>525</v>
      </c>
      <c r="D682" s="245" t="s">
        <v>123</v>
      </c>
      <c r="E682" s="247">
        <v>77.05</v>
      </c>
    </row>
    <row r="683" spans="2:5" ht="47.25" x14ac:dyDescent="0.25">
      <c r="B683" s="265">
        <v>95572</v>
      </c>
      <c r="C683" s="246" t="s">
        <v>529</v>
      </c>
      <c r="D683" s="245" t="s">
        <v>123</v>
      </c>
      <c r="E683" s="247">
        <v>112.17</v>
      </c>
    </row>
    <row r="684" spans="2:5" ht="47.25" x14ac:dyDescent="0.25">
      <c r="B684" s="265">
        <v>95569</v>
      </c>
      <c r="C684" s="246" t="s">
        <v>526</v>
      </c>
      <c r="D684" s="245" t="s">
        <v>123</v>
      </c>
      <c r="E684" s="247">
        <v>107</v>
      </c>
    </row>
    <row r="685" spans="2:5" ht="31.5" x14ac:dyDescent="0.25">
      <c r="B685" s="265">
        <v>92863</v>
      </c>
      <c r="C685" s="246" t="s">
        <v>482</v>
      </c>
      <c r="D685" s="245" t="s">
        <v>123</v>
      </c>
      <c r="E685" s="247">
        <v>1080</v>
      </c>
    </row>
    <row r="686" spans="2:5" ht="31.5" x14ac:dyDescent="0.25">
      <c r="B686" s="265">
        <v>92847</v>
      </c>
      <c r="C686" s="246" t="s">
        <v>466</v>
      </c>
      <c r="D686" s="245" t="s">
        <v>123</v>
      </c>
      <c r="E686" s="247">
        <v>1068.8800000000001</v>
      </c>
    </row>
    <row r="687" spans="2:5" ht="31.5" x14ac:dyDescent="0.25">
      <c r="B687" s="265">
        <v>104936</v>
      </c>
      <c r="C687" s="246" t="s">
        <v>7897</v>
      </c>
      <c r="D687" s="245" t="s">
        <v>123</v>
      </c>
      <c r="E687" s="247">
        <v>0</v>
      </c>
    </row>
    <row r="688" spans="2:5" ht="31.5" x14ac:dyDescent="0.25">
      <c r="B688" s="265">
        <v>104932</v>
      </c>
      <c r="C688" s="246" t="s">
        <v>7898</v>
      </c>
      <c r="D688" s="245" t="s">
        <v>123</v>
      </c>
      <c r="E688" s="247">
        <v>0</v>
      </c>
    </row>
    <row r="689" spans="2:5" ht="31.5" x14ac:dyDescent="0.25">
      <c r="B689" s="265">
        <v>104938</v>
      </c>
      <c r="C689" s="246" t="s">
        <v>7899</v>
      </c>
      <c r="D689" s="245" t="s">
        <v>123</v>
      </c>
      <c r="E689" s="247">
        <v>0</v>
      </c>
    </row>
    <row r="690" spans="2:5" ht="31.5" x14ac:dyDescent="0.25">
      <c r="B690" s="265">
        <v>104934</v>
      </c>
      <c r="C690" s="246" t="s">
        <v>7900</v>
      </c>
      <c r="D690" s="245" t="s">
        <v>123</v>
      </c>
      <c r="E690" s="247">
        <v>0</v>
      </c>
    </row>
    <row r="691" spans="2:5" ht="31.5" x14ac:dyDescent="0.25">
      <c r="B691" s="265">
        <v>92849</v>
      </c>
      <c r="C691" s="246" t="s">
        <v>468</v>
      </c>
      <c r="D691" s="245" t="s">
        <v>123</v>
      </c>
      <c r="E691" s="247">
        <v>229.62</v>
      </c>
    </row>
    <row r="692" spans="2:5" ht="31.5" x14ac:dyDescent="0.25">
      <c r="B692" s="265">
        <v>92833</v>
      </c>
      <c r="C692" s="246" t="s">
        <v>452</v>
      </c>
      <c r="D692" s="245" t="s">
        <v>123</v>
      </c>
      <c r="E692" s="247">
        <v>226.82</v>
      </c>
    </row>
    <row r="693" spans="2:5" ht="31.5" x14ac:dyDescent="0.25">
      <c r="B693" s="265">
        <v>92851</v>
      </c>
      <c r="C693" s="246" t="s">
        <v>470</v>
      </c>
      <c r="D693" s="245" t="s">
        <v>123</v>
      </c>
      <c r="E693" s="247">
        <v>243.04</v>
      </c>
    </row>
    <row r="694" spans="2:5" ht="31.5" x14ac:dyDescent="0.25">
      <c r="B694" s="265">
        <v>92835</v>
      </c>
      <c r="C694" s="246" t="s">
        <v>454</v>
      </c>
      <c r="D694" s="245" t="s">
        <v>123</v>
      </c>
      <c r="E694" s="247">
        <v>239.07</v>
      </c>
    </row>
    <row r="695" spans="2:5" ht="31.5" x14ac:dyDescent="0.25">
      <c r="B695" s="265">
        <v>92853</v>
      </c>
      <c r="C695" s="246" t="s">
        <v>472</v>
      </c>
      <c r="D695" s="245" t="s">
        <v>123</v>
      </c>
      <c r="E695" s="247">
        <v>431.04</v>
      </c>
    </row>
    <row r="696" spans="2:5" ht="31.5" x14ac:dyDescent="0.25">
      <c r="B696" s="265">
        <v>92837</v>
      </c>
      <c r="C696" s="246" t="s">
        <v>456</v>
      </c>
      <c r="D696" s="245" t="s">
        <v>123</v>
      </c>
      <c r="E696" s="247">
        <v>425.88</v>
      </c>
    </row>
    <row r="697" spans="2:5" ht="31.5" x14ac:dyDescent="0.25">
      <c r="B697" s="265">
        <v>92855</v>
      </c>
      <c r="C697" s="246" t="s">
        <v>474</v>
      </c>
      <c r="D697" s="245" t="s">
        <v>123</v>
      </c>
      <c r="E697" s="247">
        <v>528.49</v>
      </c>
    </row>
    <row r="698" spans="2:5" ht="31.5" x14ac:dyDescent="0.25">
      <c r="B698" s="265">
        <v>92839</v>
      </c>
      <c r="C698" s="246" t="s">
        <v>458</v>
      </c>
      <c r="D698" s="245" t="s">
        <v>123</v>
      </c>
      <c r="E698" s="247">
        <v>522.14</v>
      </c>
    </row>
    <row r="699" spans="2:5" ht="31.5" x14ac:dyDescent="0.25">
      <c r="B699" s="265">
        <v>92857</v>
      </c>
      <c r="C699" s="246" t="s">
        <v>476</v>
      </c>
      <c r="D699" s="245" t="s">
        <v>123</v>
      </c>
      <c r="E699" s="247">
        <v>686.99</v>
      </c>
    </row>
    <row r="700" spans="2:5" ht="31.5" x14ac:dyDescent="0.25">
      <c r="B700" s="265">
        <v>92841</v>
      </c>
      <c r="C700" s="246" t="s">
        <v>460</v>
      </c>
      <c r="D700" s="245" t="s">
        <v>123</v>
      </c>
      <c r="E700" s="247">
        <v>679.42</v>
      </c>
    </row>
    <row r="701" spans="2:5" ht="31.5" x14ac:dyDescent="0.25">
      <c r="B701" s="265">
        <v>92859</v>
      </c>
      <c r="C701" s="246" t="s">
        <v>478</v>
      </c>
      <c r="D701" s="245" t="s">
        <v>123</v>
      </c>
      <c r="E701" s="247">
        <v>711.85</v>
      </c>
    </row>
    <row r="702" spans="2:5" ht="31.5" x14ac:dyDescent="0.25">
      <c r="B702" s="265">
        <v>92843</v>
      </c>
      <c r="C702" s="246" t="s">
        <v>462</v>
      </c>
      <c r="D702" s="245" t="s">
        <v>123</v>
      </c>
      <c r="E702" s="247">
        <v>703.09</v>
      </c>
    </row>
    <row r="703" spans="2:5" ht="31.5" x14ac:dyDescent="0.25">
      <c r="B703" s="265">
        <v>92861</v>
      </c>
      <c r="C703" s="246" t="s">
        <v>480</v>
      </c>
      <c r="D703" s="245" t="s">
        <v>123</v>
      </c>
      <c r="E703" s="247">
        <v>1052.6400000000001</v>
      </c>
    </row>
    <row r="704" spans="2:5" ht="31.5" x14ac:dyDescent="0.25">
      <c r="B704" s="265">
        <v>92845</v>
      </c>
      <c r="C704" s="246" t="s">
        <v>464</v>
      </c>
      <c r="D704" s="245" t="s">
        <v>123</v>
      </c>
      <c r="E704" s="247">
        <v>1042.7</v>
      </c>
    </row>
    <row r="705" spans="2:5" ht="31.5" x14ac:dyDescent="0.25">
      <c r="B705" s="265">
        <v>92226</v>
      </c>
      <c r="C705" s="246" t="s">
        <v>497</v>
      </c>
      <c r="D705" s="245" t="s">
        <v>123</v>
      </c>
      <c r="E705" s="247">
        <v>611.02</v>
      </c>
    </row>
    <row r="706" spans="2:5" ht="31.5" x14ac:dyDescent="0.25">
      <c r="B706" s="265">
        <v>92216</v>
      </c>
      <c r="C706" s="246" t="s">
        <v>490</v>
      </c>
      <c r="D706" s="245" t="s">
        <v>123</v>
      </c>
      <c r="E706" s="247">
        <v>599.89</v>
      </c>
    </row>
    <row r="707" spans="2:5" ht="31.5" x14ac:dyDescent="0.25">
      <c r="B707" s="265">
        <v>92829</v>
      </c>
      <c r="C707" s="246" t="s">
        <v>518</v>
      </c>
      <c r="D707" s="245" t="s">
        <v>123</v>
      </c>
      <c r="E707" s="247">
        <v>881.11</v>
      </c>
    </row>
    <row r="708" spans="2:5" ht="31.5" x14ac:dyDescent="0.25">
      <c r="B708" s="265">
        <v>92816</v>
      </c>
      <c r="C708" s="246" t="s">
        <v>506</v>
      </c>
      <c r="D708" s="245" t="s">
        <v>123</v>
      </c>
      <c r="E708" s="247">
        <v>867.61</v>
      </c>
    </row>
    <row r="709" spans="2:5" ht="31.5" x14ac:dyDescent="0.25">
      <c r="B709" s="265">
        <v>92831</v>
      </c>
      <c r="C709" s="246" t="s">
        <v>520</v>
      </c>
      <c r="D709" s="245" t="s">
        <v>123</v>
      </c>
      <c r="E709" s="247">
        <v>1253.9100000000001</v>
      </c>
    </row>
    <row r="710" spans="2:5" ht="31.5" x14ac:dyDescent="0.25">
      <c r="B710" s="265">
        <v>92818</v>
      </c>
      <c r="C710" s="246" t="s">
        <v>508</v>
      </c>
      <c r="D710" s="245" t="s">
        <v>123</v>
      </c>
      <c r="E710" s="247">
        <v>1236.8399999999999</v>
      </c>
    </row>
    <row r="711" spans="2:5" ht="31.5" x14ac:dyDescent="0.25">
      <c r="B711" s="265">
        <v>95566</v>
      </c>
      <c r="C711" s="246" t="s">
        <v>523</v>
      </c>
      <c r="D711" s="245" t="s">
        <v>123</v>
      </c>
      <c r="E711" s="247">
        <v>145.74</v>
      </c>
    </row>
    <row r="712" spans="2:5" ht="31.5" x14ac:dyDescent="0.25">
      <c r="B712" s="265">
        <v>95565</v>
      </c>
      <c r="C712" s="246" t="s">
        <v>522</v>
      </c>
      <c r="D712" s="245" t="s">
        <v>123</v>
      </c>
      <c r="E712" s="247">
        <v>142.94</v>
      </c>
    </row>
    <row r="713" spans="2:5" ht="31.5" x14ac:dyDescent="0.25">
      <c r="B713" s="265">
        <v>92219</v>
      </c>
      <c r="C713" s="246" t="s">
        <v>491</v>
      </c>
      <c r="D713" s="245" t="s">
        <v>123</v>
      </c>
      <c r="E713" s="247">
        <v>172.57</v>
      </c>
    </row>
    <row r="714" spans="2:5" ht="31.5" x14ac:dyDescent="0.25">
      <c r="B714" s="265">
        <v>92210</v>
      </c>
      <c r="C714" s="246" t="s">
        <v>484</v>
      </c>
      <c r="D714" s="245" t="s">
        <v>123</v>
      </c>
      <c r="E714" s="247">
        <v>168.6</v>
      </c>
    </row>
    <row r="715" spans="2:5" ht="31.5" x14ac:dyDescent="0.25">
      <c r="B715" s="265">
        <v>92220</v>
      </c>
      <c r="C715" s="246" t="s">
        <v>492</v>
      </c>
      <c r="D715" s="245" t="s">
        <v>123</v>
      </c>
      <c r="E715" s="247">
        <v>210.33</v>
      </c>
    </row>
    <row r="716" spans="2:5" ht="31.5" x14ac:dyDescent="0.25">
      <c r="B716" s="265">
        <v>92211</v>
      </c>
      <c r="C716" s="246" t="s">
        <v>485</v>
      </c>
      <c r="D716" s="245" t="s">
        <v>123</v>
      </c>
      <c r="E716" s="247">
        <v>205.16</v>
      </c>
    </row>
    <row r="717" spans="2:5" ht="31.5" x14ac:dyDescent="0.25">
      <c r="B717" s="265">
        <v>92221</v>
      </c>
      <c r="C717" s="246" t="s">
        <v>493</v>
      </c>
      <c r="D717" s="245" t="s">
        <v>123</v>
      </c>
      <c r="E717" s="247">
        <v>319.06</v>
      </c>
    </row>
    <row r="718" spans="2:5" ht="31.5" x14ac:dyDescent="0.25">
      <c r="B718" s="265">
        <v>92212</v>
      </c>
      <c r="C718" s="246" t="s">
        <v>486</v>
      </c>
      <c r="D718" s="245" t="s">
        <v>123</v>
      </c>
      <c r="E718" s="247">
        <v>312.70999999999998</v>
      </c>
    </row>
    <row r="719" spans="2:5" ht="31.5" x14ac:dyDescent="0.25">
      <c r="B719" s="265">
        <v>92222</v>
      </c>
      <c r="C719" s="246" t="s">
        <v>494</v>
      </c>
      <c r="D719" s="245" t="s">
        <v>123</v>
      </c>
      <c r="E719" s="247">
        <v>423.21</v>
      </c>
    </row>
    <row r="720" spans="2:5" ht="31.5" x14ac:dyDescent="0.25">
      <c r="B720" s="265">
        <v>92213</v>
      </c>
      <c r="C720" s="246" t="s">
        <v>487</v>
      </c>
      <c r="D720" s="245" t="s">
        <v>123</v>
      </c>
      <c r="E720" s="247">
        <v>415.67</v>
      </c>
    </row>
    <row r="721" spans="2:5" ht="31.5" x14ac:dyDescent="0.25">
      <c r="B721" s="265">
        <v>92223</v>
      </c>
      <c r="C721" s="246" t="s">
        <v>495</v>
      </c>
      <c r="D721" s="245" t="s">
        <v>123</v>
      </c>
      <c r="E721" s="247">
        <v>512.01</v>
      </c>
    </row>
    <row r="722" spans="2:5" ht="31.5" x14ac:dyDescent="0.25">
      <c r="B722" s="265">
        <v>92214</v>
      </c>
      <c r="C722" s="246" t="s">
        <v>488</v>
      </c>
      <c r="D722" s="245" t="s">
        <v>123</v>
      </c>
      <c r="E722" s="247">
        <v>503.29</v>
      </c>
    </row>
    <row r="723" spans="2:5" ht="31.5" x14ac:dyDescent="0.25">
      <c r="B723" s="265">
        <v>92224</v>
      </c>
      <c r="C723" s="246" t="s">
        <v>496</v>
      </c>
      <c r="D723" s="245" t="s">
        <v>123</v>
      </c>
      <c r="E723" s="247">
        <v>587.83000000000004</v>
      </c>
    </row>
    <row r="724" spans="2:5" ht="31.5" x14ac:dyDescent="0.25">
      <c r="B724" s="265">
        <v>92215</v>
      </c>
      <c r="C724" s="246" t="s">
        <v>489</v>
      </c>
      <c r="D724" s="245" t="s">
        <v>123</v>
      </c>
      <c r="E724" s="247">
        <v>577.87</v>
      </c>
    </row>
    <row r="725" spans="2:5" x14ac:dyDescent="0.25">
      <c r="B725" s="265">
        <v>94342</v>
      </c>
      <c r="C725" s="246" t="s">
        <v>5782</v>
      </c>
      <c r="D725" s="245" t="s">
        <v>173</v>
      </c>
      <c r="E725" s="247">
        <v>115.75</v>
      </c>
    </row>
    <row r="726" spans="2:5" x14ac:dyDescent="0.25">
      <c r="B726" s="265">
        <v>94319</v>
      </c>
      <c r="C726" s="246" t="s">
        <v>5776</v>
      </c>
      <c r="D726" s="245" t="s">
        <v>173</v>
      </c>
      <c r="E726" s="247">
        <v>86.89</v>
      </c>
    </row>
    <row r="727" spans="2:5" ht="31.5" x14ac:dyDescent="0.25">
      <c r="B727" s="265">
        <v>94304</v>
      </c>
      <c r="C727" s="246" t="s">
        <v>5771</v>
      </c>
      <c r="D727" s="245" t="s">
        <v>173</v>
      </c>
      <c r="E727" s="247">
        <v>79.94</v>
      </c>
    </row>
    <row r="728" spans="2:5" ht="31.5" x14ac:dyDescent="0.25">
      <c r="B728" s="265">
        <v>94306</v>
      </c>
      <c r="C728" s="246" t="s">
        <v>5772</v>
      </c>
      <c r="D728" s="245" t="s">
        <v>173</v>
      </c>
      <c r="E728" s="247">
        <v>72.69</v>
      </c>
    </row>
    <row r="729" spans="2:5" ht="31.5" x14ac:dyDescent="0.25">
      <c r="B729" s="265">
        <v>94327</v>
      </c>
      <c r="C729" s="246" t="s">
        <v>5777</v>
      </c>
      <c r="D729" s="245" t="s">
        <v>173</v>
      </c>
      <c r="E729" s="247">
        <v>108.8</v>
      </c>
    </row>
    <row r="730" spans="2:5" ht="31.5" x14ac:dyDescent="0.25">
      <c r="B730" s="265">
        <v>94329</v>
      </c>
      <c r="C730" s="246" t="s">
        <v>5778</v>
      </c>
      <c r="D730" s="245" t="s">
        <v>173</v>
      </c>
      <c r="E730" s="247">
        <v>101.55</v>
      </c>
    </row>
    <row r="731" spans="2:5" ht="31.5" x14ac:dyDescent="0.25">
      <c r="B731" s="265">
        <v>94333</v>
      </c>
      <c r="C731" s="246" t="s">
        <v>5779</v>
      </c>
      <c r="D731" s="245" t="s">
        <v>173</v>
      </c>
      <c r="E731" s="247">
        <v>98.28</v>
      </c>
    </row>
    <row r="732" spans="2:5" ht="31.5" x14ac:dyDescent="0.25">
      <c r="B732" s="265">
        <v>94310</v>
      </c>
      <c r="C732" s="246" t="s">
        <v>5773</v>
      </c>
      <c r="D732" s="245" t="s">
        <v>173</v>
      </c>
      <c r="E732" s="247">
        <v>69.42</v>
      </c>
    </row>
    <row r="733" spans="2:5" x14ac:dyDescent="0.25">
      <c r="B733" s="265">
        <v>104739</v>
      </c>
      <c r="C733" s="246" t="s">
        <v>5816</v>
      </c>
      <c r="D733" s="245" t="s">
        <v>173</v>
      </c>
      <c r="E733" s="247">
        <v>113.71</v>
      </c>
    </row>
    <row r="734" spans="2:5" x14ac:dyDescent="0.25">
      <c r="B734" s="265">
        <v>104738</v>
      </c>
      <c r="C734" s="246" t="s">
        <v>5815</v>
      </c>
      <c r="D734" s="245" t="s">
        <v>173</v>
      </c>
      <c r="E734" s="247">
        <v>84.85</v>
      </c>
    </row>
    <row r="735" spans="2:5" ht="31.5" x14ac:dyDescent="0.25">
      <c r="B735" s="265">
        <v>94316</v>
      </c>
      <c r="C735" s="246" t="s">
        <v>5774</v>
      </c>
      <c r="D735" s="245" t="s">
        <v>173</v>
      </c>
      <c r="E735" s="247">
        <v>74.67</v>
      </c>
    </row>
    <row r="736" spans="2:5" ht="31.5" x14ac:dyDescent="0.25">
      <c r="B736" s="265">
        <v>94318</v>
      </c>
      <c r="C736" s="246" t="s">
        <v>5775</v>
      </c>
      <c r="D736" s="245" t="s">
        <v>173</v>
      </c>
      <c r="E736" s="247">
        <v>68.19</v>
      </c>
    </row>
    <row r="737" spans="2:5" ht="31.5" x14ac:dyDescent="0.25">
      <c r="B737" s="265">
        <v>94339</v>
      </c>
      <c r="C737" s="246" t="s">
        <v>5780</v>
      </c>
      <c r="D737" s="245" t="s">
        <v>173</v>
      </c>
      <c r="E737" s="247">
        <v>103.53</v>
      </c>
    </row>
    <row r="738" spans="2:5" ht="31.5" x14ac:dyDescent="0.25">
      <c r="B738" s="265">
        <v>94341</v>
      </c>
      <c r="C738" s="246" t="s">
        <v>5781</v>
      </c>
      <c r="D738" s="245" t="s">
        <v>173</v>
      </c>
      <c r="E738" s="247">
        <v>97.05</v>
      </c>
    </row>
    <row r="739" spans="2:5" x14ac:dyDescent="0.25">
      <c r="B739" s="265">
        <v>104742</v>
      </c>
      <c r="C739" s="246" t="s">
        <v>5819</v>
      </c>
      <c r="D739" s="245" t="s">
        <v>121</v>
      </c>
      <c r="E739" s="247">
        <v>8.75</v>
      </c>
    </row>
    <row r="740" spans="2:5" x14ac:dyDescent="0.25">
      <c r="B740" s="265">
        <v>93382</v>
      </c>
      <c r="C740" s="246" t="s">
        <v>5804</v>
      </c>
      <c r="D740" s="245" t="s">
        <v>173</v>
      </c>
      <c r="E740" s="247">
        <v>33.06</v>
      </c>
    </row>
    <row r="741" spans="2:5" x14ac:dyDescent="0.25">
      <c r="B741" s="265">
        <v>104737</v>
      </c>
      <c r="C741" s="246" t="s">
        <v>5814</v>
      </c>
      <c r="D741" s="245" t="s">
        <v>173</v>
      </c>
      <c r="E741" s="247">
        <v>28.18</v>
      </c>
    </row>
    <row r="742" spans="2:5" ht="47.25" x14ac:dyDescent="0.25">
      <c r="B742" s="265">
        <v>93369</v>
      </c>
      <c r="C742" s="246" t="s">
        <v>5797</v>
      </c>
      <c r="D742" s="245" t="s">
        <v>173</v>
      </c>
      <c r="E742" s="247">
        <v>18.86</v>
      </c>
    </row>
    <row r="743" spans="2:5" ht="47.25" x14ac:dyDescent="0.25">
      <c r="B743" s="265">
        <v>93373</v>
      </c>
      <c r="C743" s="246" t="s">
        <v>5799</v>
      </c>
      <c r="D743" s="245" t="s">
        <v>173</v>
      </c>
      <c r="E743" s="247">
        <v>15.59</v>
      </c>
    </row>
    <row r="744" spans="2:5" ht="47.25" x14ac:dyDescent="0.25">
      <c r="B744" s="265">
        <v>93368</v>
      </c>
      <c r="C744" s="246" t="s">
        <v>5796</v>
      </c>
      <c r="D744" s="245" t="s">
        <v>173</v>
      </c>
      <c r="E744" s="247">
        <v>22.89</v>
      </c>
    </row>
    <row r="745" spans="2:5" ht="47.25" x14ac:dyDescent="0.25">
      <c r="B745" s="265">
        <v>104729</v>
      </c>
      <c r="C745" s="246" t="s">
        <v>5806</v>
      </c>
      <c r="D745" s="245" t="s">
        <v>173</v>
      </c>
      <c r="E745" s="247">
        <v>18.3</v>
      </c>
    </row>
    <row r="746" spans="2:5" ht="47.25" x14ac:dyDescent="0.25">
      <c r="B746" s="265">
        <v>93372</v>
      </c>
      <c r="C746" s="246" t="s">
        <v>5798</v>
      </c>
      <c r="D746" s="245" t="s">
        <v>173</v>
      </c>
      <c r="E746" s="247">
        <v>18.14</v>
      </c>
    </row>
    <row r="747" spans="2:5" ht="47.25" x14ac:dyDescent="0.25">
      <c r="B747" s="265">
        <v>104731</v>
      </c>
      <c r="C747" s="246" t="s">
        <v>5808</v>
      </c>
      <c r="D747" s="245" t="s">
        <v>173</v>
      </c>
      <c r="E747" s="247">
        <v>13.56</v>
      </c>
    </row>
    <row r="748" spans="2:5" ht="47.25" x14ac:dyDescent="0.25">
      <c r="B748" s="265">
        <v>93367</v>
      </c>
      <c r="C748" s="246" t="s">
        <v>5795</v>
      </c>
      <c r="D748" s="245" t="s">
        <v>173</v>
      </c>
      <c r="E748" s="247">
        <v>26.11</v>
      </c>
    </row>
    <row r="749" spans="2:5" ht="47.25" x14ac:dyDescent="0.25">
      <c r="B749" s="265">
        <v>104728</v>
      </c>
      <c r="C749" s="246" t="s">
        <v>5805</v>
      </c>
      <c r="D749" s="245" t="s">
        <v>173</v>
      </c>
      <c r="E749" s="247">
        <v>21.5</v>
      </c>
    </row>
    <row r="750" spans="2:5" ht="47.25" x14ac:dyDescent="0.25">
      <c r="B750" s="265">
        <v>104730</v>
      </c>
      <c r="C750" s="246" t="s">
        <v>5807</v>
      </c>
      <c r="D750" s="245" t="s">
        <v>173</v>
      </c>
      <c r="E750" s="247">
        <v>14.28</v>
      </c>
    </row>
    <row r="751" spans="2:5" ht="47.25" x14ac:dyDescent="0.25">
      <c r="B751" s="265">
        <v>104732</v>
      </c>
      <c r="C751" s="246" t="s">
        <v>5809</v>
      </c>
      <c r="D751" s="245" t="s">
        <v>173</v>
      </c>
      <c r="E751" s="247">
        <v>11.01</v>
      </c>
    </row>
    <row r="752" spans="2:5" ht="31.5" x14ac:dyDescent="0.25">
      <c r="B752" s="265">
        <v>104740</v>
      </c>
      <c r="C752" s="246" t="s">
        <v>5817</v>
      </c>
      <c r="D752" s="245" t="s">
        <v>173</v>
      </c>
      <c r="E752" s="247">
        <v>31.02</v>
      </c>
    </row>
    <row r="753" spans="2:5" x14ac:dyDescent="0.25">
      <c r="B753" s="265">
        <v>104741</v>
      </c>
      <c r="C753" s="246" t="s">
        <v>5818</v>
      </c>
      <c r="D753" s="245" t="s">
        <v>173</v>
      </c>
      <c r="E753" s="247">
        <v>26.14</v>
      </c>
    </row>
    <row r="754" spans="2:5" ht="47.25" x14ac:dyDescent="0.25">
      <c r="B754" s="265">
        <v>104733</v>
      </c>
      <c r="C754" s="246" t="s">
        <v>5810</v>
      </c>
      <c r="D754" s="245" t="s">
        <v>173</v>
      </c>
      <c r="E754" s="247">
        <v>22.24</v>
      </c>
    </row>
    <row r="755" spans="2:5" ht="47.25" x14ac:dyDescent="0.25">
      <c r="B755" s="265">
        <v>104735</v>
      </c>
      <c r="C755" s="246" t="s">
        <v>5812</v>
      </c>
      <c r="D755" s="245" t="s">
        <v>173</v>
      </c>
      <c r="E755" s="247">
        <v>13.07</v>
      </c>
    </row>
    <row r="756" spans="2:5" ht="47.25" x14ac:dyDescent="0.25">
      <c r="B756" s="265">
        <v>104734</v>
      </c>
      <c r="C756" s="246" t="s">
        <v>5811</v>
      </c>
      <c r="D756" s="245" t="s">
        <v>173</v>
      </c>
      <c r="E756" s="247">
        <v>16.100000000000001</v>
      </c>
    </row>
    <row r="757" spans="2:5" ht="47.25" x14ac:dyDescent="0.25">
      <c r="B757" s="265">
        <v>104736</v>
      </c>
      <c r="C757" s="246" t="s">
        <v>5813</v>
      </c>
      <c r="D757" s="245" t="s">
        <v>173</v>
      </c>
      <c r="E757" s="247">
        <v>9.7799999999999994</v>
      </c>
    </row>
    <row r="758" spans="2:5" ht="47.25" x14ac:dyDescent="0.25">
      <c r="B758" s="265">
        <v>93381</v>
      </c>
      <c r="C758" s="246" t="s">
        <v>5803</v>
      </c>
      <c r="D758" s="245" t="s">
        <v>173</v>
      </c>
      <c r="E758" s="247">
        <v>14.36</v>
      </c>
    </row>
    <row r="759" spans="2:5" ht="47.25" x14ac:dyDescent="0.25">
      <c r="B759" s="265">
        <v>93379</v>
      </c>
      <c r="C759" s="246" t="s">
        <v>5801</v>
      </c>
      <c r="D759" s="245" t="s">
        <v>173</v>
      </c>
      <c r="E759" s="247">
        <v>20.84</v>
      </c>
    </row>
    <row r="760" spans="2:5" ht="47.25" x14ac:dyDescent="0.25">
      <c r="B760" s="265">
        <v>93380</v>
      </c>
      <c r="C760" s="246" t="s">
        <v>5802</v>
      </c>
      <c r="D760" s="245" t="s">
        <v>173</v>
      </c>
      <c r="E760" s="247">
        <v>17.73</v>
      </c>
    </row>
    <row r="761" spans="2:5" ht="47.25" x14ac:dyDescent="0.25">
      <c r="B761" s="265">
        <v>93378</v>
      </c>
      <c r="C761" s="246" t="s">
        <v>5800</v>
      </c>
      <c r="D761" s="245" t="s">
        <v>173</v>
      </c>
      <c r="E761" s="247">
        <v>27.12</v>
      </c>
    </row>
    <row r="762" spans="2:5" ht="31.5" x14ac:dyDescent="0.25">
      <c r="B762" s="265">
        <v>105732</v>
      </c>
      <c r="C762" s="246" t="s">
        <v>6085</v>
      </c>
      <c r="D762" s="245" t="s">
        <v>173</v>
      </c>
      <c r="E762" s="247">
        <v>189.45</v>
      </c>
    </row>
    <row r="763" spans="2:5" ht="31.5" x14ac:dyDescent="0.25">
      <c r="B763" s="265">
        <v>96397</v>
      </c>
      <c r="C763" s="246" t="s">
        <v>5987</v>
      </c>
      <c r="D763" s="245" t="s">
        <v>173</v>
      </c>
      <c r="E763" s="247">
        <v>184.53</v>
      </c>
    </row>
    <row r="764" spans="2:5" ht="31.5" x14ac:dyDescent="0.25">
      <c r="B764" s="265">
        <v>105735</v>
      </c>
      <c r="C764" s="246" t="s">
        <v>6088</v>
      </c>
      <c r="D764" s="245" t="s">
        <v>173</v>
      </c>
      <c r="E764" s="247">
        <v>182.05</v>
      </c>
    </row>
    <row r="765" spans="2:5" ht="31.5" x14ac:dyDescent="0.25">
      <c r="B765" s="265">
        <v>105727</v>
      </c>
      <c r="C765" s="246" t="s">
        <v>6080</v>
      </c>
      <c r="D765" s="245" t="s">
        <v>173</v>
      </c>
      <c r="E765" s="247">
        <v>125.72</v>
      </c>
    </row>
    <row r="766" spans="2:5" ht="31.5" x14ac:dyDescent="0.25">
      <c r="B766" s="265">
        <v>96396</v>
      </c>
      <c r="C766" s="246" t="s">
        <v>5986</v>
      </c>
      <c r="D766" s="245" t="s">
        <v>173</v>
      </c>
      <c r="E766" s="247">
        <v>121.93</v>
      </c>
    </row>
    <row r="767" spans="2:5" ht="31.5" x14ac:dyDescent="0.25">
      <c r="B767" s="265">
        <v>105730</v>
      </c>
      <c r="C767" s="246" t="s">
        <v>6083</v>
      </c>
      <c r="D767" s="245" t="s">
        <v>173</v>
      </c>
      <c r="E767" s="247">
        <v>120.02</v>
      </c>
    </row>
    <row r="768" spans="2:5" ht="31.5" x14ac:dyDescent="0.25">
      <c r="B768" s="265">
        <v>105737</v>
      </c>
      <c r="C768" s="246" t="s">
        <v>6090</v>
      </c>
      <c r="D768" s="245" t="s">
        <v>173</v>
      </c>
      <c r="E768" s="247">
        <v>269.08</v>
      </c>
    </row>
    <row r="769" spans="2:5" ht="31.5" x14ac:dyDescent="0.25">
      <c r="B769" s="265">
        <v>96398</v>
      </c>
      <c r="C769" s="246" t="s">
        <v>5988</v>
      </c>
      <c r="D769" s="245" t="s">
        <v>173</v>
      </c>
      <c r="E769" s="247">
        <v>265.38</v>
      </c>
    </row>
    <row r="770" spans="2:5" ht="31.5" x14ac:dyDescent="0.25">
      <c r="B770" s="265">
        <v>105740</v>
      </c>
      <c r="C770" s="246" t="s">
        <v>6093</v>
      </c>
      <c r="D770" s="245" t="s">
        <v>173</v>
      </c>
      <c r="E770" s="247">
        <v>263.41000000000003</v>
      </c>
    </row>
    <row r="771" spans="2:5" ht="31.5" x14ac:dyDescent="0.25">
      <c r="B771" s="265">
        <v>105749</v>
      </c>
      <c r="C771" s="246" t="s">
        <v>6102</v>
      </c>
      <c r="D771" s="245" t="s">
        <v>173</v>
      </c>
      <c r="E771" s="247">
        <v>117.09</v>
      </c>
    </row>
    <row r="772" spans="2:5" ht="31.5" x14ac:dyDescent="0.25">
      <c r="B772" s="265">
        <v>96400</v>
      </c>
      <c r="C772" s="246" t="s">
        <v>5990</v>
      </c>
      <c r="D772" s="245" t="s">
        <v>173</v>
      </c>
      <c r="E772" s="247">
        <v>115.08</v>
      </c>
    </row>
    <row r="773" spans="2:5" ht="31.5" x14ac:dyDescent="0.25">
      <c r="B773" s="265">
        <v>105752</v>
      </c>
      <c r="C773" s="246" t="s">
        <v>6105</v>
      </c>
      <c r="D773" s="245" t="s">
        <v>173</v>
      </c>
      <c r="E773" s="247">
        <v>113.3</v>
      </c>
    </row>
    <row r="774" spans="2:5" ht="31.5" x14ac:dyDescent="0.25">
      <c r="B774" s="265">
        <v>105754</v>
      </c>
      <c r="C774" s="246" t="s">
        <v>6107</v>
      </c>
      <c r="D774" s="245" t="s">
        <v>173</v>
      </c>
      <c r="E774" s="247">
        <v>111.61</v>
      </c>
    </row>
    <row r="775" spans="2:5" ht="31.5" x14ac:dyDescent="0.25">
      <c r="B775" s="265">
        <v>105742</v>
      </c>
      <c r="C775" s="246" t="s">
        <v>6095</v>
      </c>
      <c r="D775" s="245" t="s">
        <v>173</v>
      </c>
      <c r="E775" s="247">
        <v>87.37</v>
      </c>
    </row>
    <row r="776" spans="2:5" ht="31.5" x14ac:dyDescent="0.25">
      <c r="B776" s="265">
        <v>96399</v>
      </c>
      <c r="C776" s="246" t="s">
        <v>5989</v>
      </c>
      <c r="D776" s="245" t="s">
        <v>173</v>
      </c>
      <c r="E776" s="247">
        <v>85.61</v>
      </c>
    </row>
    <row r="777" spans="2:5" ht="31.5" x14ac:dyDescent="0.25">
      <c r="B777" s="265">
        <v>105745</v>
      </c>
      <c r="C777" s="246" t="s">
        <v>6098</v>
      </c>
      <c r="D777" s="245" t="s">
        <v>173</v>
      </c>
      <c r="E777" s="247">
        <v>83.83</v>
      </c>
    </row>
    <row r="778" spans="2:5" ht="31.5" x14ac:dyDescent="0.25">
      <c r="B778" s="265">
        <v>105747</v>
      </c>
      <c r="C778" s="246" t="s">
        <v>6100</v>
      </c>
      <c r="D778" s="245" t="s">
        <v>173</v>
      </c>
      <c r="E778" s="247">
        <v>82.06</v>
      </c>
    </row>
    <row r="779" spans="2:5" ht="47.25" x14ac:dyDescent="0.25">
      <c r="B779" s="265">
        <v>105657</v>
      </c>
      <c r="C779" s="246" t="s">
        <v>6046</v>
      </c>
      <c r="D779" s="245" t="s">
        <v>173</v>
      </c>
      <c r="E779" s="247">
        <v>152.44999999999999</v>
      </c>
    </row>
    <row r="780" spans="2:5" ht="47.25" x14ac:dyDescent="0.25">
      <c r="B780" s="265">
        <v>100566</v>
      </c>
      <c r="C780" s="246" t="s">
        <v>5993</v>
      </c>
      <c r="D780" s="245" t="s">
        <v>173</v>
      </c>
      <c r="E780" s="247">
        <v>144.47999999999999</v>
      </c>
    </row>
    <row r="781" spans="2:5" ht="47.25" x14ac:dyDescent="0.25">
      <c r="B781" s="265">
        <v>105666</v>
      </c>
      <c r="C781" s="246" t="s">
        <v>6055</v>
      </c>
      <c r="D781" s="245" t="s">
        <v>173</v>
      </c>
      <c r="E781" s="247">
        <v>140.47</v>
      </c>
    </row>
    <row r="782" spans="2:5" ht="47.25" x14ac:dyDescent="0.25">
      <c r="B782" s="265">
        <v>105639</v>
      </c>
      <c r="C782" s="246" t="s">
        <v>7901</v>
      </c>
      <c r="D782" s="245" t="s">
        <v>173</v>
      </c>
      <c r="E782" s="247">
        <v>0</v>
      </c>
    </row>
    <row r="783" spans="2:5" ht="47.25" x14ac:dyDescent="0.25">
      <c r="B783" s="265">
        <v>105645</v>
      </c>
      <c r="C783" s="246" t="s">
        <v>7902</v>
      </c>
      <c r="D783" s="245" t="s">
        <v>173</v>
      </c>
      <c r="E783" s="247">
        <v>0</v>
      </c>
    </row>
    <row r="784" spans="2:5" ht="47.25" x14ac:dyDescent="0.25">
      <c r="B784" s="265">
        <v>105651</v>
      </c>
      <c r="C784" s="246" t="s">
        <v>7903</v>
      </c>
      <c r="D784" s="245" t="s">
        <v>173</v>
      </c>
      <c r="E784" s="247">
        <v>0</v>
      </c>
    </row>
    <row r="785" spans="2:5" ht="47.25" x14ac:dyDescent="0.25">
      <c r="B785" s="265">
        <v>105658</v>
      </c>
      <c r="C785" s="246" t="s">
        <v>6047</v>
      </c>
      <c r="D785" s="245" t="s">
        <v>173</v>
      </c>
      <c r="E785" s="247">
        <v>182.37</v>
      </c>
    </row>
    <row r="786" spans="2:5" ht="47.25" x14ac:dyDescent="0.25">
      <c r="B786" s="265">
        <v>100567</v>
      </c>
      <c r="C786" s="246" t="s">
        <v>5994</v>
      </c>
      <c r="D786" s="245" t="s">
        <v>173</v>
      </c>
      <c r="E786" s="247">
        <v>174.4</v>
      </c>
    </row>
    <row r="787" spans="2:5" ht="47.25" x14ac:dyDescent="0.25">
      <c r="B787" s="265">
        <v>105667</v>
      </c>
      <c r="C787" s="246" t="s">
        <v>6056</v>
      </c>
      <c r="D787" s="245" t="s">
        <v>173</v>
      </c>
      <c r="E787" s="247">
        <v>170.39</v>
      </c>
    </row>
    <row r="788" spans="2:5" ht="47.25" x14ac:dyDescent="0.25">
      <c r="B788" s="265">
        <v>105640</v>
      </c>
      <c r="C788" s="246" t="s">
        <v>7904</v>
      </c>
      <c r="D788" s="245" t="s">
        <v>173</v>
      </c>
      <c r="E788" s="247">
        <v>0</v>
      </c>
    </row>
    <row r="789" spans="2:5" ht="47.25" x14ac:dyDescent="0.25">
      <c r="B789" s="265">
        <v>105646</v>
      </c>
      <c r="C789" s="246" t="s">
        <v>7905</v>
      </c>
      <c r="D789" s="245" t="s">
        <v>173</v>
      </c>
      <c r="E789" s="247">
        <v>0</v>
      </c>
    </row>
    <row r="790" spans="2:5" ht="47.25" x14ac:dyDescent="0.25">
      <c r="B790" s="265">
        <v>105652</v>
      </c>
      <c r="C790" s="246" t="s">
        <v>7906</v>
      </c>
      <c r="D790" s="245" t="s">
        <v>173</v>
      </c>
      <c r="E790" s="247">
        <v>0</v>
      </c>
    </row>
    <row r="791" spans="2:5" ht="47.25" x14ac:dyDescent="0.25">
      <c r="B791" s="265">
        <v>105659</v>
      </c>
      <c r="C791" s="246" t="s">
        <v>6048</v>
      </c>
      <c r="D791" s="245" t="s">
        <v>173</v>
      </c>
      <c r="E791" s="247">
        <v>211.86</v>
      </c>
    </row>
    <row r="792" spans="2:5" ht="47.25" x14ac:dyDescent="0.25">
      <c r="B792" s="265">
        <v>100568</v>
      </c>
      <c r="C792" s="246" t="s">
        <v>5995</v>
      </c>
      <c r="D792" s="245" t="s">
        <v>173</v>
      </c>
      <c r="E792" s="247">
        <v>203.89</v>
      </c>
    </row>
    <row r="793" spans="2:5" ht="47.25" x14ac:dyDescent="0.25">
      <c r="B793" s="265">
        <v>105668</v>
      </c>
      <c r="C793" s="246" t="s">
        <v>6057</v>
      </c>
      <c r="D793" s="245" t="s">
        <v>173</v>
      </c>
      <c r="E793" s="247">
        <v>199.88</v>
      </c>
    </row>
    <row r="794" spans="2:5" ht="47.25" x14ac:dyDescent="0.25">
      <c r="B794" s="265">
        <v>105641</v>
      </c>
      <c r="C794" s="246" t="s">
        <v>7907</v>
      </c>
      <c r="D794" s="245" t="s">
        <v>173</v>
      </c>
      <c r="E794" s="247">
        <v>0</v>
      </c>
    </row>
    <row r="795" spans="2:5" ht="47.25" x14ac:dyDescent="0.25">
      <c r="B795" s="265">
        <v>105647</v>
      </c>
      <c r="C795" s="246" t="s">
        <v>7908</v>
      </c>
      <c r="D795" s="245" t="s">
        <v>173</v>
      </c>
      <c r="E795" s="247">
        <v>0</v>
      </c>
    </row>
    <row r="796" spans="2:5" ht="47.25" x14ac:dyDescent="0.25">
      <c r="B796" s="265">
        <v>105653</v>
      </c>
      <c r="C796" s="246" t="s">
        <v>7909</v>
      </c>
      <c r="D796" s="245" t="s">
        <v>173</v>
      </c>
      <c r="E796" s="247">
        <v>0</v>
      </c>
    </row>
    <row r="797" spans="2:5" ht="47.25" x14ac:dyDescent="0.25">
      <c r="B797" s="265">
        <v>105710</v>
      </c>
      <c r="C797" s="246" t="s">
        <v>6076</v>
      </c>
      <c r="D797" s="245" t="s">
        <v>173</v>
      </c>
      <c r="E797" s="247">
        <v>88.66</v>
      </c>
    </row>
    <row r="798" spans="2:5" ht="47.25" x14ac:dyDescent="0.25">
      <c r="B798" s="265">
        <v>100564</v>
      </c>
      <c r="C798" s="246" t="s">
        <v>5991</v>
      </c>
      <c r="D798" s="245" t="s">
        <v>173</v>
      </c>
      <c r="E798" s="247">
        <v>80.69</v>
      </c>
    </row>
    <row r="799" spans="2:5" ht="47.25" x14ac:dyDescent="0.25">
      <c r="B799" s="265">
        <v>105711</v>
      </c>
      <c r="C799" s="246" t="s">
        <v>6077</v>
      </c>
      <c r="D799" s="245" t="s">
        <v>173</v>
      </c>
      <c r="E799" s="247">
        <v>76.680000000000007</v>
      </c>
    </row>
    <row r="800" spans="2:5" ht="31.5" x14ac:dyDescent="0.25">
      <c r="B800" s="265">
        <v>105705</v>
      </c>
      <c r="C800" s="246" t="s">
        <v>7910</v>
      </c>
      <c r="D800" s="245" t="s">
        <v>173</v>
      </c>
      <c r="E800" s="247">
        <v>0</v>
      </c>
    </row>
    <row r="801" spans="2:5" ht="31.5" x14ac:dyDescent="0.25">
      <c r="B801" s="265">
        <v>105706</v>
      </c>
      <c r="C801" s="246" t="s">
        <v>7911</v>
      </c>
      <c r="D801" s="245" t="s">
        <v>173</v>
      </c>
      <c r="E801" s="247">
        <v>0</v>
      </c>
    </row>
    <row r="802" spans="2:5" ht="31.5" x14ac:dyDescent="0.25">
      <c r="B802" s="265">
        <v>105708</v>
      </c>
      <c r="C802" s="246" t="s">
        <v>7912</v>
      </c>
      <c r="D802" s="245" t="s">
        <v>173</v>
      </c>
      <c r="E802" s="247">
        <v>0</v>
      </c>
    </row>
    <row r="803" spans="2:5" ht="47.25" x14ac:dyDescent="0.25">
      <c r="B803" s="265">
        <v>105690</v>
      </c>
      <c r="C803" s="246" t="s">
        <v>6061</v>
      </c>
      <c r="D803" s="245" t="s">
        <v>173</v>
      </c>
      <c r="E803" s="247">
        <v>143.86000000000001</v>
      </c>
    </row>
    <row r="804" spans="2:5" ht="47.25" x14ac:dyDescent="0.25">
      <c r="B804" s="265">
        <v>100569</v>
      </c>
      <c r="C804" s="246" t="s">
        <v>5996</v>
      </c>
      <c r="D804" s="245" t="s">
        <v>173</v>
      </c>
      <c r="E804" s="247">
        <v>135.88999999999999</v>
      </c>
    </row>
    <row r="805" spans="2:5" ht="47.25" x14ac:dyDescent="0.25">
      <c r="B805" s="265">
        <v>105699</v>
      </c>
      <c r="C805" s="246" t="s">
        <v>6070</v>
      </c>
      <c r="D805" s="245" t="s">
        <v>173</v>
      </c>
      <c r="E805" s="247">
        <v>131.88</v>
      </c>
    </row>
    <row r="806" spans="2:5" ht="47.25" x14ac:dyDescent="0.25">
      <c r="B806" s="265">
        <v>105672</v>
      </c>
      <c r="C806" s="246" t="s">
        <v>7913</v>
      </c>
      <c r="D806" s="245" t="s">
        <v>173</v>
      </c>
      <c r="E806" s="247">
        <v>0</v>
      </c>
    </row>
    <row r="807" spans="2:5" ht="47.25" x14ac:dyDescent="0.25">
      <c r="B807" s="265">
        <v>105678</v>
      </c>
      <c r="C807" s="246" t="s">
        <v>7914</v>
      </c>
      <c r="D807" s="245" t="s">
        <v>173</v>
      </c>
      <c r="E807" s="247">
        <v>0</v>
      </c>
    </row>
    <row r="808" spans="2:5" ht="47.25" x14ac:dyDescent="0.25">
      <c r="B808" s="265">
        <v>105684</v>
      </c>
      <c r="C808" s="246" t="s">
        <v>7915</v>
      </c>
      <c r="D808" s="245" t="s">
        <v>173</v>
      </c>
      <c r="E808" s="247">
        <v>0</v>
      </c>
    </row>
    <row r="809" spans="2:5" ht="47.25" x14ac:dyDescent="0.25">
      <c r="B809" s="265">
        <v>105691</v>
      </c>
      <c r="C809" s="246" t="s">
        <v>6062</v>
      </c>
      <c r="D809" s="245" t="s">
        <v>173</v>
      </c>
      <c r="E809" s="247">
        <v>173.95</v>
      </c>
    </row>
    <row r="810" spans="2:5" ht="47.25" x14ac:dyDescent="0.25">
      <c r="B810" s="265">
        <v>100570</v>
      </c>
      <c r="C810" s="246" t="s">
        <v>5997</v>
      </c>
      <c r="D810" s="245" t="s">
        <v>173</v>
      </c>
      <c r="E810" s="247">
        <v>165.98</v>
      </c>
    </row>
    <row r="811" spans="2:5" ht="47.25" x14ac:dyDescent="0.25">
      <c r="B811" s="265">
        <v>105700</v>
      </c>
      <c r="C811" s="246" t="s">
        <v>6071</v>
      </c>
      <c r="D811" s="245" t="s">
        <v>173</v>
      </c>
      <c r="E811" s="247">
        <v>161.97</v>
      </c>
    </row>
    <row r="812" spans="2:5" ht="47.25" x14ac:dyDescent="0.25">
      <c r="B812" s="265">
        <v>105673</v>
      </c>
      <c r="C812" s="246" t="s">
        <v>7916</v>
      </c>
      <c r="D812" s="245" t="s">
        <v>173</v>
      </c>
      <c r="E812" s="247">
        <v>0</v>
      </c>
    </row>
    <row r="813" spans="2:5" ht="47.25" x14ac:dyDescent="0.25">
      <c r="B813" s="265">
        <v>105679</v>
      </c>
      <c r="C813" s="246" t="s">
        <v>7917</v>
      </c>
      <c r="D813" s="245" t="s">
        <v>173</v>
      </c>
      <c r="E813" s="247">
        <v>0</v>
      </c>
    </row>
    <row r="814" spans="2:5" ht="47.25" x14ac:dyDescent="0.25">
      <c r="B814" s="265">
        <v>105685</v>
      </c>
      <c r="C814" s="246" t="s">
        <v>7918</v>
      </c>
      <c r="D814" s="245" t="s">
        <v>173</v>
      </c>
      <c r="E814" s="247">
        <v>0</v>
      </c>
    </row>
    <row r="815" spans="2:5" ht="47.25" x14ac:dyDescent="0.25">
      <c r="B815" s="265">
        <v>105692</v>
      </c>
      <c r="C815" s="246" t="s">
        <v>6063</v>
      </c>
      <c r="D815" s="245" t="s">
        <v>173</v>
      </c>
      <c r="E815" s="247">
        <v>203.63</v>
      </c>
    </row>
    <row r="816" spans="2:5" ht="47.25" x14ac:dyDescent="0.25">
      <c r="B816" s="265">
        <v>100571</v>
      </c>
      <c r="C816" s="246" t="s">
        <v>5998</v>
      </c>
      <c r="D816" s="245" t="s">
        <v>173</v>
      </c>
      <c r="E816" s="247">
        <v>195.66</v>
      </c>
    </row>
    <row r="817" spans="2:5" ht="47.25" x14ac:dyDescent="0.25">
      <c r="B817" s="265">
        <v>105701</v>
      </c>
      <c r="C817" s="246" t="s">
        <v>6072</v>
      </c>
      <c r="D817" s="245" t="s">
        <v>173</v>
      </c>
      <c r="E817" s="247">
        <v>191.65</v>
      </c>
    </row>
    <row r="818" spans="2:5" ht="47.25" x14ac:dyDescent="0.25">
      <c r="B818" s="265">
        <v>105674</v>
      </c>
      <c r="C818" s="246" t="s">
        <v>7919</v>
      </c>
      <c r="D818" s="245" t="s">
        <v>173</v>
      </c>
      <c r="E818" s="247">
        <v>0</v>
      </c>
    </row>
    <row r="819" spans="2:5" ht="47.25" x14ac:dyDescent="0.25">
      <c r="B819" s="265">
        <v>105680</v>
      </c>
      <c r="C819" s="246" t="s">
        <v>7920</v>
      </c>
      <c r="D819" s="245" t="s">
        <v>173</v>
      </c>
      <c r="E819" s="247">
        <v>0</v>
      </c>
    </row>
    <row r="820" spans="2:5" ht="47.25" x14ac:dyDescent="0.25">
      <c r="B820" s="265">
        <v>105686</v>
      </c>
      <c r="C820" s="246" t="s">
        <v>7921</v>
      </c>
      <c r="D820" s="245" t="s">
        <v>173</v>
      </c>
      <c r="E820" s="247">
        <v>0</v>
      </c>
    </row>
    <row r="821" spans="2:5" ht="47.25" x14ac:dyDescent="0.25">
      <c r="B821" s="265">
        <v>105718</v>
      </c>
      <c r="C821" s="246" t="s">
        <v>6079</v>
      </c>
      <c r="D821" s="245" t="s">
        <v>173</v>
      </c>
      <c r="E821" s="247">
        <v>79.709999999999994</v>
      </c>
    </row>
    <row r="822" spans="2:5" ht="47.25" x14ac:dyDescent="0.25">
      <c r="B822" s="265">
        <v>100565</v>
      </c>
      <c r="C822" s="246" t="s">
        <v>5992</v>
      </c>
      <c r="D822" s="245" t="s">
        <v>173</v>
      </c>
      <c r="E822" s="247">
        <v>71.739999999999995</v>
      </c>
    </row>
    <row r="823" spans="2:5" ht="47.25" x14ac:dyDescent="0.25">
      <c r="B823" s="265">
        <v>105581</v>
      </c>
      <c r="C823" s="246" t="s">
        <v>6020</v>
      </c>
      <c r="D823" s="245" t="s">
        <v>173</v>
      </c>
      <c r="E823" s="247">
        <v>67.73</v>
      </c>
    </row>
    <row r="824" spans="2:5" ht="31.5" x14ac:dyDescent="0.25">
      <c r="B824" s="265">
        <v>105713</v>
      </c>
      <c r="C824" s="246" t="s">
        <v>7922</v>
      </c>
      <c r="D824" s="245" t="s">
        <v>173</v>
      </c>
      <c r="E824" s="247">
        <v>0</v>
      </c>
    </row>
    <row r="825" spans="2:5" ht="31.5" x14ac:dyDescent="0.25">
      <c r="B825" s="265">
        <v>105714</v>
      </c>
      <c r="C825" s="246" t="s">
        <v>7923</v>
      </c>
      <c r="D825" s="245" t="s">
        <v>173</v>
      </c>
      <c r="E825" s="247">
        <v>0</v>
      </c>
    </row>
    <row r="826" spans="2:5" ht="31.5" x14ac:dyDescent="0.25">
      <c r="B826" s="265">
        <v>105716</v>
      </c>
      <c r="C826" s="246" t="s">
        <v>7924</v>
      </c>
      <c r="D826" s="245" t="s">
        <v>173</v>
      </c>
      <c r="E826" s="247">
        <v>0</v>
      </c>
    </row>
    <row r="827" spans="2:5" ht="47.25" x14ac:dyDescent="0.25">
      <c r="B827" s="265">
        <v>105624</v>
      </c>
      <c r="C827" s="246" t="s">
        <v>6033</v>
      </c>
      <c r="D827" s="245" t="s">
        <v>173</v>
      </c>
      <c r="E827" s="247">
        <v>118.45</v>
      </c>
    </row>
    <row r="828" spans="2:5" ht="47.25" x14ac:dyDescent="0.25">
      <c r="B828" s="265">
        <v>96391</v>
      </c>
      <c r="C828" s="246" t="s">
        <v>5984</v>
      </c>
      <c r="D828" s="245" t="s">
        <v>173</v>
      </c>
      <c r="E828" s="247">
        <v>112.04</v>
      </c>
    </row>
    <row r="829" spans="2:5" ht="47.25" x14ac:dyDescent="0.25">
      <c r="B829" s="265">
        <v>105632</v>
      </c>
      <c r="C829" s="246" t="s">
        <v>6041</v>
      </c>
      <c r="D829" s="245" t="s">
        <v>173</v>
      </c>
      <c r="E829" s="247">
        <v>111.02</v>
      </c>
    </row>
    <row r="830" spans="2:5" ht="31.5" x14ac:dyDescent="0.25">
      <c r="B830" s="265">
        <v>105601</v>
      </c>
      <c r="C830" s="246" t="s">
        <v>7925</v>
      </c>
      <c r="D830" s="245" t="s">
        <v>173</v>
      </c>
      <c r="E830" s="247">
        <v>0</v>
      </c>
    </row>
    <row r="831" spans="2:5" ht="31.5" x14ac:dyDescent="0.25">
      <c r="B831" s="265">
        <v>105609</v>
      </c>
      <c r="C831" s="246" t="s">
        <v>7926</v>
      </c>
      <c r="D831" s="245" t="s">
        <v>173</v>
      </c>
      <c r="E831" s="247">
        <v>0</v>
      </c>
    </row>
    <row r="832" spans="2:5" ht="31.5" x14ac:dyDescent="0.25">
      <c r="B832" s="265">
        <v>105617</v>
      </c>
      <c r="C832" s="246" t="s">
        <v>7927</v>
      </c>
      <c r="D832" s="245" t="s">
        <v>173</v>
      </c>
      <c r="E832" s="247">
        <v>0</v>
      </c>
    </row>
    <row r="833" spans="2:5" ht="47.25" x14ac:dyDescent="0.25">
      <c r="B833" s="265">
        <v>105625</v>
      </c>
      <c r="C833" s="246" t="s">
        <v>6034</v>
      </c>
      <c r="D833" s="245" t="s">
        <v>173</v>
      </c>
      <c r="E833" s="247">
        <v>149.02000000000001</v>
      </c>
    </row>
    <row r="834" spans="2:5" ht="47.25" x14ac:dyDescent="0.25">
      <c r="B834" s="265">
        <v>96392</v>
      </c>
      <c r="C834" s="246" t="s">
        <v>5985</v>
      </c>
      <c r="D834" s="245" t="s">
        <v>173</v>
      </c>
      <c r="E834" s="247">
        <v>142.61000000000001</v>
      </c>
    </row>
    <row r="835" spans="2:5" ht="47.25" x14ac:dyDescent="0.25">
      <c r="B835" s="265">
        <v>105633</v>
      </c>
      <c r="C835" s="246" t="s">
        <v>6042</v>
      </c>
      <c r="D835" s="245" t="s">
        <v>173</v>
      </c>
      <c r="E835" s="247">
        <v>141.59</v>
      </c>
    </row>
    <row r="836" spans="2:5" ht="31.5" x14ac:dyDescent="0.25">
      <c r="B836" s="265">
        <v>105602</v>
      </c>
      <c r="C836" s="246" t="s">
        <v>7928</v>
      </c>
      <c r="D836" s="245" t="s">
        <v>173</v>
      </c>
      <c r="E836" s="247">
        <v>0</v>
      </c>
    </row>
    <row r="837" spans="2:5" ht="31.5" x14ac:dyDescent="0.25">
      <c r="B837" s="265">
        <v>105610</v>
      </c>
      <c r="C837" s="246" t="s">
        <v>7929</v>
      </c>
      <c r="D837" s="245" t="s">
        <v>173</v>
      </c>
      <c r="E837" s="247">
        <v>0</v>
      </c>
    </row>
    <row r="838" spans="2:5" ht="31.5" x14ac:dyDescent="0.25">
      <c r="B838" s="265">
        <v>105618</v>
      </c>
      <c r="C838" s="246" t="s">
        <v>7930</v>
      </c>
      <c r="D838" s="245" t="s">
        <v>173</v>
      </c>
      <c r="E838" s="247">
        <v>0</v>
      </c>
    </row>
    <row r="839" spans="2:5" ht="47.25" x14ac:dyDescent="0.25">
      <c r="B839" s="265">
        <v>105571</v>
      </c>
      <c r="C839" s="246" t="s">
        <v>6010</v>
      </c>
      <c r="D839" s="245" t="s">
        <v>173</v>
      </c>
      <c r="E839" s="247">
        <v>55.62</v>
      </c>
    </row>
    <row r="840" spans="2:5" ht="47.25" x14ac:dyDescent="0.25">
      <c r="B840" s="265">
        <v>96389</v>
      </c>
      <c r="C840" s="246" t="s">
        <v>5982</v>
      </c>
      <c r="D840" s="245" t="s">
        <v>173</v>
      </c>
      <c r="E840" s="247">
        <v>49.21</v>
      </c>
    </row>
    <row r="841" spans="2:5" ht="47.25" x14ac:dyDescent="0.25">
      <c r="B841" s="265">
        <v>105575</v>
      </c>
      <c r="C841" s="246" t="s">
        <v>6014</v>
      </c>
      <c r="D841" s="245" t="s">
        <v>173</v>
      </c>
      <c r="E841" s="247">
        <v>48.19</v>
      </c>
    </row>
    <row r="842" spans="2:5" ht="47.25" x14ac:dyDescent="0.25">
      <c r="B842" s="265">
        <v>105599</v>
      </c>
      <c r="C842" s="246" t="s">
        <v>7931</v>
      </c>
      <c r="D842" s="245" t="s">
        <v>173</v>
      </c>
      <c r="E842" s="247">
        <v>0</v>
      </c>
    </row>
    <row r="843" spans="2:5" ht="47.25" x14ac:dyDescent="0.25">
      <c r="B843" s="265">
        <v>105607</v>
      </c>
      <c r="C843" s="246" t="s">
        <v>7932</v>
      </c>
      <c r="D843" s="245" t="s">
        <v>173</v>
      </c>
      <c r="E843" s="247">
        <v>0</v>
      </c>
    </row>
    <row r="844" spans="2:5" ht="47.25" x14ac:dyDescent="0.25">
      <c r="B844" s="265">
        <v>105615</v>
      </c>
      <c r="C844" s="246" t="s">
        <v>7933</v>
      </c>
      <c r="D844" s="245" t="s">
        <v>173</v>
      </c>
      <c r="E844" s="247">
        <v>0</v>
      </c>
    </row>
    <row r="845" spans="2:5" ht="47.25" x14ac:dyDescent="0.25">
      <c r="B845" s="265">
        <v>105623</v>
      </c>
      <c r="C845" s="246" t="s">
        <v>6032</v>
      </c>
      <c r="D845" s="245" t="s">
        <v>173</v>
      </c>
      <c r="E845" s="247">
        <v>87.46</v>
      </c>
    </row>
    <row r="846" spans="2:5" ht="47.25" x14ac:dyDescent="0.25">
      <c r="B846" s="265">
        <v>96390</v>
      </c>
      <c r="C846" s="246" t="s">
        <v>5983</v>
      </c>
      <c r="D846" s="245" t="s">
        <v>173</v>
      </c>
      <c r="E846" s="247">
        <v>81.05</v>
      </c>
    </row>
    <row r="847" spans="2:5" ht="47.25" x14ac:dyDescent="0.25">
      <c r="B847" s="265">
        <v>105631</v>
      </c>
      <c r="C847" s="246" t="s">
        <v>6040</v>
      </c>
      <c r="D847" s="245" t="s">
        <v>173</v>
      </c>
      <c r="E847" s="247">
        <v>80.03</v>
      </c>
    </row>
    <row r="848" spans="2:5" ht="47.25" x14ac:dyDescent="0.25">
      <c r="B848" s="265">
        <v>105600</v>
      </c>
      <c r="C848" s="246" t="s">
        <v>7934</v>
      </c>
      <c r="D848" s="245" t="s">
        <v>173</v>
      </c>
      <c r="E848" s="247">
        <v>0</v>
      </c>
    </row>
    <row r="849" spans="2:5" ht="47.25" x14ac:dyDescent="0.25">
      <c r="B849" s="265">
        <v>105608</v>
      </c>
      <c r="C849" s="246" t="s">
        <v>7935</v>
      </c>
      <c r="D849" s="245" t="s">
        <v>173</v>
      </c>
      <c r="E849" s="247">
        <v>0</v>
      </c>
    </row>
    <row r="850" spans="2:5" ht="47.25" x14ac:dyDescent="0.25">
      <c r="B850" s="265">
        <v>105616</v>
      </c>
      <c r="C850" s="246" t="s">
        <v>7936</v>
      </c>
      <c r="D850" s="245" t="s">
        <v>173</v>
      </c>
      <c r="E850" s="247">
        <v>0</v>
      </c>
    </row>
    <row r="851" spans="2:5" ht="47.25" x14ac:dyDescent="0.25">
      <c r="B851" s="265">
        <v>105585</v>
      </c>
      <c r="C851" s="246" t="s">
        <v>6022</v>
      </c>
      <c r="D851" s="245" t="s">
        <v>173</v>
      </c>
      <c r="E851" s="247">
        <v>97.55</v>
      </c>
    </row>
    <row r="852" spans="2:5" ht="47.25" x14ac:dyDescent="0.25">
      <c r="B852" s="265">
        <v>100572</v>
      </c>
      <c r="C852" s="246" t="s">
        <v>5999</v>
      </c>
      <c r="D852" s="245" t="s">
        <v>173</v>
      </c>
      <c r="E852" s="247">
        <v>86.64</v>
      </c>
    </row>
    <row r="853" spans="2:5" ht="47.25" x14ac:dyDescent="0.25">
      <c r="B853" s="265">
        <v>105588</v>
      </c>
      <c r="C853" s="246" t="s">
        <v>6025</v>
      </c>
      <c r="D853" s="245" t="s">
        <v>173</v>
      </c>
      <c r="E853" s="247">
        <v>85.54</v>
      </c>
    </row>
    <row r="854" spans="2:5" ht="31.5" x14ac:dyDescent="0.25">
      <c r="B854" s="265">
        <v>105583</v>
      </c>
      <c r="C854" s="246" t="s">
        <v>7937</v>
      </c>
      <c r="D854" s="245" t="s">
        <v>173</v>
      </c>
      <c r="E854" s="247">
        <v>0</v>
      </c>
    </row>
    <row r="855" spans="2:5" ht="31.5" x14ac:dyDescent="0.25">
      <c r="B855" s="265">
        <v>105719</v>
      </c>
      <c r="C855" s="246" t="s">
        <v>7938</v>
      </c>
      <c r="D855" s="245" t="s">
        <v>173</v>
      </c>
      <c r="E855" s="247">
        <v>0</v>
      </c>
    </row>
    <row r="856" spans="2:5" ht="31.5" x14ac:dyDescent="0.25">
      <c r="B856" s="265">
        <v>105721</v>
      </c>
      <c r="C856" s="246" t="s">
        <v>7939</v>
      </c>
      <c r="D856" s="245" t="s">
        <v>173</v>
      </c>
      <c r="E856" s="247">
        <v>0</v>
      </c>
    </row>
    <row r="857" spans="2:5" ht="47.25" x14ac:dyDescent="0.25">
      <c r="B857" s="265">
        <v>105592</v>
      </c>
      <c r="C857" s="246" t="s">
        <v>6027</v>
      </c>
      <c r="D857" s="245" t="s">
        <v>173</v>
      </c>
      <c r="E857" s="247">
        <v>88.6</v>
      </c>
    </row>
    <row r="858" spans="2:5" ht="47.25" x14ac:dyDescent="0.25">
      <c r="B858" s="265">
        <v>100573</v>
      </c>
      <c r="C858" s="246" t="s">
        <v>6000</v>
      </c>
      <c r="D858" s="245" t="s">
        <v>173</v>
      </c>
      <c r="E858" s="247">
        <v>77.69</v>
      </c>
    </row>
    <row r="859" spans="2:5" ht="47.25" x14ac:dyDescent="0.25">
      <c r="B859" s="265">
        <v>105595</v>
      </c>
      <c r="C859" s="246" t="s">
        <v>6030</v>
      </c>
      <c r="D859" s="245" t="s">
        <v>173</v>
      </c>
      <c r="E859" s="247">
        <v>76.59</v>
      </c>
    </row>
    <row r="860" spans="2:5" ht="31.5" x14ac:dyDescent="0.25">
      <c r="B860" s="265">
        <v>105590</v>
      </c>
      <c r="C860" s="246" t="s">
        <v>7940</v>
      </c>
      <c r="D860" s="245" t="s">
        <v>173</v>
      </c>
      <c r="E860" s="247">
        <v>0</v>
      </c>
    </row>
    <row r="861" spans="2:5" ht="31.5" x14ac:dyDescent="0.25">
      <c r="B861" s="265">
        <v>105723</v>
      </c>
      <c r="C861" s="246" t="s">
        <v>7941</v>
      </c>
      <c r="D861" s="245" t="s">
        <v>173</v>
      </c>
      <c r="E861" s="247">
        <v>0</v>
      </c>
    </row>
    <row r="862" spans="2:5" ht="31.5" x14ac:dyDescent="0.25">
      <c r="B862" s="265">
        <v>105725</v>
      </c>
      <c r="C862" s="246" t="s">
        <v>7942</v>
      </c>
      <c r="D862" s="245" t="s">
        <v>173</v>
      </c>
      <c r="E862" s="247">
        <v>0</v>
      </c>
    </row>
    <row r="863" spans="2:5" ht="31.5" x14ac:dyDescent="0.25">
      <c r="B863" s="265">
        <v>105566</v>
      </c>
      <c r="C863" s="246" t="s">
        <v>6005</v>
      </c>
      <c r="D863" s="245" t="s">
        <v>173</v>
      </c>
      <c r="E863" s="247">
        <v>12.4</v>
      </c>
    </row>
    <row r="864" spans="2:5" ht="31.5" x14ac:dyDescent="0.25">
      <c r="B864" s="265">
        <v>96388</v>
      </c>
      <c r="C864" s="246" t="s">
        <v>5981</v>
      </c>
      <c r="D864" s="245" t="s">
        <v>173</v>
      </c>
      <c r="E864" s="247">
        <v>9.93</v>
      </c>
    </row>
    <row r="865" spans="2:5" ht="31.5" x14ac:dyDescent="0.25">
      <c r="B865" s="265">
        <v>105569</v>
      </c>
      <c r="C865" s="246" t="s">
        <v>6008</v>
      </c>
      <c r="D865" s="245" t="s">
        <v>173</v>
      </c>
      <c r="E865" s="247">
        <v>8.23</v>
      </c>
    </row>
    <row r="866" spans="2:5" ht="31.5" x14ac:dyDescent="0.25">
      <c r="B866" s="265">
        <v>101767</v>
      </c>
      <c r="C866" s="246" t="s">
        <v>6003</v>
      </c>
      <c r="D866" s="245" t="s">
        <v>173</v>
      </c>
      <c r="E866" s="247">
        <v>33.270000000000003</v>
      </c>
    </row>
    <row r="867" spans="2:5" ht="31.5" x14ac:dyDescent="0.25">
      <c r="B867" s="265">
        <v>101768</v>
      </c>
      <c r="C867" s="246" t="s">
        <v>6004</v>
      </c>
      <c r="D867" s="245" t="s">
        <v>173</v>
      </c>
      <c r="E867" s="247">
        <v>28.26</v>
      </c>
    </row>
    <row r="868" spans="2:5" x14ac:dyDescent="0.25">
      <c r="B868" s="265">
        <v>100574</v>
      </c>
      <c r="C868" s="246" t="s">
        <v>6001</v>
      </c>
      <c r="D868" s="245" t="s">
        <v>173</v>
      </c>
      <c r="E868" s="247">
        <v>1.44</v>
      </c>
    </row>
    <row r="869" spans="2:5" ht="31.5" x14ac:dyDescent="0.25">
      <c r="B869" s="265">
        <v>102470</v>
      </c>
      <c r="C869" s="246" t="s">
        <v>7943</v>
      </c>
      <c r="D869" s="245" t="s">
        <v>121</v>
      </c>
      <c r="E869" s="247">
        <v>0</v>
      </c>
    </row>
    <row r="870" spans="2:5" ht="31.5" x14ac:dyDescent="0.25">
      <c r="B870" s="265">
        <v>105756</v>
      </c>
      <c r="C870" s="246" t="s">
        <v>7944</v>
      </c>
      <c r="D870" s="245" t="s">
        <v>121</v>
      </c>
      <c r="E870" s="247">
        <v>0</v>
      </c>
    </row>
    <row r="871" spans="2:5" ht="31.5" x14ac:dyDescent="0.25">
      <c r="B871" s="265">
        <v>104375</v>
      </c>
      <c r="C871" s="246" t="s">
        <v>7945</v>
      </c>
      <c r="D871" s="245" t="s">
        <v>121</v>
      </c>
      <c r="E871" s="247">
        <v>0</v>
      </c>
    </row>
    <row r="872" spans="2:5" ht="31.5" x14ac:dyDescent="0.25">
      <c r="B872" s="265">
        <v>105757</v>
      </c>
      <c r="C872" s="246" t="s">
        <v>7946</v>
      </c>
      <c r="D872" s="245" t="s">
        <v>121</v>
      </c>
      <c r="E872" s="247">
        <v>0</v>
      </c>
    </row>
    <row r="873" spans="2:5" ht="47.25" x14ac:dyDescent="0.25">
      <c r="B873" s="265">
        <v>105562</v>
      </c>
      <c r="C873" s="246" t="s">
        <v>5791</v>
      </c>
      <c r="D873" s="245" t="s">
        <v>173</v>
      </c>
      <c r="E873" s="247">
        <v>9.2200000000000006</v>
      </c>
    </row>
    <row r="874" spans="2:5" ht="47.25" x14ac:dyDescent="0.25">
      <c r="B874" s="265">
        <v>105563</v>
      </c>
      <c r="C874" s="246" t="s">
        <v>5792</v>
      </c>
      <c r="D874" s="245" t="s">
        <v>173</v>
      </c>
      <c r="E874" s="247">
        <v>7.43</v>
      </c>
    </row>
    <row r="875" spans="2:5" ht="47.25" x14ac:dyDescent="0.25">
      <c r="B875" s="265">
        <v>105565</v>
      </c>
      <c r="C875" s="246" t="s">
        <v>5794</v>
      </c>
      <c r="D875" s="245" t="s">
        <v>173</v>
      </c>
      <c r="E875" s="247">
        <v>6.89</v>
      </c>
    </row>
    <row r="876" spans="2:5" ht="47.25" x14ac:dyDescent="0.25">
      <c r="B876" s="265">
        <v>105557</v>
      </c>
      <c r="C876" s="246" t="s">
        <v>5786</v>
      </c>
      <c r="D876" s="245" t="s">
        <v>173</v>
      </c>
      <c r="E876" s="247">
        <v>17.72</v>
      </c>
    </row>
    <row r="877" spans="2:5" ht="47.25" x14ac:dyDescent="0.25">
      <c r="B877" s="265">
        <v>105558</v>
      </c>
      <c r="C877" s="246" t="s">
        <v>5787</v>
      </c>
      <c r="D877" s="245" t="s">
        <v>173</v>
      </c>
      <c r="E877" s="247">
        <v>15.26</v>
      </c>
    </row>
    <row r="878" spans="2:5" ht="47.25" x14ac:dyDescent="0.25">
      <c r="B878" s="265">
        <v>105560</v>
      </c>
      <c r="C878" s="246" t="s">
        <v>5789</v>
      </c>
      <c r="D878" s="245" t="s">
        <v>173</v>
      </c>
      <c r="E878" s="247">
        <v>13.92</v>
      </c>
    </row>
    <row r="879" spans="2:5" ht="47.25" x14ac:dyDescent="0.25">
      <c r="B879" s="265">
        <v>96386</v>
      </c>
      <c r="C879" s="246" t="s">
        <v>5784</v>
      </c>
      <c r="D879" s="245" t="s">
        <v>173</v>
      </c>
      <c r="E879" s="247">
        <v>7.36</v>
      </c>
    </row>
    <row r="880" spans="2:5" ht="47.25" x14ac:dyDescent="0.25">
      <c r="B880" s="265">
        <v>105564</v>
      </c>
      <c r="C880" s="246" t="s">
        <v>5793</v>
      </c>
      <c r="D880" s="245" t="s">
        <v>173</v>
      </c>
      <c r="E880" s="247">
        <v>6.84</v>
      </c>
    </row>
    <row r="881" spans="2:5" ht="47.25" x14ac:dyDescent="0.25">
      <c r="B881" s="265">
        <v>105561</v>
      </c>
      <c r="C881" s="246" t="s">
        <v>5790</v>
      </c>
      <c r="D881" s="245" t="s">
        <v>173</v>
      </c>
      <c r="E881" s="247">
        <v>9.0399999999999991</v>
      </c>
    </row>
    <row r="882" spans="2:5" ht="47.25" x14ac:dyDescent="0.25">
      <c r="B882" s="265">
        <v>96385</v>
      </c>
      <c r="C882" s="246" t="s">
        <v>5783</v>
      </c>
      <c r="D882" s="245" t="s">
        <v>173</v>
      </c>
      <c r="E882" s="247">
        <v>13.77</v>
      </c>
    </row>
    <row r="883" spans="2:5" ht="47.25" x14ac:dyDescent="0.25">
      <c r="B883" s="265">
        <v>105556</v>
      </c>
      <c r="C883" s="246" t="s">
        <v>5785</v>
      </c>
      <c r="D883" s="245" t="s">
        <v>173</v>
      </c>
      <c r="E883" s="247">
        <v>15.49</v>
      </c>
    </row>
    <row r="884" spans="2:5" ht="47.25" x14ac:dyDescent="0.25">
      <c r="B884" s="265">
        <v>105559</v>
      </c>
      <c r="C884" s="246" t="s">
        <v>5788</v>
      </c>
      <c r="D884" s="245" t="s">
        <v>173</v>
      </c>
      <c r="E884" s="247">
        <v>11.69</v>
      </c>
    </row>
    <row r="885" spans="2:5" ht="31.5" x14ac:dyDescent="0.25">
      <c r="B885" s="265">
        <v>105733</v>
      </c>
      <c r="C885" s="246" t="s">
        <v>6086</v>
      </c>
      <c r="D885" s="245" t="s">
        <v>173</v>
      </c>
      <c r="E885" s="247">
        <v>197.91</v>
      </c>
    </row>
    <row r="886" spans="2:5" ht="31.5" x14ac:dyDescent="0.25">
      <c r="B886" s="265">
        <v>105734</v>
      </c>
      <c r="C886" s="246" t="s">
        <v>6087</v>
      </c>
      <c r="D886" s="245" t="s">
        <v>173</v>
      </c>
      <c r="E886" s="247">
        <v>191.11</v>
      </c>
    </row>
    <row r="887" spans="2:5" ht="31.5" x14ac:dyDescent="0.25">
      <c r="B887" s="265">
        <v>105736</v>
      </c>
      <c r="C887" s="246" t="s">
        <v>6089</v>
      </c>
      <c r="D887" s="245" t="s">
        <v>173</v>
      </c>
      <c r="E887" s="247">
        <v>187.69</v>
      </c>
    </row>
    <row r="888" spans="2:5" ht="31.5" x14ac:dyDescent="0.25">
      <c r="B888" s="265">
        <v>105728</v>
      </c>
      <c r="C888" s="246" t="s">
        <v>6081</v>
      </c>
      <c r="D888" s="245" t="s">
        <v>173</v>
      </c>
      <c r="E888" s="247">
        <v>132.79</v>
      </c>
    </row>
    <row r="889" spans="2:5" ht="31.5" x14ac:dyDescent="0.25">
      <c r="B889" s="265">
        <v>105729</v>
      </c>
      <c r="C889" s="246" t="s">
        <v>6082</v>
      </c>
      <c r="D889" s="245" t="s">
        <v>173</v>
      </c>
      <c r="E889" s="247">
        <v>127.57</v>
      </c>
    </row>
    <row r="890" spans="2:5" ht="31.5" x14ac:dyDescent="0.25">
      <c r="B890" s="265">
        <v>105731</v>
      </c>
      <c r="C890" s="246" t="s">
        <v>6084</v>
      </c>
      <c r="D890" s="245" t="s">
        <v>173</v>
      </c>
      <c r="E890" s="247">
        <v>124.95</v>
      </c>
    </row>
    <row r="891" spans="2:5" ht="31.5" x14ac:dyDescent="0.25">
      <c r="B891" s="265">
        <v>105738</v>
      </c>
      <c r="C891" s="246" t="s">
        <v>6091</v>
      </c>
      <c r="D891" s="245" t="s">
        <v>173</v>
      </c>
      <c r="E891" s="247">
        <v>276.14</v>
      </c>
    </row>
    <row r="892" spans="2:5" ht="31.5" x14ac:dyDescent="0.25">
      <c r="B892" s="265">
        <v>105739</v>
      </c>
      <c r="C892" s="246" t="s">
        <v>6092</v>
      </c>
      <c r="D892" s="245" t="s">
        <v>173</v>
      </c>
      <c r="E892" s="247">
        <v>271.02</v>
      </c>
    </row>
    <row r="893" spans="2:5" ht="31.5" x14ac:dyDescent="0.25">
      <c r="B893" s="265">
        <v>105741</v>
      </c>
      <c r="C893" s="246" t="s">
        <v>6094</v>
      </c>
      <c r="D893" s="245" t="s">
        <v>173</v>
      </c>
      <c r="E893" s="247">
        <v>268.35000000000002</v>
      </c>
    </row>
    <row r="894" spans="2:5" ht="31.5" x14ac:dyDescent="0.25">
      <c r="B894" s="265">
        <v>105750</v>
      </c>
      <c r="C894" s="246" t="s">
        <v>6103</v>
      </c>
      <c r="D894" s="245" t="s">
        <v>173</v>
      </c>
      <c r="E894" s="247">
        <v>128.59</v>
      </c>
    </row>
    <row r="895" spans="2:5" ht="31.5" x14ac:dyDescent="0.25">
      <c r="B895" s="265">
        <v>105751</v>
      </c>
      <c r="C895" s="246" t="s">
        <v>6104</v>
      </c>
      <c r="D895" s="245" t="s">
        <v>173</v>
      </c>
      <c r="E895" s="247">
        <v>125.95</v>
      </c>
    </row>
    <row r="896" spans="2:5" ht="31.5" x14ac:dyDescent="0.25">
      <c r="B896" s="265">
        <v>105753</v>
      </c>
      <c r="C896" s="246" t="s">
        <v>6106</v>
      </c>
      <c r="D896" s="245" t="s">
        <v>173</v>
      </c>
      <c r="E896" s="247">
        <v>123.53</v>
      </c>
    </row>
    <row r="897" spans="2:5" ht="31.5" x14ac:dyDescent="0.25">
      <c r="B897" s="265">
        <v>105755</v>
      </c>
      <c r="C897" s="246" t="s">
        <v>6108</v>
      </c>
      <c r="D897" s="245" t="s">
        <v>173</v>
      </c>
      <c r="E897" s="247">
        <v>121.23</v>
      </c>
    </row>
    <row r="898" spans="2:5" ht="31.5" x14ac:dyDescent="0.25">
      <c r="B898" s="265">
        <v>105743</v>
      </c>
      <c r="C898" s="246" t="s">
        <v>6096</v>
      </c>
      <c r="D898" s="245" t="s">
        <v>173</v>
      </c>
      <c r="E898" s="247">
        <v>94.99</v>
      </c>
    </row>
    <row r="899" spans="2:5" ht="31.5" x14ac:dyDescent="0.25">
      <c r="B899" s="265">
        <v>105744</v>
      </c>
      <c r="C899" s="246" t="s">
        <v>6097</v>
      </c>
      <c r="D899" s="245" t="s">
        <v>173</v>
      </c>
      <c r="E899" s="247">
        <v>92.52</v>
      </c>
    </row>
    <row r="900" spans="2:5" ht="31.5" x14ac:dyDescent="0.25">
      <c r="B900" s="265">
        <v>105746</v>
      </c>
      <c r="C900" s="246" t="s">
        <v>6099</v>
      </c>
      <c r="D900" s="245" t="s">
        <v>173</v>
      </c>
      <c r="E900" s="247">
        <v>90.04</v>
      </c>
    </row>
    <row r="901" spans="2:5" ht="31.5" x14ac:dyDescent="0.25">
      <c r="B901" s="265">
        <v>105748</v>
      </c>
      <c r="C901" s="246" t="s">
        <v>6101</v>
      </c>
      <c r="D901" s="245" t="s">
        <v>173</v>
      </c>
      <c r="E901" s="247">
        <v>87.57</v>
      </c>
    </row>
    <row r="902" spans="2:5" ht="47.25" x14ac:dyDescent="0.25">
      <c r="B902" s="265">
        <v>105660</v>
      </c>
      <c r="C902" s="246" t="s">
        <v>6049</v>
      </c>
      <c r="D902" s="245" t="s">
        <v>173</v>
      </c>
      <c r="E902" s="247">
        <v>165.83</v>
      </c>
    </row>
    <row r="903" spans="2:5" ht="47.25" x14ac:dyDescent="0.25">
      <c r="B903" s="265">
        <v>105663</v>
      </c>
      <c r="C903" s="246" t="s">
        <v>6052</v>
      </c>
      <c r="D903" s="245" t="s">
        <v>173</v>
      </c>
      <c r="E903" s="247">
        <v>154.68</v>
      </c>
    </row>
    <row r="904" spans="2:5" ht="47.25" x14ac:dyDescent="0.25">
      <c r="B904" s="265">
        <v>105669</v>
      </c>
      <c r="C904" s="246" t="s">
        <v>6058</v>
      </c>
      <c r="D904" s="245" t="s">
        <v>173</v>
      </c>
      <c r="E904" s="247">
        <v>149.07</v>
      </c>
    </row>
    <row r="905" spans="2:5" ht="47.25" x14ac:dyDescent="0.25">
      <c r="B905" s="265">
        <v>105642</v>
      </c>
      <c r="C905" s="246" t="s">
        <v>7947</v>
      </c>
      <c r="D905" s="245" t="s">
        <v>173</v>
      </c>
      <c r="E905" s="247">
        <v>0</v>
      </c>
    </row>
    <row r="906" spans="2:5" ht="47.25" x14ac:dyDescent="0.25">
      <c r="B906" s="265">
        <v>105648</v>
      </c>
      <c r="C906" s="246" t="s">
        <v>7948</v>
      </c>
      <c r="D906" s="245" t="s">
        <v>173</v>
      </c>
      <c r="E906" s="247">
        <v>0</v>
      </c>
    </row>
    <row r="907" spans="2:5" ht="47.25" x14ac:dyDescent="0.25">
      <c r="B907" s="265">
        <v>105654</v>
      </c>
      <c r="C907" s="246" t="s">
        <v>7949</v>
      </c>
      <c r="D907" s="245" t="s">
        <v>173</v>
      </c>
      <c r="E907" s="247">
        <v>0</v>
      </c>
    </row>
    <row r="908" spans="2:5" ht="47.25" x14ac:dyDescent="0.25">
      <c r="B908" s="265">
        <v>105661</v>
      </c>
      <c r="C908" s="246" t="s">
        <v>6050</v>
      </c>
      <c r="D908" s="245" t="s">
        <v>173</v>
      </c>
      <c r="E908" s="247">
        <v>195.75</v>
      </c>
    </row>
    <row r="909" spans="2:5" ht="47.25" x14ac:dyDescent="0.25">
      <c r="B909" s="265">
        <v>105664</v>
      </c>
      <c r="C909" s="246" t="s">
        <v>6053</v>
      </c>
      <c r="D909" s="245" t="s">
        <v>173</v>
      </c>
      <c r="E909" s="247">
        <v>184.6</v>
      </c>
    </row>
    <row r="910" spans="2:5" ht="47.25" x14ac:dyDescent="0.25">
      <c r="B910" s="265">
        <v>105670</v>
      </c>
      <c r="C910" s="246" t="s">
        <v>6059</v>
      </c>
      <c r="D910" s="245" t="s">
        <v>173</v>
      </c>
      <c r="E910" s="247">
        <v>178.99</v>
      </c>
    </row>
    <row r="911" spans="2:5" ht="47.25" x14ac:dyDescent="0.25">
      <c r="B911" s="265">
        <v>105643</v>
      </c>
      <c r="C911" s="246" t="s">
        <v>7950</v>
      </c>
      <c r="D911" s="245" t="s">
        <v>173</v>
      </c>
      <c r="E911" s="247">
        <v>0</v>
      </c>
    </row>
    <row r="912" spans="2:5" ht="47.25" x14ac:dyDescent="0.25">
      <c r="B912" s="265">
        <v>105649</v>
      </c>
      <c r="C912" s="246" t="s">
        <v>7951</v>
      </c>
      <c r="D912" s="245" t="s">
        <v>173</v>
      </c>
      <c r="E912" s="247">
        <v>0</v>
      </c>
    </row>
    <row r="913" spans="2:5" ht="47.25" x14ac:dyDescent="0.25">
      <c r="B913" s="265">
        <v>105655</v>
      </c>
      <c r="C913" s="246" t="s">
        <v>7952</v>
      </c>
      <c r="D913" s="245" t="s">
        <v>173</v>
      </c>
      <c r="E913" s="247">
        <v>0</v>
      </c>
    </row>
    <row r="914" spans="2:5" ht="47.25" x14ac:dyDescent="0.25">
      <c r="B914" s="265">
        <v>105662</v>
      </c>
      <c r="C914" s="246" t="s">
        <v>6051</v>
      </c>
      <c r="D914" s="245" t="s">
        <v>173</v>
      </c>
      <c r="E914" s="247">
        <v>225.24</v>
      </c>
    </row>
    <row r="915" spans="2:5" ht="47.25" x14ac:dyDescent="0.25">
      <c r="B915" s="265">
        <v>105665</v>
      </c>
      <c r="C915" s="246" t="s">
        <v>6054</v>
      </c>
      <c r="D915" s="245" t="s">
        <v>173</v>
      </c>
      <c r="E915" s="247">
        <v>214.09</v>
      </c>
    </row>
    <row r="916" spans="2:5" ht="47.25" x14ac:dyDescent="0.25">
      <c r="B916" s="265">
        <v>105671</v>
      </c>
      <c r="C916" s="246" t="s">
        <v>6060</v>
      </c>
      <c r="D916" s="245" t="s">
        <v>173</v>
      </c>
      <c r="E916" s="247">
        <v>208.48</v>
      </c>
    </row>
    <row r="917" spans="2:5" ht="47.25" x14ac:dyDescent="0.25">
      <c r="B917" s="265">
        <v>105644</v>
      </c>
      <c r="C917" s="246" t="s">
        <v>7953</v>
      </c>
      <c r="D917" s="245" t="s">
        <v>173</v>
      </c>
      <c r="E917" s="247">
        <v>0</v>
      </c>
    </row>
    <row r="918" spans="2:5" ht="47.25" x14ac:dyDescent="0.25">
      <c r="B918" s="265">
        <v>105650</v>
      </c>
      <c r="C918" s="246" t="s">
        <v>7954</v>
      </c>
      <c r="D918" s="245" t="s">
        <v>173</v>
      </c>
      <c r="E918" s="247">
        <v>0</v>
      </c>
    </row>
    <row r="919" spans="2:5" ht="47.25" x14ac:dyDescent="0.25">
      <c r="B919" s="265">
        <v>105656</v>
      </c>
      <c r="C919" s="246" t="s">
        <v>7955</v>
      </c>
      <c r="D919" s="245" t="s">
        <v>173</v>
      </c>
      <c r="E919" s="247">
        <v>0</v>
      </c>
    </row>
    <row r="920" spans="2:5" ht="47.25" x14ac:dyDescent="0.25">
      <c r="B920" s="265">
        <v>105577</v>
      </c>
      <c r="C920" s="246" t="s">
        <v>6016</v>
      </c>
      <c r="D920" s="245" t="s">
        <v>173</v>
      </c>
      <c r="E920" s="247">
        <v>102.04</v>
      </c>
    </row>
    <row r="921" spans="2:5" ht="47.25" x14ac:dyDescent="0.25">
      <c r="B921" s="265">
        <v>105578</v>
      </c>
      <c r="C921" s="246" t="s">
        <v>6017</v>
      </c>
      <c r="D921" s="245" t="s">
        <v>173</v>
      </c>
      <c r="E921" s="247">
        <v>90.89</v>
      </c>
    </row>
    <row r="922" spans="2:5" ht="47.25" x14ac:dyDescent="0.25">
      <c r="B922" s="265">
        <v>105712</v>
      </c>
      <c r="C922" s="246" t="s">
        <v>6078</v>
      </c>
      <c r="D922" s="245" t="s">
        <v>173</v>
      </c>
      <c r="E922" s="247">
        <v>85.28</v>
      </c>
    </row>
    <row r="923" spans="2:5" ht="31.5" x14ac:dyDescent="0.25">
      <c r="B923" s="265">
        <v>105637</v>
      </c>
      <c r="C923" s="246" t="s">
        <v>7956</v>
      </c>
      <c r="D923" s="245" t="s">
        <v>173</v>
      </c>
      <c r="E923" s="247">
        <v>0</v>
      </c>
    </row>
    <row r="924" spans="2:5" ht="31.5" x14ac:dyDescent="0.25">
      <c r="B924" s="265">
        <v>105707</v>
      </c>
      <c r="C924" s="246" t="s">
        <v>7957</v>
      </c>
      <c r="D924" s="245" t="s">
        <v>173</v>
      </c>
      <c r="E924" s="247">
        <v>0</v>
      </c>
    </row>
    <row r="925" spans="2:5" ht="31.5" x14ac:dyDescent="0.25">
      <c r="B925" s="265">
        <v>105709</v>
      </c>
      <c r="C925" s="246" t="s">
        <v>7958</v>
      </c>
      <c r="D925" s="245" t="s">
        <v>173</v>
      </c>
      <c r="E925" s="247">
        <v>0</v>
      </c>
    </row>
    <row r="926" spans="2:5" ht="47.25" x14ac:dyDescent="0.25">
      <c r="B926" s="265">
        <v>105693</v>
      </c>
      <c r="C926" s="246" t="s">
        <v>6064</v>
      </c>
      <c r="D926" s="245" t="s">
        <v>173</v>
      </c>
      <c r="E926" s="247">
        <v>157.24</v>
      </c>
    </row>
    <row r="927" spans="2:5" ht="47.25" x14ac:dyDescent="0.25">
      <c r="B927" s="265">
        <v>105696</v>
      </c>
      <c r="C927" s="246" t="s">
        <v>6067</v>
      </c>
      <c r="D927" s="245" t="s">
        <v>173</v>
      </c>
      <c r="E927" s="247">
        <v>146.09</v>
      </c>
    </row>
    <row r="928" spans="2:5" ht="47.25" x14ac:dyDescent="0.25">
      <c r="B928" s="265">
        <v>105702</v>
      </c>
      <c r="C928" s="246" t="s">
        <v>6073</v>
      </c>
      <c r="D928" s="245" t="s">
        <v>173</v>
      </c>
      <c r="E928" s="247">
        <v>140.47999999999999</v>
      </c>
    </row>
    <row r="929" spans="2:5" ht="47.25" x14ac:dyDescent="0.25">
      <c r="B929" s="265">
        <v>105675</v>
      </c>
      <c r="C929" s="246" t="s">
        <v>7959</v>
      </c>
      <c r="D929" s="245" t="s">
        <v>173</v>
      </c>
      <c r="E929" s="247">
        <v>0</v>
      </c>
    </row>
    <row r="930" spans="2:5" ht="47.25" x14ac:dyDescent="0.25">
      <c r="B930" s="265">
        <v>105681</v>
      </c>
      <c r="C930" s="246" t="s">
        <v>7960</v>
      </c>
      <c r="D930" s="245" t="s">
        <v>173</v>
      </c>
      <c r="E930" s="247">
        <v>0</v>
      </c>
    </row>
    <row r="931" spans="2:5" ht="47.25" x14ac:dyDescent="0.25">
      <c r="B931" s="265">
        <v>105687</v>
      </c>
      <c r="C931" s="246" t="s">
        <v>7961</v>
      </c>
      <c r="D931" s="245" t="s">
        <v>173</v>
      </c>
      <c r="E931" s="247">
        <v>0</v>
      </c>
    </row>
    <row r="932" spans="2:5" ht="47.25" x14ac:dyDescent="0.25">
      <c r="B932" s="265">
        <v>105694</v>
      </c>
      <c r="C932" s="246" t="s">
        <v>6065</v>
      </c>
      <c r="D932" s="245" t="s">
        <v>173</v>
      </c>
      <c r="E932" s="247">
        <v>187.33</v>
      </c>
    </row>
    <row r="933" spans="2:5" ht="47.25" x14ac:dyDescent="0.25">
      <c r="B933" s="265">
        <v>105697</v>
      </c>
      <c r="C933" s="246" t="s">
        <v>6068</v>
      </c>
      <c r="D933" s="245" t="s">
        <v>173</v>
      </c>
      <c r="E933" s="247">
        <v>176.18</v>
      </c>
    </row>
    <row r="934" spans="2:5" ht="47.25" x14ac:dyDescent="0.25">
      <c r="B934" s="265">
        <v>105703</v>
      </c>
      <c r="C934" s="246" t="s">
        <v>6074</v>
      </c>
      <c r="D934" s="245" t="s">
        <v>173</v>
      </c>
      <c r="E934" s="247">
        <v>170.57</v>
      </c>
    </row>
    <row r="935" spans="2:5" ht="47.25" x14ac:dyDescent="0.25">
      <c r="B935" s="265">
        <v>105676</v>
      </c>
      <c r="C935" s="246" t="s">
        <v>7962</v>
      </c>
      <c r="D935" s="245" t="s">
        <v>173</v>
      </c>
      <c r="E935" s="247">
        <v>0</v>
      </c>
    </row>
    <row r="936" spans="2:5" ht="47.25" x14ac:dyDescent="0.25">
      <c r="B936" s="265">
        <v>105682</v>
      </c>
      <c r="C936" s="246" t="s">
        <v>7963</v>
      </c>
      <c r="D936" s="245" t="s">
        <v>173</v>
      </c>
      <c r="E936" s="247">
        <v>0</v>
      </c>
    </row>
    <row r="937" spans="2:5" ht="47.25" x14ac:dyDescent="0.25">
      <c r="B937" s="265">
        <v>105688</v>
      </c>
      <c r="C937" s="246" t="s">
        <v>7964</v>
      </c>
      <c r="D937" s="245" t="s">
        <v>173</v>
      </c>
      <c r="E937" s="247">
        <v>0</v>
      </c>
    </row>
    <row r="938" spans="2:5" ht="47.25" x14ac:dyDescent="0.25">
      <c r="B938" s="265">
        <v>105695</v>
      </c>
      <c r="C938" s="246" t="s">
        <v>6066</v>
      </c>
      <c r="D938" s="245" t="s">
        <v>173</v>
      </c>
      <c r="E938" s="247">
        <v>217.01</v>
      </c>
    </row>
    <row r="939" spans="2:5" ht="47.25" x14ac:dyDescent="0.25">
      <c r="B939" s="265">
        <v>105698</v>
      </c>
      <c r="C939" s="246" t="s">
        <v>6069</v>
      </c>
      <c r="D939" s="245" t="s">
        <v>173</v>
      </c>
      <c r="E939" s="247">
        <v>205.86</v>
      </c>
    </row>
    <row r="940" spans="2:5" ht="47.25" x14ac:dyDescent="0.25">
      <c r="B940" s="265">
        <v>105704</v>
      </c>
      <c r="C940" s="246" t="s">
        <v>6075</v>
      </c>
      <c r="D940" s="245" t="s">
        <v>173</v>
      </c>
      <c r="E940" s="247">
        <v>200.25</v>
      </c>
    </row>
    <row r="941" spans="2:5" ht="47.25" x14ac:dyDescent="0.25">
      <c r="B941" s="265">
        <v>105677</v>
      </c>
      <c r="C941" s="246" t="s">
        <v>7965</v>
      </c>
      <c r="D941" s="245" t="s">
        <v>173</v>
      </c>
      <c r="E941" s="247">
        <v>0</v>
      </c>
    </row>
    <row r="942" spans="2:5" ht="47.25" x14ac:dyDescent="0.25">
      <c r="B942" s="265">
        <v>105683</v>
      </c>
      <c r="C942" s="246" t="s">
        <v>7966</v>
      </c>
      <c r="D942" s="245" t="s">
        <v>173</v>
      </c>
      <c r="E942" s="247">
        <v>0</v>
      </c>
    </row>
    <row r="943" spans="2:5" ht="47.25" x14ac:dyDescent="0.25">
      <c r="B943" s="265">
        <v>105689</v>
      </c>
      <c r="C943" s="246" t="s">
        <v>7967</v>
      </c>
      <c r="D943" s="245" t="s">
        <v>173</v>
      </c>
      <c r="E943" s="247">
        <v>0</v>
      </c>
    </row>
    <row r="944" spans="2:5" ht="47.25" x14ac:dyDescent="0.25">
      <c r="B944" s="265">
        <v>105579</v>
      </c>
      <c r="C944" s="246" t="s">
        <v>6018</v>
      </c>
      <c r="D944" s="245" t="s">
        <v>173</v>
      </c>
      <c r="E944" s="247">
        <v>93.09</v>
      </c>
    </row>
    <row r="945" spans="2:5" ht="47.25" x14ac:dyDescent="0.25">
      <c r="B945" s="265">
        <v>105580</v>
      </c>
      <c r="C945" s="246" t="s">
        <v>6019</v>
      </c>
      <c r="D945" s="245" t="s">
        <v>173</v>
      </c>
      <c r="E945" s="247">
        <v>81.94</v>
      </c>
    </row>
    <row r="946" spans="2:5" ht="47.25" x14ac:dyDescent="0.25">
      <c r="B946" s="265">
        <v>105582</v>
      </c>
      <c r="C946" s="246" t="s">
        <v>6021</v>
      </c>
      <c r="D946" s="245" t="s">
        <v>173</v>
      </c>
      <c r="E946" s="247">
        <v>76.33</v>
      </c>
    </row>
    <row r="947" spans="2:5" ht="31.5" x14ac:dyDescent="0.25">
      <c r="B947" s="265">
        <v>105638</v>
      </c>
      <c r="C947" s="246" t="s">
        <v>7968</v>
      </c>
      <c r="D947" s="245" t="s">
        <v>173</v>
      </c>
      <c r="E947" s="247">
        <v>0</v>
      </c>
    </row>
    <row r="948" spans="2:5" ht="31.5" x14ac:dyDescent="0.25">
      <c r="B948" s="265">
        <v>105715</v>
      </c>
      <c r="C948" s="246" t="s">
        <v>7969</v>
      </c>
      <c r="D948" s="245" t="s">
        <v>173</v>
      </c>
      <c r="E948" s="247">
        <v>0</v>
      </c>
    </row>
    <row r="949" spans="2:5" ht="31.5" x14ac:dyDescent="0.25">
      <c r="B949" s="265">
        <v>105717</v>
      </c>
      <c r="C949" s="246" t="s">
        <v>7970</v>
      </c>
      <c r="D949" s="245" t="s">
        <v>173</v>
      </c>
      <c r="E949" s="247">
        <v>0</v>
      </c>
    </row>
    <row r="950" spans="2:5" ht="47.25" x14ac:dyDescent="0.25">
      <c r="B950" s="265">
        <v>105626</v>
      </c>
      <c r="C950" s="246" t="s">
        <v>6035</v>
      </c>
      <c r="D950" s="245" t="s">
        <v>173</v>
      </c>
      <c r="E950" s="247">
        <v>126.1</v>
      </c>
    </row>
    <row r="951" spans="2:5" ht="47.25" x14ac:dyDescent="0.25">
      <c r="B951" s="265">
        <v>105629</v>
      </c>
      <c r="C951" s="246" t="s">
        <v>6038</v>
      </c>
      <c r="D951" s="245" t="s">
        <v>173</v>
      </c>
      <c r="E951" s="247">
        <v>117.15</v>
      </c>
    </row>
    <row r="952" spans="2:5" ht="47.25" x14ac:dyDescent="0.25">
      <c r="B952" s="265">
        <v>105635</v>
      </c>
      <c r="C952" s="246" t="s">
        <v>6044</v>
      </c>
      <c r="D952" s="245" t="s">
        <v>173</v>
      </c>
      <c r="E952" s="247">
        <v>115.91</v>
      </c>
    </row>
    <row r="953" spans="2:5" ht="31.5" x14ac:dyDescent="0.25">
      <c r="B953" s="265">
        <v>105605</v>
      </c>
      <c r="C953" s="246" t="s">
        <v>7971</v>
      </c>
      <c r="D953" s="245" t="s">
        <v>173</v>
      </c>
      <c r="E953" s="247">
        <v>0</v>
      </c>
    </row>
    <row r="954" spans="2:5" ht="31.5" x14ac:dyDescent="0.25">
      <c r="B954" s="265">
        <v>105613</v>
      </c>
      <c r="C954" s="246" t="s">
        <v>7972</v>
      </c>
      <c r="D954" s="245" t="s">
        <v>173</v>
      </c>
      <c r="E954" s="247">
        <v>0</v>
      </c>
    </row>
    <row r="955" spans="2:5" ht="31.5" x14ac:dyDescent="0.25">
      <c r="B955" s="265">
        <v>105621</v>
      </c>
      <c r="C955" s="246" t="s">
        <v>7973</v>
      </c>
      <c r="D955" s="245" t="s">
        <v>173</v>
      </c>
      <c r="E955" s="247">
        <v>0</v>
      </c>
    </row>
    <row r="956" spans="2:5" ht="47.25" x14ac:dyDescent="0.25">
      <c r="B956" s="265">
        <v>105627</v>
      </c>
      <c r="C956" s="246" t="s">
        <v>6036</v>
      </c>
      <c r="D956" s="245" t="s">
        <v>173</v>
      </c>
      <c r="E956" s="247">
        <v>156.66999999999999</v>
      </c>
    </row>
    <row r="957" spans="2:5" ht="47.25" x14ac:dyDescent="0.25">
      <c r="B957" s="265">
        <v>105630</v>
      </c>
      <c r="C957" s="246" t="s">
        <v>6039</v>
      </c>
      <c r="D957" s="245" t="s">
        <v>173</v>
      </c>
      <c r="E957" s="247">
        <v>147.72</v>
      </c>
    </row>
    <row r="958" spans="2:5" ht="47.25" x14ac:dyDescent="0.25">
      <c r="B958" s="265">
        <v>105636</v>
      </c>
      <c r="C958" s="246" t="s">
        <v>6045</v>
      </c>
      <c r="D958" s="245" t="s">
        <v>173</v>
      </c>
      <c r="E958" s="247">
        <v>146.47999999999999</v>
      </c>
    </row>
    <row r="959" spans="2:5" ht="31.5" x14ac:dyDescent="0.25">
      <c r="B959" s="265">
        <v>105606</v>
      </c>
      <c r="C959" s="246" t="s">
        <v>7974</v>
      </c>
      <c r="D959" s="245" t="s">
        <v>173</v>
      </c>
      <c r="E959" s="247">
        <v>0</v>
      </c>
    </row>
    <row r="960" spans="2:5" ht="31.5" x14ac:dyDescent="0.25">
      <c r="B960" s="265">
        <v>105614</v>
      </c>
      <c r="C960" s="246" t="s">
        <v>7975</v>
      </c>
      <c r="D960" s="245" t="s">
        <v>173</v>
      </c>
      <c r="E960" s="247">
        <v>0</v>
      </c>
    </row>
    <row r="961" spans="2:5" ht="31.5" x14ac:dyDescent="0.25">
      <c r="B961" s="265">
        <v>105622</v>
      </c>
      <c r="C961" s="246" t="s">
        <v>7976</v>
      </c>
      <c r="D961" s="245" t="s">
        <v>173</v>
      </c>
      <c r="E961" s="247">
        <v>0</v>
      </c>
    </row>
    <row r="962" spans="2:5" ht="47.25" x14ac:dyDescent="0.25">
      <c r="B962" s="265">
        <v>105572</v>
      </c>
      <c r="C962" s="246" t="s">
        <v>6011</v>
      </c>
      <c r="D962" s="245" t="s">
        <v>173</v>
      </c>
      <c r="E962" s="247">
        <v>63.27</v>
      </c>
    </row>
    <row r="963" spans="2:5" ht="47.25" x14ac:dyDescent="0.25">
      <c r="B963" s="265">
        <v>105574</v>
      </c>
      <c r="C963" s="246" t="s">
        <v>6013</v>
      </c>
      <c r="D963" s="245" t="s">
        <v>173</v>
      </c>
      <c r="E963" s="247">
        <v>54.32</v>
      </c>
    </row>
    <row r="964" spans="2:5" ht="47.25" x14ac:dyDescent="0.25">
      <c r="B964" s="265">
        <v>105576</v>
      </c>
      <c r="C964" s="246" t="s">
        <v>6015</v>
      </c>
      <c r="D964" s="245" t="s">
        <v>173</v>
      </c>
      <c r="E964" s="247">
        <v>53.08</v>
      </c>
    </row>
    <row r="965" spans="2:5" ht="47.25" x14ac:dyDescent="0.25">
      <c r="B965" s="265">
        <v>105603</v>
      </c>
      <c r="C965" s="246" t="s">
        <v>7977</v>
      </c>
      <c r="D965" s="245" t="s">
        <v>173</v>
      </c>
      <c r="E965" s="247">
        <v>0</v>
      </c>
    </row>
    <row r="966" spans="2:5" ht="47.25" x14ac:dyDescent="0.25">
      <c r="B966" s="265">
        <v>105611</v>
      </c>
      <c r="C966" s="246" t="s">
        <v>7978</v>
      </c>
      <c r="D966" s="245" t="s">
        <v>173</v>
      </c>
      <c r="E966" s="247">
        <v>0</v>
      </c>
    </row>
    <row r="967" spans="2:5" ht="47.25" x14ac:dyDescent="0.25">
      <c r="B967" s="265">
        <v>105619</v>
      </c>
      <c r="C967" s="246" t="s">
        <v>7979</v>
      </c>
      <c r="D967" s="245" t="s">
        <v>173</v>
      </c>
      <c r="E967" s="247">
        <v>0</v>
      </c>
    </row>
    <row r="968" spans="2:5" ht="47.25" x14ac:dyDescent="0.25">
      <c r="B968" s="265">
        <v>105573</v>
      </c>
      <c r="C968" s="246" t="s">
        <v>6012</v>
      </c>
      <c r="D968" s="245" t="s">
        <v>173</v>
      </c>
      <c r="E968" s="247">
        <v>95.11</v>
      </c>
    </row>
    <row r="969" spans="2:5" ht="47.25" x14ac:dyDescent="0.25">
      <c r="B969" s="265">
        <v>105628</v>
      </c>
      <c r="C969" s="246" t="s">
        <v>6037</v>
      </c>
      <c r="D969" s="245" t="s">
        <v>173</v>
      </c>
      <c r="E969" s="247">
        <v>86.16</v>
      </c>
    </row>
    <row r="970" spans="2:5" ht="47.25" x14ac:dyDescent="0.25">
      <c r="B970" s="265">
        <v>105634</v>
      </c>
      <c r="C970" s="246" t="s">
        <v>6043</v>
      </c>
      <c r="D970" s="245" t="s">
        <v>173</v>
      </c>
      <c r="E970" s="247">
        <v>84.92</v>
      </c>
    </row>
    <row r="971" spans="2:5" ht="47.25" x14ac:dyDescent="0.25">
      <c r="B971" s="265">
        <v>105604</v>
      </c>
      <c r="C971" s="246" t="s">
        <v>7980</v>
      </c>
      <c r="D971" s="245" t="s">
        <v>173</v>
      </c>
      <c r="E971" s="247">
        <v>0</v>
      </c>
    </row>
    <row r="972" spans="2:5" ht="47.25" x14ac:dyDescent="0.25">
      <c r="B972" s="265">
        <v>105612</v>
      </c>
      <c r="C972" s="246" t="s">
        <v>7981</v>
      </c>
      <c r="D972" s="245" t="s">
        <v>173</v>
      </c>
      <c r="E972" s="247">
        <v>0</v>
      </c>
    </row>
    <row r="973" spans="2:5" ht="47.25" x14ac:dyDescent="0.25">
      <c r="B973" s="265">
        <v>105620</v>
      </c>
      <c r="C973" s="246" t="s">
        <v>7982</v>
      </c>
      <c r="D973" s="245" t="s">
        <v>173</v>
      </c>
      <c r="E973" s="247">
        <v>0</v>
      </c>
    </row>
    <row r="974" spans="2:5" ht="47.25" x14ac:dyDescent="0.25">
      <c r="B974" s="265">
        <v>105586</v>
      </c>
      <c r="C974" s="246" t="s">
        <v>6023</v>
      </c>
      <c r="D974" s="245" t="s">
        <v>173</v>
      </c>
      <c r="E974" s="247">
        <v>114.8</v>
      </c>
    </row>
    <row r="975" spans="2:5" ht="47.25" x14ac:dyDescent="0.25">
      <c r="B975" s="265">
        <v>105587</v>
      </c>
      <c r="C975" s="246" t="s">
        <v>6024</v>
      </c>
      <c r="D975" s="245" t="s">
        <v>173</v>
      </c>
      <c r="E975" s="247">
        <v>99.43</v>
      </c>
    </row>
    <row r="976" spans="2:5" ht="47.25" x14ac:dyDescent="0.25">
      <c r="B976" s="265">
        <v>105589</v>
      </c>
      <c r="C976" s="246" t="s">
        <v>6026</v>
      </c>
      <c r="D976" s="245" t="s">
        <v>173</v>
      </c>
      <c r="E976" s="247">
        <v>98.01</v>
      </c>
    </row>
    <row r="977" spans="2:5" ht="31.5" x14ac:dyDescent="0.25">
      <c r="B977" s="265">
        <v>105584</v>
      </c>
      <c r="C977" s="246" t="s">
        <v>7983</v>
      </c>
      <c r="D977" s="245" t="s">
        <v>173</v>
      </c>
      <c r="E977" s="247">
        <v>0</v>
      </c>
    </row>
    <row r="978" spans="2:5" ht="31.5" x14ac:dyDescent="0.25">
      <c r="B978" s="265">
        <v>105720</v>
      </c>
      <c r="C978" s="246" t="s">
        <v>7984</v>
      </c>
      <c r="D978" s="245" t="s">
        <v>173</v>
      </c>
      <c r="E978" s="247">
        <v>0</v>
      </c>
    </row>
    <row r="979" spans="2:5" ht="31.5" x14ac:dyDescent="0.25">
      <c r="B979" s="265">
        <v>105722</v>
      </c>
      <c r="C979" s="246" t="s">
        <v>7985</v>
      </c>
      <c r="D979" s="245" t="s">
        <v>173</v>
      </c>
      <c r="E979" s="247">
        <v>0</v>
      </c>
    </row>
    <row r="980" spans="2:5" ht="47.25" x14ac:dyDescent="0.25">
      <c r="B980" s="265">
        <v>105593</v>
      </c>
      <c r="C980" s="246" t="s">
        <v>6028</v>
      </c>
      <c r="D980" s="245" t="s">
        <v>173</v>
      </c>
      <c r="E980" s="247">
        <v>105.85</v>
      </c>
    </row>
    <row r="981" spans="2:5" ht="47.25" x14ac:dyDescent="0.25">
      <c r="B981" s="265">
        <v>105594</v>
      </c>
      <c r="C981" s="246" t="s">
        <v>6029</v>
      </c>
      <c r="D981" s="245" t="s">
        <v>173</v>
      </c>
      <c r="E981" s="247">
        <v>90.48</v>
      </c>
    </row>
    <row r="982" spans="2:5" ht="47.25" x14ac:dyDescent="0.25">
      <c r="B982" s="265">
        <v>105596</v>
      </c>
      <c r="C982" s="246" t="s">
        <v>6031</v>
      </c>
      <c r="D982" s="245" t="s">
        <v>173</v>
      </c>
      <c r="E982" s="247">
        <v>89.06</v>
      </c>
    </row>
    <row r="983" spans="2:5" ht="31.5" x14ac:dyDescent="0.25">
      <c r="B983" s="265">
        <v>105591</v>
      </c>
      <c r="C983" s="246" t="s">
        <v>7986</v>
      </c>
      <c r="D983" s="245" t="s">
        <v>173</v>
      </c>
      <c r="E983" s="247">
        <v>0</v>
      </c>
    </row>
    <row r="984" spans="2:5" ht="31.5" x14ac:dyDescent="0.25">
      <c r="B984" s="265">
        <v>105724</v>
      </c>
      <c r="C984" s="246" t="s">
        <v>7987</v>
      </c>
      <c r="D984" s="245" t="s">
        <v>173</v>
      </c>
      <c r="E984" s="247">
        <v>0</v>
      </c>
    </row>
    <row r="985" spans="2:5" ht="31.5" x14ac:dyDescent="0.25">
      <c r="B985" s="265">
        <v>105726</v>
      </c>
      <c r="C985" s="246" t="s">
        <v>7988</v>
      </c>
      <c r="D985" s="245" t="s">
        <v>173</v>
      </c>
      <c r="E985" s="247">
        <v>0</v>
      </c>
    </row>
    <row r="986" spans="2:5" ht="31.5" x14ac:dyDescent="0.25">
      <c r="B986" s="265">
        <v>105567</v>
      </c>
      <c r="C986" s="246" t="s">
        <v>6006</v>
      </c>
      <c r="D986" s="245" t="s">
        <v>173</v>
      </c>
      <c r="E986" s="247">
        <v>16.46</v>
      </c>
    </row>
    <row r="987" spans="2:5" ht="31.5" x14ac:dyDescent="0.25">
      <c r="B987" s="265">
        <v>105568</v>
      </c>
      <c r="C987" s="246" t="s">
        <v>6007</v>
      </c>
      <c r="D987" s="245" t="s">
        <v>173</v>
      </c>
      <c r="E987" s="247">
        <v>13.1</v>
      </c>
    </row>
    <row r="988" spans="2:5" ht="31.5" x14ac:dyDescent="0.25">
      <c r="B988" s="265">
        <v>105570</v>
      </c>
      <c r="C988" s="246" t="s">
        <v>6009</v>
      </c>
      <c r="D988" s="245" t="s">
        <v>173</v>
      </c>
      <c r="E988" s="247">
        <v>10.81</v>
      </c>
    </row>
    <row r="989" spans="2:5" x14ac:dyDescent="0.25">
      <c r="B989" s="265">
        <v>100575</v>
      </c>
      <c r="C989" s="246" t="s">
        <v>6002</v>
      </c>
      <c r="D989" s="245" t="s">
        <v>121</v>
      </c>
      <c r="E989" s="247">
        <v>2.0299999999999998</v>
      </c>
    </row>
    <row r="990" spans="2:5" ht="31.5" x14ac:dyDescent="0.25">
      <c r="B990" s="265">
        <v>100577</v>
      </c>
      <c r="C990" s="246" t="s">
        <v>5978</v>
      </c>
      <c r="D990" s="245" t="s">
        <v>121</v>
      </c>
      <c r="E990" s="247">
        <v>0.59</v>
      </c>
    </row>
    <row r="991" spans="2:5" ht="31.5" x14ac:dyDescent="0.25">
      <c r="B991" s="265">
        <v>105598</v>
      </c>
      <c r="C991" s="246" t="s">
        <v>5980</v>
      </c>
      <c r="D991" s="245" t="s">
        <v>121</v>
      </c>
      <c r="E991" s="247">
        <v>2.15</v>
      </c>
    </row>
    <row r="992" spans="2:5" ht="31.5" x14ac:dyDescent="0.25">
      <c r="B992" s="265">
        <v>100576</v>
      </c>
      <c r="C992" s="246" t="s">
        <v>5977</v>
      </c>
      <c r="D992" s="245" t="s">
        <v>121</v>
      </c>
      <c r="E992" s="247">
        <v>2.35</v>
      </c>
    </row>
    <row r="993" spans="2:5" ht="31.5" x14ac:dyDescent="0.25">
      <c r="B993" s="265">
        <v>105597</v>
      </c>
      <c r="C993" s="246" t="s">
        <v>5979</v>
      </c>
      <c r="D993" s="245" t="s">
        <v>121</v>
      </c>
      <c r="E993" s="247">
        <v>4.3499999999999996</v>
      </c>
    </row>
    <row r="994" spans="2:5" x14ac:dyDescent="0.25">
      <c r="B994" s="265">
        <v>102730</v>
      </c>
      <c r="C994" s="246" t="s">
        <v>2044</v>
      </c>
      <c r="D994" s="245" t="s">
        <v>171</v>
      </c>
      <c r="E994" s="247">
        <v>12.82</v>
      </c>
    </row>
    <row r="995" spans="2:5" x14ac:dyDescent="0.25">
      <c r="B995" s="265">
        <v>102731</v>
      </c>
      <c r="C995" s="246" t="s">
        <v>2045</v>
      </c>
      <c r="D995" s="245" t="s">
        <v>171</v>
      </c>
      <c r="E995" s="247">
        <v>10.68</v>
      </c>
    </row>
    <row r="996" spans="2:5" x14ac:dyDescent="0.25">
      <c r="B996" s="265">
        <v>102732</v>
      </c>
      <c r="C996" s="246" t="s">
        <v>2046</v>
      </c>
      <c r="D996" s="245" t="s">
        <v>171</v>
      </c>
      <c r="E996" s="247">
        <v>9.8800000000000008</v>
      </c>
    </row>
    <row r="997" spans="2:5" x14ac:dyDescent="0.25">
      <c r="B997" s="265">
        <v>102733</v>
      </c>
      <c r="C997" s="246" t="s">
        <v>2047</v>
      </c>
      <c r="D997" s="245" t="s">
        <v>171</v>
      </c>
      <c r="E997" s="247">
        <v>10.75</v>
      </c>
    </row>
    <row r="998" spans="2:5" x14ac:dyDescent="0.25">
      <c r="B998" s="265">
        <v>102728</v>
      </c>
      <c r="C998" s="246" t="s">
        <v>2042</v>
      </c>
      <c r="D998" s="245" t="s">
        <v>171</v>
      </c>
      <c r="E998" s="247">
        <v>16.2</v>
      </c>
    </row>
    <row r="999" spans="2:5" x14ac:dyDescent="0.25">
      <c r="B999" s="265">
        <v>102729</v>
      </c>
      <c r="C999" s="246" t="s">
        <v>2043</v>
      </c>
      <c r="D999" s="245" t="s">
        <v>171</v>
      </c>
      <c r="E999" s="247">
        <v>14.65</v>
      </c>
    </row>
    <row r="1000" spans="2:5" x14ac:dyDescent="0.25">
      <c r="B1000" s="265">
        <v>102734</v>
      </c>
      <c r="C1000" s="246" t="s">
        <v>2048</v>
      </c>
      <c r="D1000" s="245" t="s">
        <v>171</v>
      </c>
      <c r="E1000" s="247">
        <v>14.89</v>
      </c>
    </row>
    <row r="1001" spans="2:5" x14ac:dyDescent="0.25">
      <c r="B1001" s="265">
        <v>102735</v>
      </c>
      <c r="C1001" s="246" t="s">
        <v>2049</v>
      </c>
      <c r="D1001" s="245" t="s">
        <v>171</v>
      </c>
      <c r="E1001" s="247">
        <v>13.52</v>
      </c>
    </row>
    <row r="1002" spans="2:5" ht="31.5" x14ac:dyDescent="0.25">
      <c r="B1002" s="265">
        <v>102765</v>
      </c>
      <c r="C1002" s="246" t="s">
        <v>2079</v>
      </c>
      <c r="D1002" s="245" t="s">
        <v>19</v>
      </c>
      <c r="E1002" s="247">
        <v>16859.82</v>
      </c>
    </row>
    <row r="1003" spans="2:5" ht="31.5" x14ac:dyDescent="0.25">
      <c r="B1003" s="265">
        <v>102795</v>
      </c>
      <c r="C1003" s="246" t="s">
        <v>2109</v>
      </c>
      <c r="D1003" s="245" t="s">
        <v>19</v>
      </c>
      <c r="E1003" s="247">
        <v>34817.660000000003</v>
      </c>
    </row>
    <row r="1004" spans="2:5" ht="31.5" x14ac:dyDescent="0.25">
      <c r="B1004" s="265">
        <v>102766</v>
      </c>
      <c r="C1004" s="246" t="s">
        <v>2080</v>
      </c>
      <c r="D1004" s="245" t="s">
        <v>19</v>
      </c>
      <c r="E1004" s="247">
        <v>25256.18</v>
      </c>
    </row>
    <row r="1005" spans="2:5" ht="31.5" x14ac:dyDescent="0.25">
      <c r="B1005" s="265">
        <v>102796</v>
      </c>
      <c r="C1005" s="246" t="s">
        <v>2110</v>
      </c>
      <c r="D1005" s="245" t="s">
        <v>19</v>
      </c>
      <c r="E1005" s="247">
        <v>55994.8</v>
      </c>
    </row>
    <row r="1006" spans="2:5" ht="31.5" x14ac:dyDescent="0.25">
      <c r="B1006" s="265">
        <v>102767</v>
      </c>
      <c r="C1006" s="246" t="s">
        <v>2081</v>
      </c>
      <c r="D1006" s="245" t="s">
        <v>19</v>
      </c>
      <c r="E1006" s="247">
        <v>35272.080000000002</v>
      </c>
    </row>
    <row r="1007" spans="2:5" ht="31.5" x14ac:dyDescent="0.25">
      <c r="B1007" s="265">
        <v>102797</v>
      </c>
      <c r="C1007" s="246" t="s">
        <v>2111</v>
      </c>
      <c r="D1007" s="245" t="s">
        <v>19</v>
      </c>
      <c r="E1007" s="247">
        <v>79419.399999999994</v>
      </c>
    </row>
    <row r="1008" spans="2:5" ht="31.5" x14ac:dyDescent="0.25">
      <c r="B1008" s="265">
        <v>102768</v>
      </c>
      <c r="C1008" s="246" t="s">
        <v>2082</v>
      </c>
      <c r="D1008" s="245" t="s">
        <v>19</v>
      </c>
      <c r="E1008" s="247">
        <v>48996.19</v>
      </c>
    </row>
    <row r="1009" spans="2:5" ht="31.5" x14ac:dyDescent="0.25">
      <c r="B1009" s="265">
        <v>102798</v>
      </c>
      <c r="C1009" s="246" t="s">
        <v>2112</v>
      </c>
      <c r="D1009" s="245" t="s">
        <v>19</v>
      </c>
      <c r="E1009" s="247">
        <v>97003.04</v>
      </c>
    </row>
    <row r="1010" spans="2:5" ht="31.5" x14ac:dyDescent="0.25">
      <c r="B1010" s="265">
        <v>102744</v>
      </c>
      <c r="C1010" s="246" t="s">
        <v>2058</v>
      </c>
      <c r="D1010" s="245" t="s">
        <v>19</v>
      </c>
      <c r="E1010" s="247">
        <v>7049.88</v>
      </c>
    </row>
    <row r="1011" spans="2:5" ht="31.5" x14ac:dyDescent="0.25">
      <c r="B1011" s="265">
        <v>102755</v>
      </c>
      <c r="C1011" s="246" t="s">
        <v>2069</v>
      </c>
      <c r="D1011" s="245" t="s">
        <v>19</v>
      </c>
      <c r="E1011" s="247">
        <v>10872.77</v>
      </c>
    </row>
    <row r="1012" spans="2:5" ht="31.5" x14ac:dyDescent="0.25">
      <c r="B1012" s="265">
        <v>102782</v>
      </c>
      <c r="C1012" s="246" t="s">
        <v>2096</v>
      </c>
      <c r="D1012" s="245" t="s">
        <v>19</v>
      </c>
      <c r="E1012" s="247">
        <v>16976.939999999999</v>
      </c>
    </row>
    <row r="1013" spans="2:5" ht="31.5" x14ac:dyDescent="0.25">
      <c r="B1013" s="265">
        <v>102745</v>
      </c>
      <c r="C1013" s="246" t="s">
        <v>2059</v>
      </c>
      <c r="D1013" s="245" t="s">
        <v>19</v>
      </c>
      <c r="E1013" s="247">
        <v>9888.4500000000007</v>
      </c>
    </row>
    <row r="1014" spans="2:5" ht="31.5" x14ac:dyDescent="0.25">
      <c r="B1014" s="265">
        <v>102756</v>
      </c>
      <c r="C1014" s="246" t="s">
        <v>2070</v>
      </c>
      <c r="D1014" s="245" t="s">
        <v>19</v>
      </c>
      <c r="E1014" s="247">
        <v>16106.65</v>
      </c>
    </row>
    <row r="1015" spans="2:5" ht="31.5" x14ac:dyDescent="0.25">
      <c r="B1015" s="265">
        <v>102783</v>
      </c>
      <c r="C1015" s="246" t="s">
        <v>2097</v>
      </c>
      <c r="D1015" s="245" t="s">
        <v>19</v>
      </c>
      <c r="E1015" s="247">
        <v>22435.97</v>
      </c>
    </row>
    <row r="1016" spans="2:5" ht="31.5" x14ac:dyDescent="0.25">
      <c r="B1016" s="265">
        <v>102746</v>
      </c>
      <c r="C1016" s="246" t="s">
        <v>2060</v>
      </c>
      <c r="D1016" s="245" t="s">
        <v>19</v>
      </c>
      <c r="E1016" s="247">
        <v>17110</v>
      </c>
    </row>
    <row r="1017" spans="2:5" ht="31.5" x14ac:dyDescent="0.25">
      <c r="B1017" s="265">
        <v>102757</v>
      </c>
      <c r="C1017" s="246" t="s">
        <v>2071</v>
      </c>
      <c r="D1017" s="245" t="s">
        <v>19</v>
      </c>
      <c r="E1017" s="247">
        <v>29906.61</v>
      </c>
    </row>
    <row r="1018" spans="2:5" ht="31.5" x14ac:dyDescent="0.25">
      <c r="B1018" s="265">
        <v>102784</v>
      </c>
      <c r="C1018" s="246" t="s">
        <v>2098</v>
      </c>
      <c r="D1018" s="245" t="s">
        <v>19</v>
      </c>
      <c r="E1018" s="247">
        <v>34792.720000000001</v>
      </c>
    </row>
    <row r="1019" spans="2:5" ht="31.5" x14ac:dyDescent="0.25">
      <c r="B1019" s="265">
        <v>102779</v>
      </c>
      <c r="C1019" s="246" t="s">
        <v>2093</v>
      </c>
      <c r="D1019" s="245" t="s">
        <v>19</v>
      </c>
      <c r="E1019" s="247">
        <v>9007.66</v>
      </c>
    </row>
    <row r="1020" spans="2:5" ht="31.5" x14ac:dyDescent="0.25">
      <c r="B1020" s="265">
        <v>102780</v>
      </c>
      <c r="C1020" s="246" t="s">
        <v>2094</v>
      </c>
      <c r="D1020" s="245" t="s">
        <v>19</v>
      </c>
      <c r="E1020" s="247">
        <v>10372.469999999999</v>
      </c>
    </row>
    <row r="1021" spans="2:5" ht="31.5" x14ac:dyDescent="0.25">
      <c r="B1021" s="265">
        <v>102743</v>
      </c>
      <c r="C1021" s="246" t="s">
        <v>2057</v>
      </c>
      <c r="D1021" s="245" t="s">
        <v>19</v>
      </c>
      <c r="E1021" s="247">
        <v>4717.03</v>
      </c>
    </row>
    <row r="1022" spans="2:5" ht="31.5" x14ac:dyDescent="0.25">
      <c r="B1022" s="265">
        <v>102781</v>
      </c>
      <c r="C1022" s="246" t="s">
        <v>2095</v>
      </c>
      <c r="D1022" s="245" t="s">
        <v>19</v>
      </c>
      <c r="E1022" s="247">
        <v>15285.59</v>
      </c>
    </row>
    <row r="1023" spans="2:5" ht="31.5" x14ac:dyDescent="0.25">
      <c r="B1023" s="265">
        <v>102761</v>
      </c>
      <c r="C1023" s="246" t="s">
        <v>2075</v>
      </c>
      <c r="D1023" s="245" t="s">
        <v>19</v>
      </c>
      <c r="E1023" s="247">
        <v>13534.54</v>
      </c>
    </row>
    <row r="1024" spans="2:5" ht="31.5" x14ac:dyDescent="0.25">
      <c r="B1024" s="265">
        <v>102791</v>
      </c>
      <c r="C1024" s="246" t="s">
        <v>2105</v>
      </c>
      <c r="D1024" s="245" t="s">
        <v>19</v>
      </c>
      <c r="E1024" s="247">
        <v>32570.33</v>
      </c>
    </row>
    <row r="1025" spans="2:5" ht="31.5" x14ac:dyDescent="0.25">
      <c r="B1025" s="265">
        <v>102762</v>
      </c>
      <c r="C1025" s="246" t="s">
        <v>2076</v>
      </c>
      <c r="D1025" s="245" t="s">
        <v>19</v>
      </c>
      <c r="E1025" s="247">
        <v>20775.21</v>
      </c>
    </row>
    <row r="1026" spans="2:5" ht="31.5" x14ac:dyDescent="0.25">
      <c r="B1026" s="265">
        <v>102792</v>
      </c>
      <c r="C1026" s="246" t="s">
        <v>2106</v>
      </c>
      <c r="D1026" s="245" t="s">
        <v>19</v>
      </c>
      <c r="E1026" s="247">
        <v>52856.28</v>
      </c>
    </row>
    <row r="1027" spans="2:5" ht="31.5" x14ac:dyDescent="0.25">
      <c r="B1027" s="265">
        <v>102763</v>
      </c>
      <c r="C1027" s="246" t="s">
        <v>2077</v>
      </c>
      <c r="D1027" s="245" t="s">
        <v>19</v>
      </c>
      <c r="E1027" s="247">
        <v>28830.400000000001</v>
      </c>
    </row>
    <row r="1028" spans="2:5" ht="31.5" x14ac:dyDescent="0.25">
      <c r="B1028" s="265">
        <v>102793</v>
      </c>
      <c r="C1028" s="246" t="s">
        <v>2107</v>
      </c>
      <c r="D1028" s="245" t="s">
        <v>19</v>
      </c>
      <c r="E1028" s="247">
        <v>71093.33</v>
      </c>
    </row>
    <row r="1029" spans="2:5" ht="31.5" x14ac:dyDescent="0.25">
      <c r="B1029" s="265">
        <v>102764</v>
      </c>
      <c r="C1029" s="246" t="s">
        <v>2078</v>
      </c>
      <c r="D1029" s="245" t="s">
        <v>19</v>
      </c>
      <c r="E1029" s="247">
        <v>40415.83</v>
      </c>
    </row>
    <row r="1030" spans="2:5" ht="31.5" x14ac:dyDescent="0.25">
      <c r="B1030" s="265">
        <v>102794</v>
      </c>
      <c r="C1030" s="246" t="s">
        <v>2108</v>
      </c>
      <c r="D1030" s="245" t="s">
        <v>19</v>
      </c>
      <c r="E1030" s="247">
        <v>101548.1</v>
      </c>
    </row>
    <row r="1031" spans="2:5" ht="31.5" x14ac:dyDescent="0.25">
      <c r="B1031" s="265">
        <v>102740</v>
      </c>
      <c r="C1031" s="246" t="s">
        <v>2054</v>
      </c>
      <c r="D1031" s="245" t="s">
        <v>19</v>
      </c>
      <c r="E1031" s="247">
        <v>5813.48</v>
      </c>
    </row>
    <row r="1032" spans="2:5" ht="31.5" x14ac:dyDescent="0.25">
      <c r="B1032" s="265">
        <v>102752</v>
      </c>
      <c r="C1032" s="246" t="s">
        <v>2066</v>
      </c>
      <c r="D1032" s="245" t="s">
        <v>19</v>
      </c>
      <c r="E1032" s="247">
        <v>7791.15</v>
      </c>
    </row>
    <row r="1033" spans="2:5" ht="31.5" x14ac:dyDescent="0.25">
      <c r="B1033" s="265">
        <v>102776</v>
      </c>
      <c r="C1033" s="246" t="s">
        <v>2090</v>
      </c>
      <c r="D1033" s="245" t="s">
        <v>19</v>
      </c>
      <c r="E1033" s="247">
        <v>13374.88</v>
      </c>
    </row>
    <row r="1034" spans="2:5" ht="31.5" x14ac:dyDescent="0.25">
      <c r="B1034" s="265">
        <v>102741</v>
      </c>
      <c r="C1034" s="246" t="s">
        <v>2055</v>
      </c>
      <c r="D1034" s="245" t="s">
        <v>19</v>
      </c>
      <c r="E1034" s="247">
        <v>8144.55</v>
      </c>
    </row>
    <row r="1035" spans="2:5" ht="31.5" x14ac:dyDescent="0.25">
      <c r="B1035" s="265">
        <v>102753</v>
      </c>
      <c r="C1035" s="246" t="s">
        <v>2067</v>
      </c>
      <c r="D1035" s="245" t="s">
        <v>19</v>
      </c>
      <c r="E1035" s="247">
        <v>11505.98</v>
      </c>
    </row>
    <row r="1036" spans="2:5" ht="31.5" x14ac:dyDescent="0.25">
      <c r="B1036" s="265">
        <v>102777</v>
      </c>
      <c r="C1036" s="246" t="s">
        <v>2091</v>
      </c>
      <c r="D1036" s="245" t="s">
        <v>19</v>
      </c>
      <c r="E1036" s="247">
        <v>20198.71</v>
      </c>
    </row>
    <row r="1037" spans="2:5" ht="31.5" x14ac:dyDescent="0.25">
      <c r="B1037" s="265">
        <v>102742</v>
      </c>
      <c r="C1037" s="246" t="s">
        <v>2056</v>
      </c>
      <c r="D1037" s="245" t="s">
        <v>19</v>
      </c>
      <c r="E1037" s="247">
        <v>14077.46</v>
      </c>
    </row>
    <row r="1038" spans="2:5" ht="31.5" x14ac:dyDescent="0.25">
      <c r="B1038" s="265">
        <v>102754</v>
      </c>
      <c r="C1038" s="246" t="s">
        <v>2068</v>
      </c>
      <c r="D1038" s="245" t="s">
        <v>19</v>
      </c>
      <c r="E1038" s="247">
        <v>21832.89</v>
      </c>
    </row>
    <row r="1039" spans="2:5" ht="31.5" x14ac:dyDescent="0.25">
      <c r="B1039" s="265">
        <v>102778</v>
      </c>
      <c r="C1039" s="246" t="s">
        <v>2092</v>
      </c>
      <c r="D1039" s="245" t="s">
        <v>19</v>
      </c>
      <c r="E1039" s="247">
        <v>29928.05</v>
      </c>
    </row>
    <row r="1040" spans="2:5" ht="31.5" x14ac:dyDescent="0.25">
      <c r="B1040" s="265">
        <v>102737</v>
      </c>
      <c r="C1040" s="246" t="s">
        <v>2051</v>
      </c>
      <c r="D1040" s="245" t="s">
        <v>19</v>
      </c>
      <c r="E1040" s="247">
        <v>1140.0899999999999</v>
      </c>
    </row>
    <row r="1041" spans="2:5" ht="31.5" x14ac:dyDescent="0.25">
      <c r="B1041" s="265">
        <v>102773</v>
      </c>
      <c r="C1041" s="246" t="s">
        <v>2087</v>
      </c>
      <c r="D1041" s="245" t="s">
        <v>19</v>
      </c>
      <c r="E1041" s="247">
        <v>9007.66</v>
      </c>
    </row>
    <row r="1042" spans="2:5" ht="31.5" x14ac:dyDescent="0.25">
      <c r="B1042" s="265">
        <v>102738</v>
      </c>
      <c r="C1042" s="246" t="s">
        <v>2052</v>
      </c>
      <c r="D1042" s="245" t="s">
        <v>19</v>
      </c>
      <c r="E1042" s="247">
        <v>2326.73</v>
      </c>
    </row>
    <row r="1043" spans="2:5" ht="31.5" x14ac:dyDescent="0.25">
      <c r="B1043" s="265">
        <v>102750</v>
      </c>
      <c r="C1043" s="246" t="s">
        <v>2064</v>
      </c>
      <c r="D1043" s="245" t="s">
        <v>19</v>
      </c>
      <c r="E1043" s="247">
        <v>2833.38</v>
      </c>
    </row>
    <row r="1044" spans="2:5" ht="31.5" x14ac:dyDescent="0.25">
      <c r="B1044" s="265">
        <v>102774</v>
      </c>
      <c r="C1044" s="246" t="s">
        <v>2088</v>
      </c>
      <c r="D1044" s="245" t="s">
        <v>19</v>
      </c>
      <c r="E1044" s="247">
        <v>9007.66</v>
      </c>
    </row>
    <row r="1045" spans="2:5" ht="31.5" x14ac:dyDescent="0.25">
      <c r="B1045" s="265">
        <v>102739</v>
      </c>
      <c r="C1045" s="246" t="s">
        <v>2053</v>
      </c>
      <c r="D1045" s="245" t="s">
        <v>19</v>
      </c>
      <c r="E1045" s="247">
        <v>3886.71</v>
      </c>
    </row>
    <row r="1046" spans="2:5" ht="31.5" x14ac:dyDescent="0.25">
      <c r="B1046" s="265">
        <v>102751</v>
      </c>
      <c r="C1046" s="246" t="s">
        <v>2065</v>
      </c>
      <c r="D1046" s="245" t="s">
        <v>19</v>
      </c>
      <c r="E1046" s="247">
        <v>4903.8500000000004</v>
      </c>
    </row>
    <row r="1047" spans="2:5" ht="31.5" x14ac:dyDescent="0.25">
      <c r="B1047" s="265">
        <v>102775</v>
      </c>
      <c r="C1047" s="246" t="s">
        <v>2089</v>
      </c>
      <c r="D1047" s="245" t="s">
        <v>19</v>
      </c>
      <c r="E1047" s="247">
        <v>13374.88</v>
      </c>
    </row>
    <row r="1048" spans="2:5" ht="31.5" x14ac:dyDescent="0.25">
      <c r="B1048" s="265">
        <v>102769</v>
      </c>
      <c r="C1048" s="246" t="s">
        <v>2083</v>
      </c>
      <c r="D1048" s="245" t="s">
        <v>19</v>
      </c>
      <c r="E1048" s="247">
        <v>19491.32</v>
      </c>
    </row>
    <row r="1049" spans="2:5" ht="31.5" x14ac:dyDescent="0.25">
      <c r="B1049" s="265">
        <v>102799</v>
      </c>
      <c r="C1049" s="246" t="s">
        <v>2113</v>
      </c>
      <c r="D1049" s="245" t="s">
        <v>19</v>
      </c>
      <c r="E1049" s="247">
        <v>35545.53</v>
      </c>
    </row>
    <row r="1050" spans="2:5" ht="31.5" x14ac:dyDescent="0.25">
      <c r="B1050" s="265">
        <v>102770</v>
      </c>
      <c r="C1050" s="246" t="s">
        <v>2084</v>
      </c>
      <c r="D1050" s="245" t="s">
        <v>19</v>
      </c>
      <c r="E1050" s="247">
        <v>29790.57</v>
      </c>
    </row>
    <row r="1051" spans="2:5" ht="31.5" x14ac:dyDescent="0.25">
      <c r="B1051" s="265">
        <v>102800</v>
      </c>
      <c r="C1051" s="246" t="s">
        <v>2114</v>
      </c>
      <c r="D1051" s="245" t="s">
        <v>19</v>
      </c>
      <c r="E1051" s="247">
        <v>61526.33</v>
      </c>
    </row>
    <row r="1052" spans="2:5" ht="31.5" x14ac:dyDescent="0.25">
      <c r="B1052" s="265">
        <v>102771</v>
      </c>
      <c r="C1052" s="246" t="s">
        <v>2085</v>
      </c>
      <c r="D1052" s="245" t="s">
        <v>19</v>
      </c>
      <c r="E1052" s="247">
        <v>41585.760000000002</v>
      </c>
    </row>
    <row r="1053" spans="2:5" ht="31.5" x14ac:dyDescent="0.25">
      <c r="B1053" s="265">
        <v>102801</v>
      </c>
      <c r="C1053" s="246" t="s">
        <v>2115</v>
      </c>
      <c r="D1053" s="245" t="s">
        <v>19</v>
      </c>
      <c r="E1053" s="247">
        <v>86151.22</v>
      </c>
    </row>
    <row r="1054" spans="2:5" ht="31.5" x14ac:dyDescent="0.25">
      <c r="B1054" s="265">
        <v>102772</v>
      </c>
      <c r="C1054" s="246" t="s">
        <v>2086</v>
      </c>
      <c r="D1054" s="245" t="s">
        <v>19</v>
      </c>
      <c r="E1054" s="247">
        <v>58146.26</v>
      </c>
    </row>
    <row r="1055" spans="2:5" ht="31.5" x14ac:dyDescent="0.25">
      <c r="B1055" s="265">
        <v>102802</v>
      </c>
      <c r="C1055" s="246" t="s">
        <v>2116</v>
      </c>
      <c r="D1055" s="245" t="s">
        <v>19</v>
      </c>
      <c r="E1055" s="247">
        <v>103207.81</v>
      </c>
    </row>
    <row r="1056" spans="2:5" ht="31.5" x14ac:dyDescent="0.25">
      <c r="B1056" s="265">
        <v>102747</v>
      </c>
      <c r="C1056" s="246" t="s">
        <v>2061</v>
      </c>
      <c r="D1056" s="245" t="s">
        <v>19</v>
      </c>
      <c r="E1056" s="247">
        <v>8752.48</v>
      </c>
    </row>
    <row r="1057" spans="2:5" ht="31.5" x14ac:dyDescent="0.25">
      <c r="B1057" s="265">
        <v>102758</v>
      </c>
      <c r="C1057" s="246" t="s">
        <v>2072</v>
      </c>
      <c r="D1057" s="245" t="s">
        <v>19</v>
      </c>
      <c r="E1057" s="247">
        <v>13969.75</v>
      </c>
    </row>
    <row r="1058" spans="2:5" ht="31.5" x14ac:dyDescent="0.25">
      <c r="B1058" s="265">
        <v>102788</v>
      </c>
      <c r="C1058" s="246" t="s">
        <v>2102</v>
      </c>
      <c r="D1058" s="245" t="s">
        <v>19</v>
      </c>
      <c r="E1058" s="247">
        <v>18627.16</v>
      </c>
    </row>
    <row r="1059" spans="2:5" ht="31.5" x14ac:dyDescent="0.25">
      <c r="B1059" s="265">
        <v>102748</v>
      </c>
      <c r="C1059" s="246" t="s">
        <v>2062</v>
      </c>
      <c r="D1059" s="245" t="s">
        <v>19</v>
      </c>
      <c r="E1059" s="247">
        <v>12223.96</v>
      </c>
    </row>
    <row r="1060" spans="2:5" ht="31.5" x14ac:dyDescent="0.25">
      <c r="B1060" s="265">
        <v>102759</v>
      </c>
      <c r="C1060" s="246" t="s">
        <v>2073</v>
      </c>
      <c r="D1060" s="245" t="s">
        <v>19</v>
      </c>
      <c r="E1060" s="247">
        <v>20730.63</v>
      </c>
    </row>
    <row r="1061" spans="2:5" ht="31.5" x14ac:dyDescent="0.25">
      <c r="B1061" s="265">
        <v>102789</v>
      </c>
      <c r="C1061" s="246" t="s">
        <v>2103</v>
      </c>
      <c r="D1061" s="245" t="s">
        <v>19</v>
      </c>
      <c r="E1061" s="247">
        <v>24426.44</v>
      </c>
    </row>
    <row r="1062" spans="2:5" ht="31.5" x14ac:dyDescent="0.25">
      <c r="B1062" s="265">
        <v>102749</v>
      </c>
      <c r="C1062" s="246" t="s">
        <v>2063</v>
      </c>
      <c r="D1062" s="245" t="s">
        <v>19</v>
      </c>
      <c r="E1062" s="247">
        <v>20949.12</v>
      </c>
    </row>
    <row r="1063" spans="2:5" ht="31.5" x14ac:dyDescent="0.25">
      <c r="B1063" s="265">
        <v>102760</v>
      </c>
      <c r="C1063" s="246" t="s">
        <v>2074</v>
      </c>
      <c r="D1063" s="245" t="s">
        <v>19</v>
      </c>
      <c r="E1063" s="247">
        <v>38137.65</v>
      </c>
    </row>
    <row r="1064" spans="2:5" ht="31.5" x14ac:dyDescent="0.25">
      <c r="B1064" s="265">
        <v>102790</v>
      </c>
      <c r="C1064" s="246" t="s">
        <v>2104</v>
      </c>
      <c r="D1064" s="245" t="s">
        <v>19</v>
      </c>
      <c r="E1064" s="247">
        <v>40342.89</v>
      </c>
    </row>
    <row r="1065" spans="2:5" ht="31.5" x14ac:dyDescent="0.25">
      <c r="B1065" s="265">
        <v>102785</v>
      </c>
      <c r="C1065" s="246" t="s">
        <v>2099</v>
      </c>
      <c r="D1065" s="245" t="s">
        <v>19</v>
      </c>
      <c r="E1065" s="247">
        <v>10372.469999999999</v>
      </c>
    </row>
    <row r="1066" spans="2:5" ht="31.5" x14ac:dyDescent="0.25">
      <c r="B1066" s="265">
        <v>102786</v>
      </c>
      <c r="C1066" s="246" t="s">
        <v>2100</v>
      </c>
      <c r="D1066" s="245" t="s">
        <v>19</v>
      </c>
      <c r="E1066" s="247">
        <v>11517.92</v>
      </c>
    </row>
    <row r="1067" spans="2:5" ht="31.5" x14ac:dyDescent="0.25">
      <c r="B1067" s="265">
        <v>102787</v>
      </c>
      <c r="C1067" s="246" t="s">
        <v>2101</v>
      </c>
      <c r="D1067" s="245" t="s">
        <v>19</v>
      </c>
      <c r="E1067" s="247">
        <v>16976.939999999999</v>
      </c>
    </row>
    <row r="1068" spans="2:5" ht="31.5" x14ac:dyDescent="0.25">
      <c r="B1068" s="265">
        <v>102736</v>
      </c>
      <c r="C1068" s="246" t="s">
        <v>2050</v>
      </c>
      <c r="D1068" s="245" t="s">
        <v>173</v>
      </c>
      <c r="E1068" s="247">
        <v>598.9</v>
      </c>
    </row>
    <row r="1069" spans="2:5" ht="31.5" x14ac:dyDescent="0.25">
      <c r="B1069" s="265">
        <v>102727</v>
      </c>
      <c r="C1069" s="246" t="s">
        <v>2041</v>
      </c>
      <c r="D1069" s="245" t="s">
        <v>121</v>
      </c>
      <c r="E1069" s="247">
        <v>106.95</v>
      </c>
    </row>
    <row r="1070" spans="2:5" ht="31.5" x14ac:dyDescent="0.25">
      <c r="B1070" s="265">
        <v>102112</v>
      </c>
      <c r="C1070" s="246" t="s">
        <v>5501</v>
      </c>
      <c r="D1070" s="245" t="s">
        <v>19</v>
      </c>
      <c r="E1070" s="247">
        <v>185.19</v>
      </c>
    </row>
    <row r="1071" spans="2:5" ht="31.5" x14ac:dyDescent="0.25">
      <c r="B1071" s="265">
        <v>102111</v>
      </c>
      <c r="C1071" s="246" t="s">
        <v>5500</v>
      </c>
      <c r="D1071" s="245" t="s">
        <v>19</v>
      </c>
      <c r="E1071" s="247">
        <v>993.84</v>
      </c>
    </row>
    <row r="1072" spans="2:5" ht="31.5" x14ac:dyDescent="0.25">
      <c r="B1072" s="265">
        <v>102114</v>
      </c>
      <c r="C1072" s="246" t="s">
        <v>5503</v>
      </c>
      <c r="D1072" s="245" t="s">
        <v>19</v>
      </c>
      <c r="E1072" s="247">
        <v>189.94</v>
      </c>
    </row>
    <row r="1073" spans="2:5" ht="31.5" x14ac:dyDescent="0.25">
      <c r="B1073" s="265">
        <v>102113</v>
      </c>
      <c r="C1073" s="246" t="s">
        <v>5502</v>
      </c>
      <c r="D1073" s="245" t="s">
        <v>19</v>
      </c>
      <c r="E1073" s="247">
        <v>1553.06</v>
      </c>
    </row>
    <row r="1074" spans="2:5" x14ac:dyDescent="0.25">
      <c r="B1074" s="265">
        <v>102117</v>
      </c>
      <c r="C1074" s="246" t="s">
        <v>5506</v>
      </c>
      <c r="D1074" s="245" t="s">
        <v>19</v>
      </c>
      <c r="E1074" s="247">
        <v>195.7</v>
      </c>
    </row>
    <row r="1075" spans="2:5" ht="31.5" x14ac:dyDescent="0.25">
      <c r="B1075" s="265">
        <v>102116</v>
      </c>
      <c r="C1075" s="246" t="s">
        <v>5505</v>
      </c>
      <c r="D1075" s="245" t="s">
        <v>19</v>
      </c>
      <c r="E1075" s="247">
        <v>1656.96</v>
      </c>
    </row>
    <row r="1076" spans="2:5" ht="31.5" x14ac:dyDescent="0.25">
      <c r="B1076" s="265">
        <v>102132</v>
      </c>
      <c r="C1076" s="246" t="s">
        <v>7989</v>
      </c>
      <c r="D1076" s="245" t="s">
        <v>19</v>
      </c>
      <c r="E1076" s="247">
        <v>0</v>
      </c>
    </row>
    <row r="1077" spans="2:5" ht="31.5" x14ac:dyDescent="0.25">
      <c r="B1077" s="265">
        <v>102115</v>
      </c>
      <c r="C1077" s="246" t="s">
        <v>5504</v>
      </c>
      <c r="D1077" s="245" t="s">
        <v>19</v>
      </c>
      <c r="E1077" s="247">
        <v>2692.23</v>
      </c>
    </row>
    <row r="1078" spans="2:5" ht="31.5" x14ac:dyDescent="0.25">
      <c r="B1078" s="265">
        <v>102123</v>
      </c>
      <c r="C1078" s="246" t="s">
        <v>5511</v>
      </c>
      <c r="D1078" s="245" t="s">
        <v>19</v>
      </c>
      <c r="E1078" s="247">
        <v>267.32</v>
      </c>
    </row>
    <row r="1079" spans="2:5" ht="31.5" x14ac:dyDescent="0.25">
      <c r="B1079" s="265">
        <v>102122</v>
      </c>
      <c r="C1079" s="246" t="s">
        <v>5510</v>
      </c>
      <c r="D1079" s="245" t="s">
        <v>19</v>
      </c>
      <c r="E1079" s="247">
        <v>7458.27</v>
      </c>
    </row>
    <row r="1080" spans="2:5" ht="31.5" x14ac:dyDescent="0.25">
      <c r="B1080" s="265">
        <v>102119</v>
      </c>
      <c r="C1080" s="246" t="s">
        <v>5508</v>
      </c>
      <c r="D1080" s="245" t="s">
        <v>19</v>
      </c>
      <c r="E1080" s="247">
        <v>200.67</v>
      </c>
    </row>
    <row r="1081" spans="2:5" ht="31.5" x14ac:dyDescent="0.25">
      <c r="B1081" s="265">
        <v>102118</v>
      </c>
      <c r="C1081" s="246" t="s">
        <v>5507</v>
      </c>
      <c r="D1081" s="245" t="s">
        <v>19</v>
      </c>
      <c r="E1081" s="247">
        <v>2239.58</v>
      </c>
    </row>
    <row r="1082" spans="2:5" ht="31.5" x14ac:dyDescent="0.25">
      <c r="B1082" s="265">
        <v>102133</v>
      </c>
      <c r="C1082" s="246" t="s">
        <v>7990</v>
      </c>
      <c r="D1082" s="245" t="s">
        <v>19</v>
      </c>
      <c r="E1082" s="247">
        <v>0</v>
      </c>
    </row>
    <row r="1083" spans="2:5" ht="31.5" x14ac:dyDescent="0.25">
      <c r="B1083" s="265">
        <v>102127</v>
      </c>
      <c r="C1083" s="246" t="s">
        <v>7991</v>
      </c>
      <c r="D1083" s="245" t="s">
        <v>19</v>
      </c>
      <c r="E1083" s="247">
        <v>0</v>
      </c>
    </row>
    <row r="1084" spans="2:5" ht="31.5" x14ac:dyDescent="0.25">
      <c r="B1084" s="265">
        <v>102126</v>
      </c>
      <c r="C1084" s="246" t="s">
        <v>7992</v>
      </c>
      <c r="D1084" s="245" t="s">
        <v>19</v>
      </c>
      <c r="E1084" s="247">
        <v>0</v>
      </c>
    </row>
    <row r="1085" spans="2:5" x14ac:dyDescent="0.25">
      <c r="B1085" s="265">
        <v>102137</v>
      </c>
      <c r="C1085" s="246" t="s">
        <v>5513</v>
      </c>
      <c r="D1085" s="245" t="s">
        <v>19</v>
      </c>
      <c r="E1085" s="247">
        <v>91.8</v>
      </c>
    </row>
    <row r="1086" spans="2:5" ht="31.5" x14ac:dyDescent="0.25">
      <c r="B1086" s="265">
        <v>102136</v>
      </c>
      <c r="C1086" s="246" t="s">
        <v>5512</v>
      </c>
      <c r="D1086" s="245" t="s">
        <v>19</v>
      </c>
      <c r="E1086" s="247">
        <v>96.32</v>
      </c>
    </row>
    <row r="1087" spans="2:5" ht="31.5" x14ac:dyDescent="0.25">
      <c r="B1087" s="265">
        <v>102121</v>
      </c>
      <c r="C1087" s="246" t="s">
        <v>5509</v>
      </c>
      <c r="D1087" s="245" t="s">
        <v>19</v>
      </c>
      <c r="E1087" s="247">
        <v>252.55</v>
      </c>
    </row>
    <row r="1088" spans="2:5" x14ac:dyDescent="0.25">
      <c r="B1088" s="265">
        <v>102120</v>
      </c>
      <c r="C1088" s="246" t="s">
        <v>7993</v>
      </c>
      <c r="D1088" s="245" t="s">
        <v>19</v>
      </c>
      <c r="E1088" s="247">
        <v>0</v>
      </c>
    </row>
    <row r="1089" spans="2:5" x14ac:dyDescent="0.25">
      <c r="B1089" s="265">
        <v>102138</v>
      </c>
      <c r="C1089" s="246" t="s">
        <v>5514</v>
      </c>
      <c r="D1089" s="245" t="s">
        <v>19</v>
      </c>
      <c r="E1089" s="247">
        <v>291.37</v>
      </c>
    </row>
    <row r="1090" spans="2:5" x14ac:dyDescent="0.25">
      <c r="B1090" s="265">
        <v>102334</v>
      </c>
      <c r="C1090" s="246" t="s">
        <v>7994</v>
      </c>
      <c r="D1090" s="245" t="s">
        <v>19</v>
      </c>
      <c r="E1090" s="247">
        <v>0</v>
      </c>
    </row>
    <row r="1091" spans="2:5" x14ac:dyDescent="0.25">
      <c r="B1091" s="265">
        <v>102129</v>
      </c>
      <c r="C1091" s="246" t="s">
        <v>7995</v>
      </c>
      <c r="D1091" s="245" t="s">
        <v>19</v>
      </c>
      <c r="E1091" s="247">
        <v>0</v>
      </c>
    </row>
    <row r="1092" spans="2:5" x14ac:dyDescent="0.25">
      <c r="B1092" s="265">
        <v>102128</v>
      </c>
      <c r="C1092" s="246" t="s">
        <v>7996</v>
      </c>
      <c r="D1092" s="245" t="s">
        <v>19</v>
      </c>
      <c r="E1092" s="247">
        <v>0</v>
      </c>
    </row>
    <row r="1093" spans="2:5" x14ac:dyDescent="0.25">
      <c r="B1093" s="265">
        <v>102131</v>
      </c>
      <c r="C1093" s="246" t="s">
        <v>7997</v>
      </c>
      <c r="D1093" s="245" t="s">
        <v>19</v>
      </c>
      <c r="E1093" s="247">
        <v>0</v>
      </c>
    </row>
    <row r="1094" spans="2:5" x14ac:dyDescent="0.25">
      <c r="B1094" s="265">
        <v>102130</v>
      </c>
      <c r="C1094" s="246" t="s">
        <v>7998</v>
      </c>
      <c r="D1094" s="245" t="s">
        <v>19</v>
      </c>
      <c r="E1094" s="247">
        <v>0</v>
      </c>
    </row>
    <row r="1095" spans="2:5" x14ac:dyDescent="0.25">
      <c r="B1095" s="265">
        <v>102134</v>
      </c>
      <c r="C1095" s="246" t="s">
        <v>7999</v>
      </c>
      <c r="D1095" s="245" t="s">
        <v>19</v>
      </c>
      <c r="E1095" s="247">
        <v>0</v>
      </c>
    </row>
    <row r="1096" spans="2:5" x14ac:dyDescent="0.25">
      <c r="B1096" s="265">
        <v>102135</v>
      </c>
      <c r="C1096" s="246" t="s">
        <v>8000</v>
      </c>
      <c r="D1096" s="245" t="s">
        <v>19</v>
      </c>
      <c r="E1096" s="247">
        <v>0</v>
      </c>
    </row>
    <row r="1097" spans="2:5" ht="31.5" x14ac:dyDescent="0.25">
      <c r="B1097" s="265">
        <v>104941</v>
      </c>
      <c r="C1097" s="246" t="s">
        <v>8001</v>
      </c>
      <c r="D1097" s="245" t="s">
        <v>121</v>
      </c>
      <c r="E1097" s="247">
        <v>0</v>
      </c>
    </row>
    <row r="1098" spans="2:5" ht="31.5" x14ac:dyDescent="0.25">
      <c r="B1098" s="265">
        <v>104942</v>
      </c>
      <c r="C1098" s="246" t="s">
        <v>8002</v>
      </c>
      <c r="D1098" s="245" t="s">
        <v>121</v>
      </c>
      <c r="E1098" s="247">
        <v>0</v>
      </c>
    </row>
    <row r="1099" spans="2:5" ht="31.5" x14ac:dyDescent="0.25">
      <c r="B1099" s="265">
        <v>104940</v>
      </c>
      <c r="C1099" s="246" t="s">
        <v>8003</v>
      </c>
      <c r="D1099" s="245" t="s">
        <v>19</v>
      </c>
      <c r="E1099" s="247">
        <v>0</v>
      </c>
    </row>
    <row r="1100" spans="2:5" ht="47.25" x14ac:dyDescent="0.25">
      <c r="B1100" s="265">
        <v>104943</v>
      </c>
      <c r="C1100" s="246" t="s">
        <v>8004</v>
      </c>
      <c r="D1100" s="245" t="s">
        <v>121</v>
      </c>
      <c r="E1100" s="247">
        <v>0</v>
      </c>
    </row>
    <row r="1101" spans="2:5" ht="31.5" x14ac:dyDescent="0.25">
      <c r="B1101" s="265">
        <v>101801</v>
      </c>
      <c r="C1101" s="246" t="s">
        <v>2000</v>
      </c>
      <c r="D1101" s="245" t="s">
        <v>19</v>
      </c>
      <c r="E1101" s="247">
        <v>1185.06</v>
      </c>
    </row>
    <row r="1102" spans="2:5" ht="31.5" x14ac:dyDescent="0.25">
      <c r="B1102" s="265">
        <v>101800</v>
      </c>
      <c r="C1102" s="246" t="s">
        <v>1999</v>
      </c>
      <c r="D1102" s="245" t="s">
        <v>19</v>
      </c>
      <c r="E1102" s="247">
        <v>1645.73</v>
      </c>
    </row>
    <row r="1103" spans="2:5" ht="31.5" x14ac:dyDescent="0.25">
      <c r="B1103" s="265">
        <v>98108</v>
      </c>
      <c r="C1103" s="246" t="s">
        <v>5107</v>
      </c>
      <c r="D1103" s="245" t="s">
        <v>19</v>
      </c>
      <c r="E1103" s="247">
        <v>563.69000000000005</v>
      </c>
    </row>
    <row r="1104" spans="2:5" ht="31.5" x14ac:dyDescent="0.25">
      <c r="B1104" s="265">
        <v>98105</v>
      </c>
      <c r="C1104" s="246" t="s">
        <v>5104</v>
      </c>
      <c r="D1104" s="245" t="s">
        <v>19</v>
      </c>
      <c r="E1104" s="247">
        <v>737.77</v>
      </c>
    </row>
    <row r="1105" spans="2:5" ht="31.5" x14ac:dyDescent="0.25">
      <c r="B1105" s="265">
        <v>98109</v>
      </c>
      <c r="C1105" s="246" t="s">
        <v>5299</v>
      </c>
      <c r="D1105" s="245" t="s">
        <v>19</v>
      </c>
      <c r="E1105" s="247">
        <v>913.82</v>
      </c>
    </row>
    <row r="1106" spans="2:5" ht="47.25" x14ac:dyDescent="0.25">
      <c r="B1106" s="265">
        <v>98106</v>
      </c>
      <c r="C1106" s="246" t="s">
        <v>5105</v>
      </c>
      <c r="D1106" s="245" t="s">
        <v>19</v>
      </c>
      <c r="E1106" s="247">
        <v>1215.3900000000001</v>
      </c>
    </row>
    <row r="1107" spans="2:5" x14ac:dyDescent="0.25">
      <c r="B1107" s="265">
        <v>98110</v>
      </c>
      <c r="C1107" s="246" t="s">
        <v>5300</v>
      </c>
      <c r="D1107" s="245" t="s">
        <v>19</v>
      </c>
      <c r="E1107" s="247">
        <v>362.99</v>
      </c>
    </row>
    <row r="1108" spans="2:5" ht="31.5" x14ac:dyDescent="0.25">
      <c r="B1108" s="265">
        <v>98107</v>
      </c>
      <c r="C1108" s="246" t="s">
        <v>5106</v>
      </c>
      <c r="D1108" s="245" t="s">
        <v>19</v>
      </c>
      <c r="E1108" s="247">
        <v>314.41000000000003</v>
      </c>
    </row>
    <row r="1109" spans="2:5" ht="31.5" x14ac:dyDescent="0.25">
      <c r="B1109" s="265">
        <v>98104</v>
      </c>
      <c r="C1109" s="246" t="s">
        <v>5103</v>
      </c>
      <c r="D1109" s="245" t="s">
        <v>19</v>
      </c>
      <c r="E1109" s="247">
        <v>422.23</v>
      </c>
    </row>
    <row r="1110" spans="2:5" ht="31.5" x14ac:dyDescent="0.25">
      <c r="B1110" s="265">
        <v>98102</v>
      </c>
      <c r="C1110" s="246" t="s">
        <v>5102</v>
      </c>
      <c r="D1110" s="245" t="s">
        <v>19</v>
      </c>
      <c r="E1110" s="247">
        <v>187.31</v>
      </c>
    </row>
    <row r="1111" spans="2:5" x14ac:dyDescent="0.25">
      <c r="B1111" s="265">
        <v>98111</v>
      </c>
      <c r="C1111" s="246" t="s">
        <v>5301</v>
      </c>
      <c r="D1111" s="245" t="s">
        <v>19</v>
      </c>
      <c r="E1111" s="247">
        <v>51.79</v>
      </c>
    </row>
    <row r="1112" spans="2:5" ht="31.5" x14ac:dyDescent="0.25">
      <c r="B1112" s="265">
        <v>97891</v>
      </c>
      <c r="C1112" s="246" t="s">
        <v>3044</v>
      </c>
      <c r="D1112" s="245" t="s">
        <v>19</v>
      </c>
      <c r="E1112" s="247">
        <v>233.8</v>
      </c>
    </row>
    <row r="1113" spans="2:5" ht="31.5" x14ac:dyDescent="0.25">
      <c r="B1113" s="265">
        <v>97892</v>
      </c>
      <c r="C1113" s="246" t="s">
        <v>3045</v>
      </c>
      <c r="D1113" s="245" t="s">
        <v>19</v>
      </c>
      <c r="E1113" s="247">
        <v>435.39</v>
      </c>
    </row>
    <row r="1114" spans="2:5" ht="31.5" x14ac:dyDescent="0.25">
      <c r="B1114" s="265">
        <v>97893</v>
      </c>
      <c r="C1114" s="246" t="s">
        <v>3046</v>
      </c>
      <c r="D1114" s="245" t="s">
        <v>19</v>
      </c>
      <c r="E1114" s="247">
        <v>602.24</v>
      </c>
    </row>
    <row r="1115" spans="2:5" ht="31.5" x14ac:dyDescent="0.25">
      <c r="B1115" s="265">
        <v>97894</v>
      </c>
      <c r="C1115" s="246" t="s">
        <v>3047</v>
      </c>
      <c r="D1115" s="245" t="s">
        <v>19</v>
      </c>
      <c r="E1115" s="247">
        <v>652.44000000000005</v>
      </c>
    </row>
    <row r="1116" spans="2:5" ht="31.5" x14ac:dyDescent="0.25">
      <c r="B1116" s="265">
        <v>97886</v>
      </c>
      <c r="C1116" s="246" t="s">
        <v>3039</v>
      </c>
      <c r="D1116" s="245" t="s">
        <v>19</v>
      </c>
      <c r="E1116" s="247">
        <v>191.09</v>
      </c>
    </row>
    <row r="1117" spans="2:5" ht="31.5" x14ac:dyDescent="0.25">
      <c r="B1117" s="265">
        <v>97887</v>
      </c>
      <c r="C1117" s="246" t="s">
        <v>3040</v>
      </c>
      <c r="D1117" s="245" t="s">
        <v>19</v>
      </c>
      <c r="E1117" s="247">
        <v>301.13</v>
      </c>
    </row>
    <row r="1118" spans="2:5" ht="31.5" x14ac:dyDescent="0.25">
      <c r="B1118" s="265">
        <v>97888</v>
      </c>
      <c r="C1118" s="246" t="s">
        <v>3041</v>
      </c>
      <c r="D1118" s="245" t="s">
        <v>19</v>
      </c>
      <c r="E1118" s="247">
        <v>577.77</v>
      </c>
    </row>
    <row r="1119" spans="2:5" ht="31.5" x14ac:dyDescent="0.25">
      <c r="B1119" s="265">
        <v>97889</v>
      </c>
      <c r="C1119" s="246" t="s">
        <v>3042</v>
      </c>
      <c r="D1119" s="245" t="s">
        <v>19</v>
      </c>
      <c r="E1119" s="247">
        <v>783.82</v>
      </c>
    </row>
    <row r="1120" spans="2:5" ht="31.5" x14ac:dyDescent="0.25">
      <c r="B1120" s="265">
        <v>97890</v>
      </c>
      <c r="C1120" s="246" t="s">
        <v>3043</v>
      </c>
      <c r="D1120" s="245" t="s">
        <v>19</v>
      </c>
      <c r="E1120" s="247">
        <v>872.46</v>
      </c>
    </row>
    <row r="1121" spans="2:5" ht="31.5" x14ac:dyDescent="0.25">
      <c r="B1121" s="265">
        <v>97881</v>
      </c>
      <c r="C1121" s="246" t="s">
        <v>3034</v>
      </c>
      <c r="D1121" s="245" t="s">
        <v>19</v>
      </c>
      <c r="E1121" s="247">
        <v>146.6</v>
      </c>
    </row>
    <row r="1122" spans="2:5" ht="31.5" x14ac:dyDescent="0.25">
      <c r="B1122" s="265">
        <v>97882</v>
      </c>
      <c r="C1122" s="246" t="s">
        <v>3035</v>
      </c>
      <c r="D1122" s="245" t="s">
        <v>19</v>
      </c>
      <c r="E1122" s="247">
        <v>231.35</v>
      </c>
    </row>
    <row r="1123" spans="2:5" ht="31.5" x14ac:dyDescent="0.25">
      <c r="B1123" s="265">
        <v>97883</v>
      </c>
      <c r="C1123" s="246" t="s">
        <v>3036</v>
      </c>
      <c r="D1123" s="245" t="s">
        <v>19</v>
      </c>
      <c r="E1123" s="247">
        <v>445.59</v>
      </c>
    </row>
    <row r="1124" spans="2:5" ht="31.5" x14ac:dyDescent="0.25">
      <c r="B1124" s="265">
        <v>97884</v>
      </c>
      <c r="C1124" s="246" t="s">
        <v>3037</v>
      </c>
      <c r="D1124" s="245" t="s">
        <v>19</v>
      </c>
      <c r="E1124" s="247">
        <v>872.96</v>
      </c>
    </row>
    <row r="1125" spans="2:5" ht="31.5" x14ac:dyDescent="0.25">
      <c r="B1125" s="265">
        <v>97885</v>
      </c>
      <c r="C1125" s="246" t="s">
        <v>3038</v>
      </c>
      <c r="D1125" s="245" t="s">
        <v>19</v>
      </c>
      <c r="E1125" s="247">
        <v>1340.26</v>
      </c>
    </row>
    <row r="1126" spans="2:5" ht="31.5" x14ac:dyDescent="0.25">
      <c r="B1126" s="265">
        <v>99250</v>
      </c>
      <c r="C1126" s="246" t="s">
        <v>5108</v>
      </c>
      <c r="D1126" s="245" t="s">
        <v>19</v>
      </c>
      <c r="E1126" s="247">
        <v>209.87</v>
      </c>
    </row>
    <row r="1127" spans="2:5" ht="31.5" x14ac:dyDescent="0.25">
      <c r="B1127" s="265">
        <v>97900</v>
      </c>
      <c r="C1127" s="246" t="s">
        <v>5093</v>
      </c>
      <c r="D1127" s="245" t="s">
        <v>19</v>
      </c>
      <c r="E1127" s="247">
        <v>214.25</v>
      </c>
    </row>
    <row r="1128" spans="2:5" ht="31.5" x14ac:dyDescent="0.25">
      <c r="B1128" s="265">
        <v>99251</v>
      </c>
      <c r="C1128" s="246" t="s">
        <v>5109</v>
      </c>
      <c r="D1128" s="245" t="s">
        <v>19</v>
      </c>
      <c r="E1128" s="247">
        <v>328.86</v>
      </c>
    </row>
    <row r="1129" spans="2:5" ht="31.5" x14ac:dyDescent="0.25">
      <c r="B1129" s="265">
        <v>97901</v>
      </c>
      <c r="C1129" s="246" t="s">
        <v>5094</v>
      </c>
      <c r="D1129" s="245" t="s">
        <v>19</v>
      </c>
      <c r="E1129" s="247">
        <v>336.39</v>
      </c>
    </row>
    <row r="1130" spans="2:5" ht="31.5" x14ac:dyDescent="0.25">
      <c r="B1130" s="265">
        <v>99253</v>
      </c>
      <c r="C1130" s="246" t="s">
        <v>5110</v>
      </c>
      <c r="D1130" s="245" t="s">
        <v>19</v>
      </c>
      <c r="E1130" s="247">
        <v>632.51</v>
      </c>
    </row>
    <row r="1131" spans="2:5" ht="31.5" x14ac:dyDescent="0.25">
      <c r="B1131" s="265">
        <v>97902</v>
      </c>
      <c r="C1131" s="246" t="s">
        <v>5095</v>
      </c>
      <c r="D1131" s="245" t="s">
        <v>19</v>
      </c>
      <c r="E1131" s="247">
        <v>649.41</v>
      </c>
    </row>
    <row r="1132" spans="2:5" ht="31.5" x14ac:dyDescent="0.25">
      <c r="B1132" s="265">
        <v>99255</v>
      </c>
      <c r="C1132" s="246" t="s">
        <v>5111</v>
      </c>
      <c r="D1132" s="245" t="s">
        <v>19</v>
      </c>
      <c r="E1132" s="247">
        <v>881.07</v>
      </c>
    </row>
    <row r="1133" spans="2:5" ht="31.5" x14ac:dyDescent="0.25">
      <c r="B1133" s="265">
        <v>97903</v>
      </c>
      <c r="C1133" s="246" t="s">
        <v>5096</v>
      </c>
      <c r="D1133" s="245" t="s">
        <v>19</v>
      </c>
      <c r="E1133" s="247">
        <v>904.23</v>
      </c>
    </row>
    <row r="1134" spans="2:5" ht="31.5" x14ac:dyDescent="0.25">
      <c r="B1134" s="265">
        <v>99257</v>
      </c>
      <c r="C1134" s="246" t="s">
        <v>5112</v>
      </c>
      <c r="D1134" s="245" t="s">
        <v>19</v>
      </c>
      <c r="E1134" s="247">
        <v>1020.93</v>
      </c>
    </row>
    <row r="1135" spans="2:5" ht="31.5" x14ac:dyDescent="0.25">
      <c r="B1135" s="265">
        <v>97904</v>
      </c>
      <c r="C1135" s="246" t="s">
        <v>5097</v>
      </c>
      <c r="D1135" s="245" t="s">
        <v>19</v>
      </c>
      <c r="E1135" s="247">
        <v>1050.8900000000001</v>
      </c>
    </row>
    <row r="1136" spans="2:5" ht="31.5" x14ac:dyDescent="0.25">
      <c r="B1136" s="265">
        <v>99258</v>
      </c>
      <c r="C1136" s="246" t="s">
        <v>5113</v>
      </c>
      <c r="D1136" s="245" t="s">
        <v>19</v>
      </c>
      <c r="E1136" s="247">
        <v>271.77</v>
      </c>
    </row>
    <row r="1137" spans="2:5" ht="31.5" x14ac:dyDescent="0.25">
      <c r="B1137" s="265">
        <v>97905</v>
      </c>
      <c r="C1137" s="246" t="s">
        <v>5098</v>
      </c>
      <c r="D1137" s="245" t="s">
        <v>19</v>
      </c>
      <c r="E1137" s="247">
        <v>276.55</v>
      </c>
    </row>
    <row r="1138" spans="2:5" ht="31.5" x14ac:dyDescent="0.25">
      <c r="B1138" s="265">
        <v>99260</v>
      </c>
      <c r="C1138" s="246" t="s">
        <v>5114</v>
      </c>
      <c r="D1138" s="245" t="s">
        <v>19</v>
      </c>
      <c r="E1138" s="247">
        <v>499.46</v>
      </c>
    </row>
    <row r="1139" spans="2:5" ht="31.5" x14ac:dyDescent="0.25">
      <c r="B1139" s="265">
        <v>97906</v>
      </c>
      <c r="C1139" s="246" t="s">
        <v>5099</v>
      </c>
      <c r="D1139" s="245" t="s">
        <v>19</v>
      </c>
      <c r="E1139" s="247">
        <v>510.09</v>
      </c>
    </row>
    <row r="1140" spans="2:5" ht="31.5" x14ac:dyDescent="0.25">
      <c r="B1140" s="265">
        <v>99262</v>
      </c>
      <c r="C1140" s="246" t="s">
        <v>5115</v>
      </c>
      <c r="D1140" s="245" t="s">
        <v>19</v>
      </c>
      <c r="E1140" s="247">
        <v>711.3</v>
      </c>
    </row>
    <row r="1141" spans="2:5" ht="31.5" x14ac:dyDescent="0.25">
      <c r="B1141" s="265">
        <v>97907</v>
      </c>
      <c r="C1141" s="246" t="s">
        <v>5100</v>
      </c>
      <c r="D1141" s="245" t="s">
        <v>19</v>
      </c>
      <c r="E1141" s="247">
        <v>726.49</v>
      </c>
    </row>
    <row r="1142" spans="2:5" ht="31.5" x14ac:dyDescent="0.25">
      <c r="B1142" s="265">
        <v>99264</v>
      </c>
      <c r="C1142" s="246" t="s">
        <v>5116</v>
      </c>
      <c r="D1142" s="245" t="s">
        <v>19</v>
      </c>
      <c r="E1142" s="247">
        <v>820.05</v>
      </c>
    </row>
    <row r="1143" spans="2:5" ht="31.5" x14ac:dyDescent="0.25">
      <c r="B1143" s="265">
        <v>97908</v>
      </c>
      <c r="C1143" s="246" t="s">
        <v>5101</v>
      </c>
      <c r="D1143" s="245" t="s">
        <v>19</v>
      </c>
      <c r="E1143" s="247">
        <v>840.57</v>
      </c>
    </row>
    <row r="1144" spans="2:5" ht="31.5" x14ac:dyDescent="0.25">
      <c r="B1144" s="265">
        <v>97895</v>
      </c>
      <c r="C1144" s="246" t="s">
        <v>5089</v>
      </c>
      <c r="D1144" s="245" t="s">
        <v>19</v>
      </c>
      <c r="E1144" s="247">
        <v>196.55</v>
      </c>
    </row>
    <row r="1145" spans="2:5" ht="31.5" x14ac:dyDescent="0.25">
      <c r="B1145" s="265">
        <v>97896</v>
      </c>
      <c r="C1145" s="246" t="s">
        <v>5090</v>
      </c>
      <c r="D1145" s="245" t="s">
        <v>19</v>
      </c>
      <c r="E1145" s="247">
        <v>364.44</v>
      </c>
    </row>
    <row r="1146" spans="2:5" ht="31.5" x14ac:dyDescent="0.25">
      <c r="B1146" s="265">
        <v>97897</v>
      </c>
      <c r="C1146" s="246" t="s">
        <v>5091</v>
      </c>
      <c r="D1146" s="245" t="s">
        <v>19</v>
      </c>
      <c r="E1146" s="247">
        <v>473.74</v>
      </c>
    </row>
    <row r="1147" spans="2:5" ht="31.5" x14ac:dyDescent="0.25">
      <c r="B1147" s="265">
        <v>97898</v>
      </c>
      <c r="C1147" s="246" t="s">
        <v>5092</v>
      </c>
      <c r="D1147" s="245" t="s">
        <v>19</v>
      </c>
      <c r="E1147" s="247">
        <v>927.17</v>
      </c>
    </row>
    <row r="1148" spans="2:5" ht="31.5" x14ac:dyDescent="0.25">
      <c r="B1148" s="265">
        <v>97899</v>
      </c>
      <c r="C1148" s="246" t="s">
        <v>8005</v>
      </c>
      <c r="D1148" s="245" t="s">
        <v>19</v>
      </c>
      <c r="E1148" s="247">
        <v>0</v>
      </c>
    </row>
    <row r="1149" spans="2:5" ht="31.5" x14ac:dyDescent="0.25">
      <c r="B1149" s="265">
        <v>101795</v>
      </c>
      <c r="C1149" s="246" t="s">
        <v>3440</v>
      </c>
      <c r="D1149" s="245" t="s">
        <v>19</v>
      </c>
      <c r="E1149" s="247">
        <v>645.94000000000005</v>
      </c>
    </row>
    <row r="1150" spans="2:5" ht="31.5" x14ac:dyDescent="0.25">
      <c r="B1150" s="265">
        <v>101796</v>
      </c>
      <c r="C1150" s="246" t="s">
        <v>8006</v>
      </c>
      <c r="D1150" s="245" t="s">
        <v>19</v>
      </c>
      <c r="E1150" s="247">
        <v>0</v>
      </c>
    </row>
    <row r="1151" spans="2:5" ht="31.5" x14ac:dyDescent="0.25">
      <c r="B1151" s="265">
        <v>101797</v>
      </c>
      <c r="C1151" s="246" t="s">
        <v>8007</v>
      </c>
      <c r="D1151" s="245" t="s">
        <v>19</v>
      </c>
      <c r="E1151" s="247">
        <v>0</v>
      </c>
    </row>
    <row r="1152" spans="2:5" ht="31.5" x14ac:dyDescent="0.25">
      <c r="B1152" s="265">
        <v>101802</v>
      </c>
      <c r="C1152" s="246" t="s">
        <v>5496</v>
      </c>
      <c r="D1152" s="245" t="s">
        <v>19</v>
      </c>
      <c r="E1152" s="247">
        <v>1871.98</v>
      </c>
    </row>
    <row r="1153" spans="2:5" ht="31.5" x14ac:dyDescent="0.25">
      <c r="B1153" s="265">
        <v>101803</v>
      </c>
      <c r="C1153" s="246" t="s">
        <v>5497</v>
      </c>
      <c r="D1153" s="245" t="s">
        <v>19</v>
      </c>
      <c r="E1153" s="247">
        <v>1211.79</v>
      </c>
    </row>
    <row r="1154" spans="2:5" ht="31.5" x14ac:dyDescent="0.25">
      <c r="B1154" s="265">
        <v>101804</v>
      </c>
      <c r="C1154" s="246" t="s">
        <v>5498</v>
      </c>
      <c r="D1154" s="245" t="s">
        <v>19</v>
      </c>
      <c r="E1154" s="247">
        <v>1508.85</v>
      </c>
    </row>
    <row r="1155" spans="2:5" ht="31.5" x14ac:dyDescent="0.25">
      <c r="B1155" s="265">
        <v>101805</v>
      </c>
      <c r="C1155" s="246" t="s">
        <v>5499</v>
      </c>
      <c r="D1155" s="245" t="s">
        <v>19</v>
      </c>
      <c r="E1155" s="247">
        <v>1922.19</v>
      </c>
    </row>
    <row r="1156" spans="2:5" ht="31.5" x14ac:dyDescent="0.25">
      <c r="B1156" s="265">
        <v>98115</v>
      </c>
      <c r="C1156" s="246" t="s">
        <v>5304</v>
      </c>
      <c r="D1156" s="245" t="s">
        <v>19</v>
      </c>
      <c r="E1156" s="247">
        <v>115.84</v>
      </c>
    </row>
    <row r="1157" spans="2:5" x14ac:dyDescent="0.25">
      <c r="B1157" s="265">
        <v>98114</v>
      </c>
      <c r="C1157" s="246" t="s">
        <v>5303</v>
      </c>
      <c r="D1157" s="245" t="s">
        <v>19</v>
      </c>
      <c r="E1157" s="247">
        <v>757.19</v>
      </c>
    </row>
    <row r="1158" spans="2:5" x14ac:dyDescent="0.25">
      <c r="B1158" s="265">
        <v>98112</v>
      </c>
      <c r="C1158" s="246" t="s">
        <v>5302</v>
      </c>
      <c r="D1158" s="245" t="s">
        <v>19</v>
      </c>
      <c r="E1158" s="247">
        <v>100.18</v>
      </c>
    </row>
    <row r="1159" spans="2:5" x14ac:dyDescent="0.25">
      <c r="B1159" s="265">
        <v>100128</v>
      </c>
      <c r="C1159" s="246" t="s">
        <v>5495</v>
      </c>
      <c r="D1159" s="245" t="s">
        <v>19</v>
      </c>
      <c r="E1159" s="247">
        <v>1521.19</v>
      </c>
    </row>
    <row r="1160" spans="2:5" ht="31.5" x14ac:dyDescent="0.25">
      <c r="B1160" s="265">
        <v>102623</v>
      </c>
      <c r="C1160" s="246" t="s">
        <v>5153</v>
      </c>
      <c r="D1160" s="245" t="s">
        <v>19</v>
      </c>
      <c r="E1160" s="247">
        <v>879.64</v>
      </c>
    </row>
    <row r="1161" spans="2:5" x14ac:dyDescent="0.25">
      <c r="B1161" s="265">
        <v>102607</v>
      </c>
      <c r="C1161" s="246" t="s">
        <v>5137</v>
      </c>
      <c r="D1161" s="245" t="s">
        <v>19</v>
      </c>
      <c r="E1161" s="247">
        <v>509.34</v>
      </c>
    </row>
    <row r="1162" spans="2:5" x14ac:dyDescent="0.25">
      <c r="B1162" s="265">
        <v>102608</v>
      </c>
      <c r="C1162" s="246" t="s">
        <v>5138</v>
      </c>
      <c r="D1162" s="245" t="s">
        <v>19</v>
      </c>
      <c r="E1162" s="247">
        <v>1165.92</v>
      </c>
    </row>
    <row r="1163" spans="2:5" x14ac:dyDescent="0.25">
      <c r="B1163" s="265">
        <v>102609</v>
      </c>
      <c r="C1163" s="246" t="s">
        <v>5139</v>
      </c>
      <c r="D1163" s="245" t="s">
        <v>19</v>
      </c>
      <c r="E1163" s="247">
        <v>1325.25</v>
      </c>
    </row>
    <row r="1164" spans="2:5" x14ac:dyDescent="0.25">
      <c r="B1164" s="265">
        <v>102610</v>
      </c>
      <c r="C1164" s="246" t="s">
        <v>5140</v>
      </c>
      <c r="D1164" s="245" t="s">
        <v>19</v>
      </c>
      <c r="E1164" s="247">
        <v>2276.35</v>
      </c>
    </row>
    <row r="1165" spans="2:5" ht="31.5" x14ac:dyDescent="0.25">
      <c r="B1165" s="265">
        <v>102622</v>
      </c>
      <c r="C1165" s="246" t="s">
        <v>5152</v>
      </c>
      <c r="D1165" s="245" t="s">
        <v>19</v>
      </c>
      <c r="E1165" s="247">
        <v>631.15</v>
      </c>
    </row>
    <row r="1166" spans="2:5" x14ac:dyDescent="0.25">
      <c r="B1166" s="265">
        <v>102605</v>
      </c>
      <c r="C1166" s="246" t="s">
        <v>5135</v>
      </c>
      <c r="D1166" s="245" t="s">
        <v>19</v>
      </c>
      <c r="E1166" s="247">
        <v>308.93</v>
      </c>
    </row>
    <row r="1167" spans="2:5" x14ac:dyDescent="0.25">
      <c r="B1167" s="265">
        <v>102606</v>
      </c>
      <c r="C1167" s="246" t="s">
        <v>5136</v>
      </c>
      <c r="D1167" s="245" t="s">
        <v>19</v>
      </c>
      <c r="E1167" s="247">
        <v>475.69</v>
      </c>
    </row>
    <row r="1168" spans="2:5" ht="31.5" x14ac:dyDescent="0.25">
      <c r="B1168" s="265">
        <v>102613</v>
      </c>
      <c r="C1168" s="246" t="s">
        <v>5143</v>
      </c>
      <c r="D1168" s="245" t="s">
        <v>19</v>
      </c>
      <c r="E1168" s="247">
        <v>713.36</v>
      </c>
    </row>
    <row r="1169" spans="2:5" ht="31.5" x14ac:dyDescent="0.25">
      <c r="B1169" s="265">
        <v>102619</v>
      </c>
      <c r="C1169" s="246" t="s">
        <v>5149</v>
      </c>
      <c r="D1169" s="245" t="s">
        <v>19</v>
      </c>
      <c r="E1169" s="247">
        <v>6067.63</v>
      </c>
    </row>
    <row r="1170" spans="2:5" ht="31.5" x14ac:dyDescent="0.25">
      <c r="B1170" s="265">
        <v>102614</v>
      </c>
      <c r="C1170" s="246" t="s">
        <v>5144</v>
      </c>
      <c r="D1170" s="245" t="s">
        <v>19</v>
      </c>
      <c r="E1170" s="247">
        <v>1096.47</v>
      </c>
    </row>
    <row r="1171" spans="2:5" ht="31.5" x14ac:dyDescent="0.25">
      <c r="B1171" s="265">
        <v>102620</v>
      </c>
      <c r="C1171" s="246" t="s">
        <v>5150</v>
      </c>
      <c r="D1171" s="245" t="s">
        <v>19</v>
      </c>
      <c r="E1171" s="247">
        <v>8814.19</v>
      </c>
    </row>
    <row r="1172" spans="2:5" ht="31.5" x14ac:dyDescent="0.25">
      <c r="B1172" s="265">
        <v>102615</v>
      </c>
      <c r="C1172" s="246" t="s">
        <v>5145</v>
      </c>
      <c r="D1172" s="245" t="s">
        <v>19</v>
      </c>
      <c r="E1172" s="247">
        <v>1376.06</v>
      </c>
    </row>
    <row r="1173" spans="2:5" ht="31.5" x14ac:dyDescent="0.25">
      <c r="B1173" s="265">
        <v>102621</v>
      </c>
      <c r="C1173" s="246" t="s">
        <v>5151</v>
      </c>
      <c r="D1173" s="245" t="s">
        <v>19</v>
      </c>
      <c r="E1173" s="247">
        <v>13547.22</v>
      </c>
    </row>
    <row r="1174" spans="2:5" ht="31.5" x14ac:dyDescent="0.25">
      <c r="B1174" s="265">
        <v>102616</v>
      </c>
      <c r="C1174" s="246" t="s">
        <v>5146</v>
      </c>
      <c r="D1174" s="245" t="s">
        <v>19</v>
      </c>
      <c r="E1174" s="247">
        <v>2036.57</v>
      </c>
    </row>
    <row r="1175" spans="2:5" ht="31.5" x14ac:dyDescent="0.25">
      <c r="B1175" s="265">
        <v>102611</v>
      </c>
      <c r="C1175" s="246" t="s">
        <v>5141</v>
      </c>
      <c r="D1175" s="245" t="s">
        <v>19</v>
      </c>
      <c r="E1175" s="247">
        <v>512.64</v>
      </c>
    </row>
    <row r="1176" spans="2:5" ht="31.5" x14ac:dyDescent="0.25">
      <c r="B1176" s="265">
        <v>102617</v>
      </c>
      <c r="C1176" s="246" t="s">
        <v>5147</v>
      </c>
      <c r="D1176" s="245" t="s">
        <v>19</v>
      </c>
      <c r="E1176" s="247">
        <v>3757.88</v>
      </c>
    </row>
    <row r="1177" spans="2:5" ht="31.5" x14ac:dyDescent="0.25">
      <c r="B1177" s="265">
        <v>102618</v>
      </c>
      <c r="C1177" s="246" t="s">
        <v>5148</v>
      </c>
      <c r="D1177" s="245" t="s">
        <v>19</v>
      </c>
      <c r="E1177" s="247">
        <v>4520.47</v>
      </c>
    </row>
    <row r="1178" spans="2:5" ht="31.5" x14ac:dyDescent="0.25">
      <c r="B1178" s="265">
        <v>102612</v>
      </c>
      <c r="C1178" s="246" t="s">
        <v>5142</v>
      </c>
      <c r="D1178" s="245" t="s">
        <v>19</v>
      </c>
      <c r="E1178" s="247">
        <v>735.58</v>
      </c>
    </row>
    <row r="1179" spans="2:5" x14ac:dyDescent="0.25">
      <c r="B1179" s="265">
        <v>102603</v>
      </c>
      <c r="C1179" s="246" t="s">
        <v>5133</v>
      </c>
      <c r="D1179" s="245" t="s">
        <v>19</v>
      </c>
      <c r="E1179" s="247">
        <v>13.42</v>
      </c>
    </row>
    <row r="1180" spans="2:5" x14ac:dyDescent="0.25">
      <c r="B1180" s="265">
        <v>102587</v>
      </c>
      <c r="C1180" s="246" t="s">
        <v>5117</v>
      </c>
      <c r="D1180" s="245" t="s">
        <v>19</v>
      </c>
      <c r="E1180" s="247">
        <v>4.6100000000000003</v>
      </c>
    </row>
    <row r="1181" spans="2:5" x14ac:dyDescent="0.25">
      <c r="B1181" s="265">
        <v>102589</v>
      </c>
      <c r="C1181" s="246" t="s">
        <v>5119</v>
      </c>
      <c r="D1181" s="245" t="s">
        <v>19</v>
      </c>
      <c r="E1181" s="247">
        <v>5.12</v>
      </c>
    </row>
    <row r="1182" spans="2:5" x14ac:dyDescent="0.25">
      <c r="B1182" s="265">
        <v>102591</v>
      </c>
      <c r="C1182" s="246" t="s">
        <v>5121</v>
      </c>
      <c r="D1182" s="245" t="s">
        <v>19</v>
      </c>
      <c r="E1182" s="247">
        <v>5.63</v>
      </c>
    </row>
    <row r="1183" spans="2:5" x14ac:dyDescent="0.25">
      <c r="B1183" s="265">
        <v>102593</v>
      </c>
      <c r="C1183" s="246" t="s">
        <v>5123</v>
      </c>
      <c r="D1183" s="245" t="s">
        <v>19</v>
      </c>
      <c r="E1183" s="247">
        <v>6.36</v>
      </c>
    </row>
    <row r="1184" spans="2:5" x14ac:dyDescent="0.25">
      <c r="B1184" s="265">
        <v>102595</v>
      </c>
      <c r="C1184" s="246" t="s">
        <v>5125</v>
      </c>
      <c r="D1184" s="245" t="s">
        <v>19</v>
      </c>
      <c r="E1184" s="247">
        <v>7.19</v>
      </c>
    </row>
    <row r="1185" spans="2:5" x14ac:dyDescent="0.25">
      <c r="B1185" s="265">
        <v>102597</v>
      </c>
      <c r="C1185" s="246" t="s">
        <v>5127</v>
      </c>
      <c r="D1185" s="245" t="s">
        <v>19</v>
      </c>
      <c r="E1185" s="247">
        <v>8.23</v>
      </c>
    </row>
    <row r="1186" spans="2:5" x14ac:dyDescent="0.25">
      <c r="B1186" s="265">
        <v>102599</v>
      </c>
      <c r="C1186" s="246" t="s">
        <v>5129</v>
      </c>
      <c r="D1186" s="245" t="s">
        <v>19</v>
      </c>
      <c r="E1186" s="247">
        <v>9.27</v>
      </c>
    </row>
    <row r="1187" spans="2:5" x14ac:dyDescent="0.25">
      <c r="B1187" s="265">
        <v>102601</v>
      </c>
      <c r="C1187" s="246" t="s">
        <v>5131</v>
      </c>
      <c r="D1187" s="245" t="s">
        <v>19</v>
      </c>
      <c r="E1187" s="247">
        <v>10.82</v>
      </c>
    </row>
    <row r="1188" spans="2:5" x14ac:dyDescent="0.25">
      <c r="B1188" s="265">
        <v>102604</v>
      </c>
      <c r="C1188" s="246" t="s">
        <v>5134</v>
      </c>
      <c r="D1188" s="245" t="s">
        <v>19</v>
      </c>
      <c r="E1188" s="247">
        <v>15.48</v>
      </c>
    </row>
    <row r="1189" spans="2:5" x14ac:dyDescent="0.25">
      <c r="B1189" s="265">
        <v>102588</v>
      </c>
      <c r="C1189" s="246" t="s">
        <v>5118</v>
      </c>
      <c r="D1189" s="245" t="s">
        <v>19</v>
      </c>
      <c r="E1189" s="247">
        <v>6.66</v>
      </c>
    </row>
    <row r="1190" spans="2:5" x14ac:dyDescent="0.25">
      <c r="B1190" s="265">
        <v>102590</v>
      </c>
      <c r="C1190" s="246" t="s">
        <v>5120</v>
      </c>
      <c r="D1190" s="245" t="s">
        <v>19</v>
      </c>
      <c r="E1190" s="247">
        <v>7.18</v>
      </c>
    </row>
    <row r="1191" spans="2:5" x14ac:dyDescent="0.25">
      <c r="B1191" s="265">
        <v>102592</v>
      </c>
      <c r="C1191" s="246" t="s">
        <v>5122</v>
      </c>
      <c r="D1191" s="245" t="s">
        <v>19</v>
      </c>
      <c r="E1191" s="247">
        <v>7.69</v>
      </c>
    </row>
    <row r="1192" spans="2:5" x14ac:dyDescent="0.25">
      <c r="B1192" s="265">
        <v>102594</v>
      </c>
      <c r="C1192" s="246" t="s">
        <v>5124</v>
      </c>
      <c r="D1192" s="245" t="s">
        <v>19</v>
      </c>
      <c r="E1192" s="247">
        <v>8.42</v>
      </c>
    </row>
    <row r="1193" spans="2:5" x14ac:dyDescent="0.25">
      <c r="B1193" s="265">
        <v>102596</v>
      </c>
      <c r="C1193" s="246" t="s">
        <v>5126</v>
      </c>
      <c r="D1193" s="245" t="s">
        <v>19</v>
      </c>
      <c r="E1193" s="247">
        <v>9.25</v>
      </c>
    </row>
    <row r="1194" spans="2:5" x14ac:dyDescent="0.25">
      <c r="B1194" s="265">
        <v>102598</v>
      </c>
      <c r="C1194" s="246" t="s">
        <v>5128</v>
      </c>
      <c r="D1194" s="245" t="s">
        <v>19</v>
      </c>
      <c r="E1194" s="247">
        <v>10.29</v>
      </c>
    </row>
    <row r="1195" spans="2:5" x14ac:dyDescent="0.25">
      <c r="B1195" s="265">
        <v>102600</v>
      </c>
      <c r="C1195" s="246" t="s">
        <v>5130</v>
      </c>
      <c r="D1195" s="245" t="s">
        <v>19</v>
      </c>
      <c r="E1195" s="247">
        <v>11.33</v>
      </c>
    </row>
    <row r="1196" spans="2:5" x14ac:dyDescent="0.25">
      <c r="B1196" s="265">
        <v>102602</v>
      </c>
      <c r="C1196" s="246" t="s">
        <v>5132</v>
      </c>
      <c r="D1196" s="245" t="s">
        <v>19</v>
      </c>
      <c r="E1196" s="247">
        <v>12.88</v>
      </c>
    </row>
    <row r="1197" spans="2:5" ht="31.5" x14ac:dyDescent="0.25">
      <c r="B1197" s="265">
        <v>103005</v>
      </c>
      <c r="C1197" s="246" t="s">
        <v>1904</v>
      </c>
      <c r="D1197" s="245" t="s">
        <v>19</v>
      </c>
      <c r="E1197" s="247">
        <v>656.42</v>
      </c>
    </row>
    <row r="1198" spans="2:5" ht="31.5" x14ac:dyDescent="0.25">
      <c r="B1198" s="265">
        <v>103006</v>
      </c>
      <c r="C1198" s="246" t="s">
        <v>1905</v>
      </c>
      <c r="D1198" s="245" t="s">
        <v>19</v>
      </c>
      <c r="E1198" s="247">
        <v>898.96</v>
      </c>
    </row>
    <row r="1199" spans="2:5" ht="31.5" x14ac:dyDescent="0.25">
      <c r="B1199" s="265">
        <v>103007</v>
      </c>
      <c r="C1199" s="246" t="s">
        <v>1906</v>
      </c>
      <c r="D1199" s="245" t="s">
        <v>19</v>
      </c>
      <c r="E1199" s="247">
        <v>1189.3800000000001</v>
      </c>
    </row>
    <row r="1200" spans="2:5" ht="31.5" x14ac:dyDescent="0.25">
      <c r="B1200" s="265">
        <v>103004</v>
      </c>
      <c r="C1200" s="246" t="s">
        <v>8008</v>
      </c>
      <c r="D1200" s="245" t="s">
        <v>123</v>
      </c>
      <c r="E1200" s="247">
        <v>0</v>
      </c>
    </row>
    <row r="1201" spans="2:5" x14ac:dyDescent="0.25">
      <c r="B1201" s="265">
        <v>102989</v>
      </c>
      <c r="C1201" s="246" t="s">
        <v>1889</v>
      </c>
      <c r="D1201" s="245" t="s">
        <v>123</v>
      </c>
      <c r="E1201" s="247">
        <v>29.78</v>
      </c>
    </row>
    <row r="1202" spans="2:5" x14ac:dyDescent="0.25">
      <c r="B1202" s="265">
        <v>102990</v>
      </c>
      <c r="C1202" s="246" t="s">
        <v>1890</v>
      </c>
      <c r="D1202" s="245" t="s">
        <v>123</v>
      </c>
      <c r="E1202" s="247">
        <v>35.93</v>
      </c>
    </row>
    <row r="1203" spans="2:5" x14ac:dyDescent="0.25">
      <c r="B1203" s="265">
        <v>102991</v>
      </c>
      <c r="C1203" s="246" t="s">
        <v>1891</v>
      </c>
      <c r="D1203" s="245" t="s">
        <v>123</v>
      </c>
      <c r="E1203" s="247">
        <v>46.19</v>
      </c>
    </row>
    <row r="1204" spans="2:5" x14ac:dyDescent="0.25">
      <c r="B1204" s="265">
        <v>102992</v>
      </c>
      <c r="C1204" s="246" t="s">
        <v>1892</v>
      </c>
      <c r="D1204" s="245" t="s">
        <v>123</v>
      </c>
      <c r="E1204" s="247">
        <v>62.72</v>
      </c>
    </row>
    <row r="1205" spans="2:5" x14ac:dyDescent="0.25">
      <c r="B1205" s="265">
        <v>102993</v>
      </c>
      <c r="C1205" s="246" t="s">
        <v>1893</v>
      </c>
      <c r="D1205" s="245" t="s">
        <v>123</v>
      </c>
      <c r="E1205" s="247">
        <v>82.22</v>
      </c>
    </row>
    <row r="1206" spans="2:5" x14ac:dyDescent="0.25">
      <c r="B1206" s="265">
        <v>102994</v>
      </c>
      <c r="C1206" s="246" t="s">
        <v>1894</v>
      </c>
      <c r="D1206" s="245" t="s">
        <v>123</v>
      </c>
      <c r="E1206" s="247">
        <v>128.22</v>
      </c>
    </row>
    <row r="1207" spans="2:5" ht="31.5" x14ac:dyDescent="0.25">
      <c r="B1207" s="265">
        <v>102995</v>
      </c>
      <c r="C1207" s="246" t="s">
        <v>1895</v>
      </c>
      <c r="D1207" s="245" t="s">
        <v>123</v>
      </c>
      <c r="E1207" s="247">
        <v>58.01</v>
      </c>
    </row>
    <row r="1208" spans="2:5" ht="31.5" x14ac:dyDescent="0.25">
      <c r="B1208" s="265">
        <v>102996</v>
      </c>
      <c r="C1208" s="246" t="s">
        <v>1896</v>
      </c>
      <c r="D1208" s="245" t="s">
        <v>123</v>
      </c>
      <c r="E1208" s="247">
        <v>81.849999999999994</v>
      </c>
    </row>
    <row r="1209" spans="2:5" ht="31.5" x14ac:dyDescent="0.25">
      <c r="B1209" s="265">
        <v>102998</v>
      </c>
      <c r="C1209" s="246" t="s">
        <v>1898</v>
      </c>
      <c r="D1209" s="245" t="s">
        <v>123</v>
      </c>
      <c r="E1209" s="247">
        <v>103.44</v>
      </c>
    </row>
    <row r="1210" spans="2:5" ht="31.5" x14ac:dyDescent="0.25">
      <c r="B1210" s="265">
        <v>102999</v>
      </c>
      <c r="C1210" s="246" t="s">
        <v>1899</v>
      </c>
      <c r="D1210" s="245" t="s">
        <v>123</v>
      </c>
      <c r="E1210" s="247">
        <v>130.79</v>
      </c>
    </row>
    <row r="1211" spans="2:5" ht="31.5" x14ac:dyDescent="0.25">
      <c r="B1211" s="265">
        <v>103000</v>
      </c>
      <c r="C1211" s="246" t="s">
        <v>1900</v>
      </c>
      <c r="D1211" s="245" t="s">
        <v>123</v>
      </c>
      <c r="E1211" s="247">
        <v>131.31</v>
      </c>
    </row>
    <row r="1212" spans="2:5" ht="31.5" x14ac:dyDescent="0.25">
      <c r="B1212" s="265">
        <v>102997</v>
      </c>
      <c r="C1212" s="246" t="s">
        <v>1897</v>
      </c>
      <c r="D1212" s="245" t="s">
        <v>123</v>
      </c>
      <c r="E1212" s="247">
        <v>107.78</v>
      </c>
    </row>
    <row r="1213" spans="2:5" ht="31.5" x14ac:dyDescent="0.25">
      <c r="B1213" s="265">
        <v>103001</v>
      </c>
      <c r="C1213" s="246" t="s">
        <v>1901</v>
      </c>
      <c r="D1213" s="245" t="s">
        <v>19</v>
      </c>
      <c r="E1213" s="247">
        <v>262.04000000000002</v>
      </c>
    </row>
    <row r="1214" spans="2:5" ht="31.5" x14ac:dyDescent="0.25">
      <c r="B1214" s="265">
        <v>103002</v>
      </c>
      <c r="C1214" s="246" t="s">
        <v>1902</v>
      </c>
      <c r="D1214" s="245" t="s">
        <v>19</v>
      </c>
      <c r="E1214" s="247">
        <v>325.33</v>
      </c>
    </row>
    <row r="1215" spans="2:5" ht="31.5" x14ac:dyDescent="0.25">
      <c r="B1215" s="265">
        <v>103003</v>
      </c>
      <c r="C1215" s="246" t="s">
        <v>1903</v>
      </c>
      <c r="D1215" s="245" t="s">
        <v>19</v>
      </c>
      <c r="E1215" s="247">
        <v>451.96</v>
      </c>
    </row>
    <row r="1216" spans="2:5" ht="31.5" x14ac:dyDescent="0.25">
      <c r="B1216" s="265">
        <v>98522</v>
      </c>
      <c r="C1216" s="246" t="s">
        <v>7228</v>
      </c>
      <c r="D1216" s="245" t="s">
        <v>123</v>
      </c>
      <c r="E1216" s="247">
        <v>189.49</v>
      </c>
    </row>
    <row r="1217" spans="2:5" ht="31.5" x14ac:dyDescent="0.25">
      <c r="B1217" s="265">
        <v>98523</v>
      </c>
      <c r="C1217" s="246" t="s">
        <v>8009</v>
      </c>
      <c r="D1217" s="245" t="s">
        <v>123</v>
      </c>
      <c r="E1217" s="247">
        <v>0</v>
      </c>
    </row>
    <row r="1218" spans="2:5" ht="47.25" x14ac:dyDescent="0.25">
      <c r="B1218" s="265">
        <v>102364</v>
      </c>
      <c r="C1218" s="246" t="s">
        <v>7220</v>
      </c>
      <c r="D1218" s="245" t="s">
        <v>121</v>
      </c>
      <c r="E1218" s="247">
        <v>226.85</v>
      </c>
    </row>
    <row r="1219" spans="2:5" ht="47.25" x14ac:dyDescent="0.25">
      <c r="B1219" s="265">
        <v>102363</v>
      </c>
      <c r="C1219" s="246" t="s">
        <v>7219</v>
      </c>
      <c r="D1219" s="245" t="s">
        <v>121</v>
      </c>
      <c r="E1219" s="247">
        <v>201.98</v>
      </c>
    </row>
    <row r="1220" spans="2:5" ht="47.25" x14ac:dyDescent="0.25">
      <c r="B1220" s="265">
        <v>102362</v>
      </c>
      <c r="C1220" s="246" t="s">
        <v>7218</v>
      </c>
      <c r="D1220" s="245" t="s">
        <v>121</v>
      </c>
      <c r="E1220" s="247">
        <v>188.48</v>
      </c>
    </row>
    <row r="1221" spans="2:5" ht="47.25" x14ac:dyDescent="0.25">
      <c r="B1221" s="265">
        <v>101196</v>
      </c>
      <c r="C1221" s="246" t="s">
        <v>8010</v>
      </c>
      <c r="D1221" s="245" t="s">
        <v>123</v>
      </c>
      <c r="E1221" s="247">
        <v>0</v>
      </c>
    </row>
    <row r="1222" spans="2:5" ht="47.25" x14ac:dyDescent="0.25">
      <c r="B1222" s="265">
        <v>101195</v>
      </c>
      <c r="C1222" s="246" t="s">
        <v>8011</v>
      </c>
      <c r="D1222" s="245" t="s">
        <v>123</v>
      </c>
      <c r="E1222" s="247">
        <v>0</v>
      </c>
    </row>
    <row r="1223" spans="2:5" ht="31.5" x14ac:dyDescent="0.25">
      <c r="B1223" s="265">
        <v>101193</v>
      </c>
      <c r="C1223" s="246" t="s">
        <v>7207</v>
      </c>
      <c r="D1223" s="245" t="s">
        <v>123</v>
      </c>
      <c r="E1223" s="247">
        <v>70.36</v>
      </c>
    </row>
    <row r="1224" spans="2:5" ht="31.5" x14ac:dyDescent="0.25">
      <c r="B1224" s="265">
        <v>101192</v>
      </c>
      <c r="C1224" s="246" t="s">
        <v>7206</v>
      </c>
      <c r="D1224" s="245" t="s">
        <v>123</v>
      </c>
      <c r="E1224" s="247">
        <v>78.010000000000005</v>
      </c>
    </row>
    <row r="1225" spans="2:5" ht="31.5" x14ac:dyDescent="0.25">
      <c r="B1225" s="265">
        <v>101194</v>
      </c>
      <c r="C1225" s="246" t="s">
        <v>7208</v>
      </c>
      <c r="D1225" s="245" t="s">
        <v>123</v>
      </c>
      <c r="E1225" s="247">
        <v>70.760000000000005</v>
      </c>
    </row>
    <row r="1226" spans="2:5" ht="31.5" x14ac:dyDescent="0.25">
      <c r="B1226" s="265">
        <v>101190</v>
      </c>
      <c r="C1226" s="246" t="s">
        <v>7204</v>
      </c>
      <c r="D1226" s="245" t="s">
        <v>123</v>
      </c>
      <c r="E1226" s="247">
        <v>76.040000000000006</v>
      </c>
    </row>
    <row r="1227" spans="2:5" ht="31.5" x14ac:dyDescent="0.25">
      <c r="B1227" s="265">
        <v>101189</v>
      </c>
      <c r="C1227" s="246" t="s">
        <v>7203</v>
      </c>
      <c r="D1227" s="245" t="s">
        <v>123</v>
      </c>
      <c r="E1227" s="247">
        <v>76.849999999999994</v>
      </c>
    </row>
    <row r="1228" spans="2:5" ht="31.5" x14ac:dyDescent="0.25">
      <c r="B1228" s="265">
        <v>101191</v>
      </c>
      <c r="C1228" s="246" t="s">
        <v>7205</v>
      </c>
      <c r="D1228" s="245" t="s">
        <v>123</v>
      </c>
      <c r="E1228" s="247">
        <v>76.44</v>
      </c>
    </row>
    <row r="1229" spans="2:5" ht="31.5" x14ac:dyDescent="0.25">
      <c r="B1229" s="265">
        <v>101198</v>
      </c>
      <c r="C1229" s="246" t="s">
        <v>7210</v>
      </c>
      <c r="D1229" s="245" t="s">
        <v>123</v>
      </c>
      <c r="E1229" s="247">
        <v>107.74</v>
      </c>
    </row>
    <row r="1230" spans="2:5" ht="31.5" x14ac:dyDescent="0.25">
      <c r="B1230" s="265">
        <v>101197</v>
      </c>
      <c r="C1230" s="246" t="s">
        <v>7209</v>
      </c>
      <c r="D1230" s="245" t="s">
        <v>123</v>
      </c>
      <c r="E1230" s="247">
        <v>142.69999999999999</v>
      </c>
    </row>
    <row r="1231" spans="2:5" ht="31.5" x14ac:dyDescent="0.25">
      <c r="B1231" s="265">
        <v>101199</v>
      </c>
      <c r="C1231" s="246" t="s">
        <v>7211</v>
      </c>
      <c r="D1231" s="245" t="s">
        <v>123</v>
      </c>
      <c r="E1231" s="247">
        <v>108.74</v>
      </c>
    </row>
    <row r="1232" spans="2:5" ht="31.5" x14ac:dyDescent="0.25">
      <c r="B1232" s="265">
        <v>101203</v>
      </c>
      <c r="C1232" s="246" t="s">
        <v>7215</v>
      </c>
      <c r="D1232" s="245" t="s">
        <v>123</v>
      </c>
      <c r="E1232" s="247">
        <v>54.1</v>
      </c>
    </row>
    <row r="1233" spans="2:5" ht="47.25" x14ac:dyDescent="0.25">
      <c r="B1233" s="265">
        <v>101202</v>
      </c>
      <c r="C1233" s="246" t="s">
        <v>7214</v>
      </c>
      <c r="D1233" s="245" t="s">
        <v>123</v>
      </c>
      <c r="E1233" s="247">
        <v>55.11</v>
      </c>
    </row>
    <row r="1234" spans="2:5" ht="31.5" x14ac:dyDescent="0.25">
      <c r="B1234" s="265">
        <v>101204</v>
      </c>
      <c r="C1234" s="246" t="s">
        <v>7216</v>
      </c>
      <c r="D1234" s="245" t="s">
        <v>123</v>
      </c>
      <c r="E1234" s="247">
        <v>54.5</v>
      </c>
    </row>
    <row r="1235" spans="2:5" ht="31.5" x14ac:dyDescent="0.25">
      <c r="B1235" s="265">
        <v>101200</v>
      </c>
      <c r="C1235" s="246" t="s">
        <v>7212</v>
      </c>
      <c r="D1235" s="245" t="s">
        <v>123</v>
      </c>
      <c r="E1235" s="247">
        <v>69.52</v>
      </c>
    </row>
    <row r="1236" spans="2:5" ht="31.5" x14ac:dyDescent="0.25">
      <c r="B1236" s="265">
        <v>101201</v>
      </c>
      <c r="C1236" s="246" t="s">
        <v>7213</v>
      </c>
      <c r="D1236" s="245" t="s">
        <v>123</v>
      </c>
      <c r="E1236" s="247">
        <v>85.91</v>
      </c>
    </row>
    <row r="1237" spans="2:5" ht="31.5" x14ac:dyDescent="0.25">
      <c r="B1237" s="265">
        <v>101205</v>
      </c>
      <c r="C1237" s="246" t="s">
        <v>7217</v>
      </c>
      <c r="D1237" s="245" t="s">
        <v>123</v>
      </c>
      <c r="E1237" s="247">
        <v>55.11</v>
      </c>
    </row>
    <row r="1238" spans="2:5" ht="31.5" x14ac:dyDescent="0.25">
      <c r="B1238" s="265">
        <v>101188</v>
      </c>
      <c r="C1238" s="246" t="s">
        <v>7202</v>
      </c>
      <c r="D1238" s="245" t="s">
        <v>123</v>
      </c>
      <c r="E1238" s="247">
        <v>7.86</v>
      </c>
    </row>
    <row r="1239" spans="2:5" ht="31.5" x14ac:dyDescent="0.25">
      <c r="B1239" s="265">
        <v>87905</v>
      </c>
      <c r="C1239" s="246" t="s">
        <v>6463</v>
      </c>
      <c r="D1239" s="245" t="s">
        <v>121</v>
      </c>
      <c r="E1239" s="247">
        <v>10.09</v>
      </c>
    </row>
    <row r="1240" spans="2:5" ht="31.5" x14ac:dyDescent="0.25">
      <c r="B1240" s="265">
        <v>87904</v>
      </c>
      <c r="C1240" s="246" t="s">
        <v>6462</v>
      </c>
      <c r="D1240" s="245" t="s">
        <v>121</v>
      </c>
      <c r="E1240" s="247">
        <v>10.71</v>
      </c>
    </row>
    <row r="1241" spans="2:5" ht="31.5" x14ac:dyDescent="0.25">
      <c r="B1241" s="265">
        <v>87908</v>
      </c>
      <c r="C1241" s="246" t="s">
        <v>6465</v>
      </c>
      <c r="D1241" s="245" t="s">
        <v>121</v>
      </c>
      <c r="E1241" s="247">
        <v>7.36</v>
      </c>
    </row>
    <row r="1242" spans="2:5" ht="31.5" x14ac:dyDescent="0.25">
      <c r="B1242" s="265">
        <v>87907</v>
      </c>
      <c r="C1242" s="246" t="s">
        <v>6464</v>
      </c>
      <c r="D1242" s="245" t="s">
        <v>121</v>
      </c>
      <c r="E1242" s="247">
        <v>7.98</v>
      </c>
    </row>
    <row r="1243" spans="2:5" ht="47.25" x14ac:dyDescent="0.25">
      <c r="B1243" s="265">
        <v>87903</v>
      </c>
      <c r="C1243" s="246" t="s">
        <v>6461</v>
      </c>
      <c r="D1243" s="245" t="s">
        <v>121</v>
      </c>
      <c r="E1243" s="247">
        <v>12.53</v>
      </c>
    </row>
    <row r="1244" spans="2:5" ht="31.5" x14ac:dyDescent="0.25">
      <c r="B1244" s="265">
        <v>87902</v>
      </c>
      <c r="C1244" s="246" t="s">
        <v>6460</v>
      </c>
      <c r="D1244" s="245" t="s">
        <v>121</v>
      </c>
      <c r="E1244" s="247">
        <v>13.02</v>
      </c>
    </row>
    <row r="1245" spans="2:5" ht="47.25" x14ac:dyDescent="0.25">
      <c r="B1245" s="265">
        <v>87900</v>
      </c>
      <c r="C1245" s="246" t="s">
        <v>6459</v>
      </c>
      <c r="D1245" s="245" t="s">
        <v>121</v>
      </c>
      <c r="E1245" s="247">
        <v>10.210000000000001</v>
      </c>
    </row>
    <row r="1246" spans="2:5" ht="47.25" x14ac:dyDescent="0.25">
      <c r="B1246" s="265">
        <v>87899</v>
      </c>
      <c r="C1246" s="246" t="s">
        <v>6458</v>
      </c>
      <c r="D1246" s="245" t="s">
        <v>121</v>
      </c>
      <c r="E1246" s="247">
        <v>10.42</v>
      </c>
    </row>
    <row r="1247" spans="2:5" ht="31.5" x14ac:dyDescent="0.25">
      <c r="B1247" s="265">
        <v>87894</v>
      </c>
      <c r="C1247" s="246" t="s">
        <v>6455</v>
      </c>
      <c r="D1247" s="245" t="s">
        <v>121</v>
      </c>
      <c r="E1247" s="247">
        <v>8.5500000000000007</v>
      </c>
    </row>
    <row r="1248" spans="2:5" ht="31.5" x14ac:dyDescent="0.25">
      <c r="B1248" s="265">
        <v>87893</v>
      </c>
      <c r="C1248" s="246" t="s">
        <v>6454</v>
      </c>
      <c r="D1248" s="245" t="s">
        <v>121</v>
      </c>
      <c r="E1248" s="247">
        <v>9.17</v>
      </c>
    </row>
    <row r="1249" spans="2:5" ht="31.5" x14ac:dyDescent="0.25">
      <c r="B1249" s="265">
        <v>87897</v>
      </c>
      <c r="C1249" s="246" t="s">
        <v>6457</v>
      </c>
      <c r="D1249" s="245" t="s">
        <v>121</v>
      </c>
      <c r="E1249" s="247">
        <v>5.98</v>
      </c>
    </row>
    <row r="1250" spans="2:5" ht="31.5" x14ac:dyDescent="0.25">
      <c r="B1250" s="265">
        <v>87896</v>
      </c>
      <c r="C1250" s="246" t="s">
        <v>6456</v>
      </c>
      <c r="D1250" s="245" t="s">
        <v>121</v>
      </c>
      <c r="E1250" s="247">
        <v>6.6</v>
      </c>
    </row>
    <row r="1251" spans="2:5" ht="47.25" x14ac:dyDescent="0.25">
      <c r="B1251" s="265">
        <v>87892</v>
      </c>
      <c r="C1251" s="246" t="s">
        <v>6453</v>
      </c>
      <c r="D1251" s="245" t="s">
        <v>121</v>
      </c>
      <c r="E1251" s="247">
        <v>11.57</v>
      </c>
    </row>
    <row r="1252" spans="2:5" ht="47.25" x14ac:dyDescent="0.25">
      <c r="B1252" s="265">
        <v>87889</v>
      </c>
      <c r="C1252" s="246" t="s">
        <v>6451</v>
      </c>
      <c r="D1252" s="245" t="s">
        <v>121</v>
      </c>
      <c r="E1252" s="247">
        <v>9.25</v>
      </c>
    </row>
    <row r="1253" spans="2:5" ht="47.25" x14ac:dyDescent="0.25">
      <c r="B1253" s="265">
        <v>87888</v>
      </c>
      <c r="C1253" s="246" t="s">
        <v>6450</v>
      </c>
      <c r="D1253" s="245" t="s">
        <v>121</v>
      </c>
      <c r="E1253" s="247">
        <v>9.4600000000000009</v>
      </c>
    </row>
    <row r="1254" spans="2:5" ht="31.5" x14ac:dyDescent="0.25">
      <c r="B1254" s="265">
        <v>87891</v>
      </c>
      <c r="C1254" s="246" t="s">
        <v>6452</v>
      </c>
      <c r="D1254" s="245" t="s">
        <v>121</v>
      </c>
      <c r="E1254" s="247">
        <v>12.06</v>
      </c>
    </row>
    <row r="1255" spans="2:5" ht="31.5" x14ac:dyDescent="0.25">
      <c r="B1255" s="265">
        <v>104411</v>
      </c>
      <c r="C1255" s="246" t="s">
        <v>6469</v>
      </c>
      <c r="D1255" s="245" t="s">
        <v>121</v>
      </c>
      <c r="E1255" s="247">
        <v>5.97</v>
      </c>
    </row>
    <row r="1256" spans="2:5" ht="31.5" x14ac:dyDescent="0.25">
      <c r="B1256" s="265">
        <v>104410</v>
      </c>
      <c r="C1256" s="246" t="s">
        <v>6468</v>
      </c>
      <c r="D1256" s="245" t="s">
        <v>121</v>
      </c>
      <c r="E1256" s="247">
        <v>5.97</v>
      </c>
    </row>
    <row r="1257" spans="2:5" ht="31.5" x14ac:dyDescent="0.25">
      <c r="B1257" s="265">
        <v>87879</v>
      </c>
      <c r="C1257" s="246" t="s">
        <v>6443</v>
      </c>
      <c r="D1257" s="245" t="s">
        <v>121</v>
      </c>
      <c r="E1257" s="247">
        <v>5.32</v>
      </c>
    </row>
    <row r="1258" spans="2:5" ht="31.5" x14ac:dyDescent="0.25">
      <c r="B1258" s="265">
        <v>87878</v>
      </c>
      <c r="C1258" s="246" t="s">
        <v>6442</v>
      </c>
      <c r="D1258" s="245" t="s">
        <v>121</v>
      </c>
      <c r="E1258" s="247">
        <v>5.94</v>
      </c>
    </row>
    <row r="1259" spans="2:5" ht="31.5" x14ac:dyDescent="0.25">
      <c r="B1259" s="265">
        <v>87885</v>
      </c>
      <c r="C1259" s="246" t="s">
        <v>6447</v>
      </c>
      <c r="D1259" s="245" t="s">
        <v>121</v>
      </c>
      <c r="E1259" s="247">
        <v>9.39</v>
      </c>
    </row>
    <row r="1260" spans="2:5" ht="31.5" x14ac:dyDescent="0.25">
      <c r="B1260" s="265">
        <v>87884</v>
      </c>
      <c r="C1260" s="246" t="s">
        <v>6446</v>
      </c>
      <c r="D1260" s="245" t="s">
        <v>121</v>
      </c>
      <c r="E1260" s="247">
        <v>9.8800000000000008</v>
      </c>
    </row>
    <row r="1261" spans="2:5" ht="31.5" x14ac:dyDescent="0.25">
      <c r="B1261" s="265">
        <v>87882</v>
      </c>
      <c r="C1261" s="246" t="s">
        <v>6445</v>
      </c>
      <c r="D1261" s="245" t="s">
        <v>121</v>
      </c>
      <c r="E1261" s="247">
        <v>7.07</v>
      </c>
    </row>
    <row r="1262" spans="2:5" ht="31.5" x14ac:dyDescent="0.25">
      <c r="B1262" s="265">
        <v>87881</v>
      </c>
      <c r="C1262" s="246" t="s">
        <v>6444</v>
      </c>
      <c r="D1262" s="245" t="s">
        <v>121</v>
      </c>
      <c r="E1262" s="247">
        <v>7.28</v>
      </c>
    </row>
    <row r="1263" spans="2:5" ht="31.5" x14ac:dyDescent="0.25">
      <c r="B1263" s="265">
        <v>87887</v>
      </c>
      <c r="C1263" s="246" t="s">
        <v>6449</v>
      </c>
      <c r="D1263" s="245" t="s">
        <v>121</v>
      </c>
      <c r="E1263" s="247">
        <v>17.02</v>
      </c>
    </row>
    <row r="1264" spans="2:5" ht="31.5" x14ac:dyDescent="0.25">
      <c r="B1264" s="265">
        <v>87886</v>
      </c>
      <c r="C1264" s="246" t="s">
        <v>6448</v>
      </c>
      <c r="D1264" s="245" t="s">
        <v>121</v>
      </c>
      <c r="E1264" s="247">
        <v>18.07</v>
      </c>
    </row>
    <row r="1265" spans="2:5" ht="31.5" x14ac:dyDescent="0.25">
      <c r="B1265" s="265">
        <v>87911</v>
      </c>
      <c r="C1265" s="246" t="s">
        <v>6467</v>
      </c>
      <c r="D1265" s="245" t="s">
        <v>121</v>
      </c>
      <c r="E1265" s="247">
        <v>24.29</v>
      </c>
    </row>
    <row r="1266" spans="2:5" ht="31.5" x14ac:dyDescent="0.25">
      <c r="B1266" s="265">
        <v>87910</v>
      </c>
      <c r="C1266" s="246" t="s">
        <v>6466</v>
      </c>
      <c r="D1266" s="245" t="s">
        <v>121</v>
      </c>
      <c r="E1266" s="247">
        <v>25.34</v>
      </c>
    </row>
    <row r="1267" spans="2:5" ht="31.5" x14ac:dyDescent="0.25">
      <c r="B1267" s="265">
        <v>103686</v>
      </c>
      <c r="C1267" s="246" t="s">
        <v>2744</v>
      </c>
      <c r="D1267" s="245" t="s">
        <v>173</v>
      </c>
      <c r="E1267" s="247">
        <v>697.61</v>
      </c>
    </row>
    <row r="1268" spans="2:5" ht="31.5" x14ac:dyDescent="0.25">
      <c r="B1268" s="265">
        <v>103685</v>
      </c>
      <c r="C1268" s="246" t="s">
        <v>2743</v>
      </c>
      <c r="D1268" s="245" t="s">
        <v>173</v>
      </c>
      <c r="E1268" s="247">
        <v>616.89</v>
      </c>
    </row>
    <row r="1269" spans="2:5" ht="31.5" x14ac:dyDescent="0.25">
      <c r="B1269" s="265">
        <v>103669</v>
      </c>
      <c r="C1269" s="246" t="s">
        <v>2727</v>
      </c>
      <c r="D1269" s="245" t="s">
        <v>173</v>
      </c>
      <c r="E1269" s="247">
        <v>982.52</v>
      </c>
    </row>
    <row r="1270" spans="2:5" ht="31.5" x14ac:dyDescent="0.25">
      <c r="B1270" s="265">
        <v>103672</v>
      </c>
      <c r="C1270" s="246" t="s">
        <v>2730</v>
      </c>
      <c r="D1270" s="245" t="s">
        <v>173</v>
      </c>
      <c r="E1270" s="247">
        <v>609.70000000000005</v>
      </c>
    </row>
    <row r="1271" spans="2:5" ht="31.5" x14ac:dyDescent="0.25">
      <c r="B1271" s="265">
        <v>103671</v>
      </c>
      <c r="C1271" s="246" t="s">
        <v>2729</v>
      </c>
      <c r="D1271" s="245" t="s">
        <v>173</v>
      </c>
      <c r="E1271" s="247">
        <v>652.26</v>
      </c>
    </row>
    <row r="1272" spans="2:5" ht="31.5" x14ac:dyDescent="0.25">
      <c r="B1272" s="265">
        <v>103688</v>
      </c>
      <c r="C1272" s="246" t="s">
        <v>2746</v>
      </c>
      <c r="D1272" s="245" t="s">
        <v>173</v>
      </c>
      <c r="E1272" s="247">
        <v>822.66</v>
      </c>
    </row>
    <row r="1273" spans="2:5" ht="31.5" x14ac:dyDescent="0.25">
      <c r="B1273" s="265">
        <v>103687</v>
      </c>
      <c r="C1273" s="246" t="s">
        <v>2745</v>
      </c>
      <c r="D1273" s="245" t="s">
        <v>173</v>
      </c>
      <c r="E1273" s="247">
        <v>1146.48</v>
      </c>
    </row>
    <row r="1274" spans="2:5" ht="31.5" x14ac:dyDescent="0.25">
      <c r="B1274" s="265">
        <v>103684</v>
      </c>
      <c r="C1274" s="246" t="s">
        <v>2742</v>
      </c>
      <c r="D1274" s="245" t="s">
        <v>173</v>
      </c>
      <c r="E1274" s="247">
        <v>633.55999999999995</v>
      </c>
    </row>
    <row r="1275" spans="2:5" ht="47.25" x14ac:dyDescent="0.25">
      <c r="B1275" s="265">
        <v>103681</v>
      </c>
      <c r="C1275" s="246" t="s">
        <v>2739</v>
      </c>
      <c r="D1275" s="245" t="s">
        <v>173</v>
      </c>
      <c r="E1275" s="247">
        <v>687.25</v>
      </c>
    </row>
    <row r="1276" spans="2:5" ht="47.25" x14ac:dyDescent="0.25">
      <c r="B1276" s="265">
        <v>103679</v>
      </c>
      <c r="C1276" s="246" t="s">
        <v>2737</v>
      </c>
      <c r="D1276" s="245" t="s">
        <v>173</v>
      </c>
      <c r="E1276" s="247">
        <v>774.99</v>
      </c>
    </row>
    <row r="1277" spans="2:5" ht="47.25" x14ac:dyDescent="0.25">
      <c r="B1277" s="265">
        <v>103677</v>
      </c>
      <c r="C1277" s="246" t="s">
        <v>2735</v>
      </c>
      <c r="D1277" s="245" t="s">
        <v>173</v>
      </c>
      <c r="E1277" s="247">
        <v>831.19</v>
      </c>
    </row>
    <row r="1278" spans="2:5" ht="31.5" x14ac:dyDescent="0.25">
      <c r="B1278" s="265">
        <v>103675</v>
      </c>
      <c r="C1278" s="246" t="s">
        <v>2733</v>
      </c>
      <c r="D1278" s="245" t="s">
        <v>173</v>
      </c>
      <c r="E1278" s="247">
        <v>610.75</v>
      </c>
    </row>
    <row r="1279" spans="2:5" ht="31.5" x14ac:dyDescent="0.25">
      <c r="B1279" s="265">
        <v>103680</v>
      </c>
      <c r="C1279" s="246" t="s">
        <v>2738</v>
      </c>
      <c r="D1279" s="245" t="s">
        <v>173</v>
      </c>
      <c r="E1279" s="247">
        <v>839.56</v>
      </c>
    </row>
    <row r="1280" spans="2:5" ht="47.25" x14ac:dyDescent="0.25">
      <c r="B1280" s="265">
        <v>103678</v>
      </c>
      <c r="C1280" s="246" t="s">
        <v>2736</v>
      </c>
      <c r="D1280" s="245" t="s">
        <v>173</v>
      </c>
      <c r="E1280" s="247">
        <v>930.24</v>
      </c>
    </row>
    <row r="1281" spans="2:5" ht="47.25" x14ac:dyDescent="0.25">
      <c r="B1281" s="265">
        <v>103676</v>
      </c>
      <c r="C1281" s="246" t="s">
        <v>2734</v>
      </c>
      <c r="D1281" s="245" t="s">
        <v>173</v>
      </c>
      <c r="E1281" s="247">
        <v>1056.83</v>
      </c>
    </row>
    <row r="1282" spans="2:5" ht="31.5" x14ac:dyDescent="0.25">
      <c r="B1282" s="265">
        <v>103674</v>
      </c>
      <c r="C1282" s="246" t="s">
        <v>2732</v>
      </c>
      <c r="D1282" s="245" t="s">
        <v>173</v>
      </c>
      <c r="E1282" s="247">
        <v>637.11</v>
      </c>
    </row>
    <row r="1283" spans="2:5" ht="31.5" x14ac:dyDescent="0.25">
      <c r="B1283" s="265">
        <v>103683</v>
      </c>
      <c r="C1283" s="246" t="s">
        <v>2741</v>
      </c>
      <c r="D1283" s="245" t="s">
        <v>173</v>
      </c>
      <c r="E1283" s="247">
        <v>1388.67</v>
      </c>
    </row>
    <row r="1284" spans="2:5" ht="31.5" x14ac:dyDescent="0.25">
      <c r="B1284" s="265">
        <v>103682</v>
      </c>
      <c r="C1284" s="246" t="s">
        <v>2740</v>
      </c>
      <c r="D1284" s="245" t="s">
        <v>173</v>
      </c>
      <c r="E1284" s="247">
        <v>1006.15</v>
      </c>
    </row>
    <row r="1285" spans="2:5" x14ac:dyDescent="0.25">
      <c r="B1285" s="265">
        <v>103670</v>
      </c>
      <c r="C1285" s="246" t="s">
        <v>2728</v>
      </c>
      <c r="D1285" s="245" t="s">
        <v>173</v>
      </c>
      <c r="E1285" s="247">
        <v>394.16</v>
      </c>
    </row>
    <row r="1286" spans="2:5" x14ac:dyDescent="0.25">
      <c r="B1286" s="265">
        <v>103673</v>
      </c>
      <c r="C1286" s="246" t="s">
        <v>2731</v>
      </c>
      <c r="D1286" s="245" t="s">
        <v>173</v>
      </c>
      <c r="E1286" s="247">
        <v>55.2</v>
      </c>
    </row>
    <row r="1287" spans="2:5" ht="47.25" x14ac:dyDescent="0.25">
      <c r="B1287" s="265">
        <v>91084</v>
      </c>
      <c r="C1287" s="246" t="s">
        <v>1839</v>
      </c>
      <c r="D1287" s="245" t="s">
        <v>121</v>
      </c>
      <c r="E1287" s="247">
        <v>297.26</v>
      </c>
    </row>
    <row r="1288" spans="2:5" ht="47.25" x14ac:dyDescent="0.25">
      <c r="B1288" s="265">
        <v>91080</v>
      </c>
      <c r="C1288" s="246" t="s">
        <v>1835</v>
      </c>
      <c r="D1288" s="245" t="s">
        <v>121</v>
      </c>
      <c r="E1288" s="247">
        <v>230.19</v>
      </c>
    </row>
    <row r="1289" spans="2:5" ht="47.25" x14ac:dyDescent="0.25">
      <c r="B1289" s="265">
        <v>91101</v>
      </c>
      <c r="C1289" s="246" t="s">
        <v>1855</v>
      </c>
      <c r="D1289" s="245" t="s">
        <v>121</v>
      </c>
      <c r="E1289" s="247">
        <v>274.81</v>
      </c>
    </row>
    <row r="1290" spans="2:5" ht="47.25" x14ac:dyDescent="0.25">
      <c r="B1290" s="265">
        <v>91097</v>
      </c>
      <c r="C1290" s="246" t="s">
        <v>1851</v>
      </c>
      <c r="D1290" s="245" t="s">
        <v>121</v>
      </c>
      <c r="E1290" s="247">
        <v>221.7</v>
      </c>
    </row>
    <row r="1291" spans="2:5" ht="47.25" x14ac:dyDescent="0.25">
      <c r="B1291" s="265">
        <v>91082</v>
      </c>
      <c r="C1291" s="246" t="s">
        <v>1837</v>
      </c>
      <c r="D1291" s="245" t="s">
        <v>121</v>
      </c>
      <c r="E1291" s="247">
        <v>265.16000000000003</v>
      </c>
    </row>
    <row r="1292" spans="2:5" ht="47.25" x14ac:dyDescent="0.25">
      <c r="B1292" s="265">
        <v>91078</v>
      </c>
      <c r="C1292" s="246" t="s">
        <v>1833</v>
      </c>
      <c r="D1292" s="245" t="s">
        <v>121</v>
      </c>
      <c r="E1292" s="247">
        <v>215.25</v>
      </c>
    </row>
    <row r="1293" spans="2:5" ht="47.25" x14ac:dyDescent="0.25">
      <c r="B1293" s="265">
        <v>91099</v>
      </c>
      <c r="C1293" s="246" t="s">
        <v>1853</v>
      </c>
      <c r="D1293" s="245" t="s">
        <v>121</v>
      </c>
      <c r="E1293" s="247">
        <v>249.36</v>
      </c>
    </row>
    <row r="1294" spans="2:5" ht="47.25" x14ac:dyDescent="0.25">
      <c r="B1294" s="265">
        <v>91095</v>
      </c>
      <c r="C1294" s="246" t="s">
        <v>1849</v>
      </c>
      <c r="D1294" s="245" t="s">
        <v>121</v>
      </c>
      <c r="E1294" s="247">
        <v>208.55</v>
      </c>
    </row>
    <row r="1295" spans="2:5" ht="47.25" x14ac:dyDescent="0.25">
      <c r="B1295" s="265">
        <v>91076</v>
      </c>
      <c r="C1295" s="246" t="s">
        <v>1831</v>
      </c>
      <c r="D1295" s="245" t="s">
        <v>121</v>
      </c>
      <c r="E1295" s="247">
        <v>426.13</v>
      </c>
    </row>
    <row r="1296" spans="2:5" ht="47.25" x14ac:dyDescent="0.25">
      <c r="B1296" s="265">
        <v>91072</v>
      </c>
      <c r="C1296" s="246" t="s">
        <v>1827</v>
      </c>
      <c r="D1296" s="245" t="s">
        <v>121</v>
      </c>
      <c r="E1296" s="247">
        <v>373.1</v>
      </c>
    </row>
    <row r="1297" spans="2:5" ht="47.25" x14ac:dyDescent="0.25">
      <c r="B1297" s="265">
        <v>91093</v>
      </c>
      <c r="C1297" s="246" t="s">
        <v>1847</v>
      </c>
      <c r="D1297" s="245" t="s">
        <v>121</v>
      </c>
      <c r="E1297" s="247">
        <v>444.87</v>
      </c>
    </row>
    <row r="1298" spans="2:5" ht="47.25" x14ac:dyDescent="0.25">
      <c r="B1298" s="265">
        <v>91089</v>
      </c>
      <c r="C1298" s="246" t="s">
        <v>1843</v>
      </c>
      <c r="D1298" s="245" t="s">
        <v>121</v>
      </c>
      <c r="E1298" s="247">
        <v>401.47</v>
      </c>
    </row>
    <row r="1299" spans="2:5" ht="47.25" x14ac:dyDescent="0.25">
      <c r="B1299" s="265">
        <v>91074</v>
      </c>
      <c r="C1299" s="246" t="s">
        <v>1829</v>
      </c>
      <c r="D1299" s="245" t="s">
        <v>121</v>
      </c>
      <c r="E1299" s="247">
        <v>266.39999999999998</v>
      </c>
    </row>
    <row r="1300" spans="2:5" ht="47.25" x14ac:dyDescent="0.25">
      <c r="B1300" s="265">
        <v>91070</v>
      </c>
      <c r="C1300" s="246" t="s">
        <v>1825</v>
      </c>
      <c r="D1300" s="245" t="s">
        <v>121</v>
      </c>
      <c r="E1300" s="247">
        <v>225.98</v>
      </c>
    </row>
    <row r="1301" spans="2:5" ht="47.25" x14ac:dyDescent="0.25">
      <c r="B1301" s="265">
        <v>91091</v>
      </c>
      <c r="C1301" s="246" t="s">
        <v>1845</v>
      </c>
      <c r="D1301" s="245" t="s">
        <v>121</v>
      </c>
      <c r="E1301" s="247">
        <v>286.43</v>
      </c>
    </row>
    <row r="1302" spans="2:5" ht="47.25" x14ac:dyDescent="0.25">
      <c r="B1302" s="265">
        <v>91087</v>
      </c>
      <c r="C1302" s="246" t="s">
        <v>1841</v>
      </c>
      <c r="D1302" s="245" t="s">
        <v>121</v>
      </c>
      <c r="E1302" s="247">
        <v>252.68</v>
      </c>
    </row>
    <row r="1303" spans="2:5" ht="47.25" x14ac:dyDescent="0.25">
      <c r="B1303" s="265">
        <v>91083</v>
      </c>
      <c r="C1303" s="246" t="s">
        <v>1838</v>
      </c>
      <c r="D1303" s="245" t="s">
        <v>121</v>
      </c>
      <c r="E1303" s="247">
        <v>374.51</v>
      </c>
    </row>
    <row r="1304" spans="2:5" ht="47.25" x14ac:dyDescent="0.25">
      <c r="B1304" s="265">
        <v>91079</v>
      </c>
      <c r="C1304" s="246" t="s">
        <v>1834</v>
      </c>
      <c r="D1304" s="245" t="s">
        <v>121</v>
      </c>
      <c r="E1304" s="247">
        <v>217.17</v>
      </c>
    </row>
    <row r="1305" spans="2:5" ht="47.25" x14ac:dyDescent="0.25">
      <c r="B1305" s="265">
        <v>91100</v>
      </c>
      <c r="C1305" s="246" t="s">
        <v>1854</v>
      </c>
      <c r="D1305" s="245" t="s">
        <v>121</v>
      </c>
      <c r="E1305" s="247">
        <v>308.49</v>
      </c>
    </row>
    <row r="1306" spans="2:5" ht="47.25" x14ac:dyDescent="0.25">
      <c r="B1306" s="265">
        <v>91096</v>
      </c>
      <c r="C1306" s="246" t="s">
        <v>1850</v>
      </c>
      <c r="D1306" s="245" t="s">
        <v>121</v>
      </c>
      <c r="E1306" s="247">
        <v>204.36</v>
      </c>
    </row>
    <row r="1307" spans="2:5" ht="47.25" x14ac:dyDescent="0.25">
      <c r="B1307" s="265">
        <v>91081</v>
      </c>
      <c r="C1307" s="246" t="s">
        <v>1836</v>
      </c>
      <c r="D1307" s="245" t="s">
        <v>121</v>
      </c>
      <c r="E1307" s="247">
        <v>294.97000000000003</v>
      </c>
    </row>
    <row r="1308" spans="2:5" ht="47.25" x14ac:dyDescent="0.25">
      <c r="B1308" s="265">
        <v>91077</v>
      </c>
      <c r="C1308" s="246" t="s">
        <v>1832</v>
      </c>
      <c r="D1308" s="245" t="s">
        <v>121</v>
      </c>
      <c r="E1308" s="247">
        <v>197.86</v>
      </c>
    </row>
    <row r="1309" spans="2:5" ht="47.25" x14ac:dyDescent="0.25">
      <c r="B1309" s="265">
        <v>91098</v>
      </c>
      <c r="C1309" s="246" t="s">
        <v>1852</v>
      </c>
      <c r="D1309" s="245" t="s">
        <v>121</v>
      </c>
      <c r="E1309" s="247">
        <v>257.91000000000003</v>
      </c>
    </row>
    <row r="1310" spans="2:5" ht="47.25" x14ac:dyDescent="0.25">
      <c r="B1310" s="265">
        <v>91094</v>
      </c>
      <c r="C1310" s="246" t="s">
        <v>1848</v>
      </c>
      <c r="D1310" s="245" t="s">
        <v>121</v>
      </c>
      <c r="E1310" s="247">
        <v>188.44</v>
      </c>
    </row>
    <row r="1311" spans="2:5" ht="47.25" x14ac:dyDescent="0.25">
      <c r="B1311" s="265">
        <v>91075</v>
      </c>
      <c r="C1311" s="246" t="s">
        <v>1830</v>
      </c>
      <c r="D1311" s="245" t="s">
        <v>121</v>
      </c>
      <c r="E1311" s="247">
        <v>467.52</v>
      </c>
    </row>
    <row r="1312" spans="2:5" ht="47.25" x14ac:dyDescent="0.25">
      <c r="B1312" s="265">
        <v>91071</v>
      </c>
      <c r="C1312" s="246" t="s">
        <v>1826</v>
      </c>
      <c r="D1312" s="245" t="s">
        <v>121</v>
      </c>
      <c r="E1312" s="247">
        <v>365.21</v>
      </c>
    </row>
    <row r="1313" spans="2:5" ht="47.25" x14ac:dyDescent="0.25">
      <c r="B1313" s="265">
        <v>91092</v>
      </c>
      <c r="C1313" s="246" t="s">
        <v>1846</v>
      </c>
      <c r="D1313" s="245" t="s">
        <v>121</v>
      </c>
      <c r="E1313" s="247">
        <v>464.16</v>
      </c>
    </row>
    <row r="1314" spans="2:5" ht="47.25" x14ac:dyDescent="0.25">
      <c r="B1314" s="265">
        <v>91088</v>
      </c>
      <c r="C1314" s="246" t="s">
        <v>1842</v>
      </c>
      <c r="D1314" s="245" t="s">
        <v>121</v>
      </c>
      <c r="E1314" s="247">
        <v>390.74</v>
      </c>
    </row>
    <row r="1315" spans="2:5" ht="47.25" x14ac:dyDescent="0.25">
      <c r="B1315" s="265">
        <v>91073</v>
      </c>
      <c r="C1315" s="246" t="s">
        <v>1828</v>
      </c>
      <c r="D1315" s="245" t="s">
        <v>121</v>
      </c>
      <c r="E1315" s="247">
        <v>283.88</v>
      </c>
    </row>
    <row r="1316" spans="2:5" ht="47.25" x14ac:dyDescent="0.25">
      <c r="B1316" s="265">
        <v>91069</v>
      </c>
      <c r="C1316" s="246" t="s">
        <v>1824</v>
      </c>
      <c r="D1316" s="245" t="s">
        <v>121</v>
      </c>
      <c r="E1316" s="247">
        <v>215.41</v>
      </c>
    </row>
    <row r="1317" spans="2:5" ht="47.25" x14ac:dyDescent="0.25">
      <c r="B1317" s="265">
        <v>91090</v>
      </c>
      <c r="C1317" s="246" t="s">
        <v>1844</v>
      </c>
      <c r="D1317" s="245" t="s">
        <v>121</v>
      </c>
      <c r="E1317" s="247">
        <v>291.97000000000003</v>
      </c>
    </row>
    <row r="1318" spans="2:5" ht="47.25" x14ac:dyDescent="0.25">
      <c r="B1318" s="265">
        <v>91086</v>
      </c>
      <c r="C1318" s="246" t="s">
        <v>1840</v>
      </c>
      <c r="D1318" s="245" t="s">
        <v>121</v>
      </c>
      <c r="E1318" s="247">
        <v>240.28</v>
      </c>
    </row>
    <row r="1319" spans="2:5" x14ac:dyDescent="0.25">
      <c r="B1319" s="265">
        <v>105522</v>
      </c>
      <c r="C1319" s="246" t="s">
        <v>8012</v>
      </c>
      <c r="D1319" s="245" t="s">
        <v>121</v>
      </c>
      <c r="E1319" s="247">
        <v>0</v>
      </c>
    </row>
    <row r="1320" spans="2:5" x14ac:dyDescent="0.25">
      <c r="B1320" s="265">
        <v>104281</v>
      </c>
      <c r="C1320" s="246" t="s">
        <v>8013</v>
      </c>
      <c r="D1320" s="245" t="s">
        <v>19</v>
      </c>
      <c r="E1320" s="247">
        <v>0</v>
      </c>
    </row>
    <row r="1321" spans="2:5" x14ac:dyDescent="0.25">
      <c r="B1321" s="265">
        <v>104287</v>
      </c>
      <c r="C1321" s="246" t="s">
        <v>8014</v>
      </c>
      <c r="D1321" s="245" t="s">
        <v>19</v>
      </c>
      <c r="E1321" s="247">
        <v>0</v>
      </c>
    </row>
    <row r="1322" spans="2:5" x14ac:dyDescent="0.25">
      <c r="B1322" s="265">
        <v>104286</v>
      </c>
      <c r="C1322" s="246" t="s">
        <v>8015</v>
      </c>
      <c r="D1322" s="245" t="s">
        <v>19</v>
      </c>
      <c r="E1322" s="247">
        <v>0</v>
      </c>
    </row>
    <row r="1323" spans="2:5" x14ac:dyDescent="0.25">
      <c r="B1323" s="265">
        <v>104292</v>
      </c>
      <c r="C1323" s="246" t="s">
        <v>8016</v>
      </c>
      <c r="D1323" s="245" t="s">
        <v>19</v>
      </c>
      <c r="E1323" s="247">
        <v>0</v>
      </c>
    </row>
    <row r="1324" spans="2:5" x14ac:dyDescent="0.25">
      <c r="B1324" s="265">
        <v>104282</v>
      </c>
      <c r="C1324" s="246" t="s">
        <v>8017</v>
      </c>
      <c r="D1324" s="245" t="s">
        <v>19</v>
      </c>
      <c r="E1324" s="247">
        <v>0</v>
      </c>
    </row>
    <row r="1325" spans="2:5" x14ac:dyDescent="0.25">
      <c r="B1325" s="265">
        <v>104288</v>
      </c>
      <c r="C1325" s="246" t="s">
        <v>8018</v>
      </c>
      <c r="D1325" s="245" t="s">
        <v>19</v>
      </c>
      <c r="E1325" s="247">
        <v>0</v>
      </c>
    </row>
    <row r="1326" spans="2:5" x14ac:dyDescent="0.25">
      <c r="B1326" s="265">
        <v>104283</v>
      </c>
      <c r="C1326" s="246" t="s">
        <v>8019</v>
      </c>
      <c r="D1326" s="245" t="s">
        <v>19</v>
      </c>
      <c r="E1326" s="247">
        <v>0</v>
      </c>
    </row>
    <row r="1327" spans="2:5" x14ac:dyDescent="0.25">
      <c r="B1327" s="265">
        <v>104289</v>
      </c>
      <c r="C1327" s="246" t="s">
        <v>8020</v>
      </c>
      <c r="D1327" s="245" t="s">
        <v>19</v>
      </c>
      <c r="E1327" s="247">
        <v>0</v>
      </c>
    </row>
    <row r="1328" spans="2:5" x14ac:dyDescent="0.25">
      <c r="B1328" s="265">
        <v>104284</v>
      </c>
      <c r="C1328" s="246" t="s">
        <v>8021</v>
      </c>
      <c r="D1328" s="245" t="s">
        <v>19</v>
      </c>
      <c r="E1328" s="247">
        <v>0</v>
      </c>
    </row>
    <row r="1329" spans="2:5" x14ac:dyDescent="0.25">
      <c r="B1329" s="265">
        <v>104290</v>
      </c>
      <c r="C1329" s="246" t="s">
        <v>8022</v>
      </c>
      <c r="D1329" s="245" t="s">
        <v>19</v>
      </c>
      <c r="E1329" s="247">
        <v>0</v>
      </c>
    </row>
    <row r="1330" spans="2:5" x14ac:dyDescent="0.25">
      <c r="B1330" s="265">
        <v>104285</v>
      </c>
      <c r="C1330" s="246" t="s">
        <v>8023</v>
      </c>
      <c r="D1330" s="245" t="s">
        <v>19</v>
      </c>
      <c r="E1330" s="247">
        <v>0</v>
      </c>
    </row>
    <row r="1331" spans="2:5" x14ac:dyDescent="0.25">
      <c r="B1331" s="265">
        <v>104291</v>
      </c>
      <c r="C1331" s="246" t="s">
        <v>8024</v>
      </c>
      <c r="D1331" s="245" t="s">
        <v>19</v>
      </c>
      <c r="E1331" s="247">
        <v>0</v>
      </c>
    </row>
    <row r="1332" spans="2:5" x14ac:dyDescent="0.25">
      <c r="B1332" s="265">
        <v>104267</v>
      </c>
      <c r="C1332" s="246" t="s">
        <v>8025</v>
      </c>
      <c r="D1332" s="245" t="s">
        <v>19</v>
      </c>
      <c r="E1332" s="247">
        <v>0</v>
      </c>
    </row>
    <row r="1333" spans="2:5" x14ac:dyDescent="0.25">
      <c r="B1333" s="265">
        <v>104268</v>
      </c>
      <c r="C1333" s="246" t="s">
        <v>8026</v>
      </c>
      <c r="D1333" s="245" t="s">
        <v>19</v>
      </c>
      <c r="E1333" s="247">
        <v>0</v>
      </c>
    </row>
    <row r="1334" spans="2:5" x14ac:dyDescent="0.25">
      <c r="B1334" s="265">
        <v>104269</v>
      </c>
      <c r="C1334" s="246" t="s">
        <v>8027</v>
      </c>
      <c r="D1334" s="245" t="s">
        <v>19</v>
      </c>
      <c r="E1334" s="247">
        <v>0</v>
      </c>
    </row>
    <row r="1335" spans="2:5" x14ac:dyDescent="0.25">
      <c r="B1335" s="265">
        <v>104270</v>
      </c>
      <c r="C1335" s="246" t="s">
        <v>8028</v>
      </c>
      <c r="D1335" s="245" t="s">
        <v>19</v>
      </c>
      <c r="E1335" s="247">
        <v>0</v>
      </c>
    </row>
    <row r="1336" spans="2:5" x14ac:dyDescent="0.25">
      <c r="B1336" s="265">
        <v>104276</v>
      </c>
      <c r="C1336" s="246" t="s">
        <v>8029</v>
      </c>
      <c r="D1336" s="245" t="s">
        <v>19</v>
      </c>
      <c r="E1336" s="247">
        <v>0</v>
      </c>
    </row>
    <row r="1337" spans="2:5" x14ac:dyDescent="0.25">
      <c r="B1337" s="265">
        <v>104280</v>
      </c>
      <c r="C1337" s="246" t="s">
        <v>8030</v>
      </c>
      <c r="D1337" s="245" t="s">
        <v>19</v>
      </c>
      <c r="E1337" s="247">
        <v>0</v>
      </c>
    </row>
    <row r="1338" spans="2:5" x14ac:dyDescent="0.25">
      <c r="B1338" s="265">
        <v>104271</v>
      </c>
      <c r="C1338" s="246" t="s">
        <v>8031</v>
      </c>
      <c r="D1338" s="245" t="s">
        <v>19</v>
      </c>
      <c r="E1338" s="247">
        <v>0</v>
      </c>
    </row>
    <row r="1339" spans="2:5" x14ac:dyDescent="0.25">
      <c r="B1339" s="265">
        <v>104272</v>
      </c>
      <c r="C1339" s="246" t="s">
        <v>8032</v>
      </c>
      <c r="D1339" s="245" t="s">
        <v>19</v>
      </c>
      <c r="E1339" s="247">
        <v>0</v>
      </c>
    </row>
    <row r="1340" spans="2:5" x14ac:dyDescent="0.25">
      <c r="B1340" s="265">
        <v>104273</v>
      </c>
      <c r="C1340" s="246" t="s">
        <v>8033</v>
      </c>
      <c r="D1340" s="245" t="s">
        <v>19</v>
      </c>
      <c r="E1340" s="247">
        <v>0</v>
      </c>
    </row>
    <row r="1341" spans="2:5" x14ac:dyDescent="0.25">
      <c r="B1341" s="265">
        <v>104277</v>
      </c>
      <c r="C1341" s="246" t="s">
        <v>8034</v>
      </c>
      <c r="D1341" s="245" t="s">
        <v>19</v>
      </c>
      <c r="E1341" s="247">
        <v>0</v>
      </c>
    </row>
    <row r="1342" spans="2:5" x14ac:dyDescent="0.25">
      <c r="B1342" s="265">
        <v>104274</v>
      </c>
      <c r="C1342" s="246" t="s">
        <v>8035</v>
      </c>
      <c r="D1342" s="245" t="s">
        <v>19</v>
      </c>
      <c r="E1342" s="247">
        <v>0</v>
      </c>
    </row>
    <row r="1343" spans="2:5" x14ac:dyDescent="0.25">
      <c r="B1343" s="265">
        <v>104278</v>
      </c>
      <c r="C1343" s="246" t="s">
        <v>8036</v>
      </c>
      <c r="D1343" s="245" t="s">
        <v>19</v>
      </c>
      <c r="E1343" s="247">
        <v>0</v>
      </c>
    </row>
    <row r="1344" spans="2:5" x14ac:dyDescent="0.25">
      <c r="B1344" s="265">
        <v>104275</v>
      </c>
      <c r="C1344" s="246" t="s">
        <v>8037</v>
      </c>
      <c r="D1344" s="245" t="s">
        <v>19</v>
      </c>
      <c r="E1344" s="247">
        <v>0</v>
      </c>
    </row>
    <row r="1345" spans="2:5" x14ac:dyDescent="0.25">
      <c r="B1345" s="265">
        <v>104279</v>
      </c>
      <c r="C1345" s="246" t="s">
        <v>8038</v>
      </c>
      <c r="D1345" s="245" t="s">
        <v>19</v>
      </c>
      <c r="E1345" s="247">
        <v>0</v>
      </c>
    </row>
    <row r="1346" spans="2:5" x14ac:dyDescent="0.25">
      <c r="B1346" s="265">
        <v>104265</v>
      </c>
      <c r="C1346" s="246" t="s">
        <v>8039</v>
      </c>
      <c r="D1346" s="245" t="s">
        <v>19</v>
      </c>
      <c r="E1346" s="247">
        <v>0</v>
      </c>
    </row>
    <row r="1347" spans="2:5" x14ac:dyDescent="0.25">
      <c r="B1347" s="265">
        <v>104266</v>
      </c>
      <c r="C1347" s="246" t="s">
        <v>8040</v>
      </c>
      <c r="D1347" s="245" t="s">
        <v>19</v>
      </c>
      <c r="E1347" s="247">
        <v>0</v>
      </c>
    </row>
    <row r="1348" spans="2:5" ht="31.5" x14ac:dyDescent="0.25">
      <c r="B1348" s="265">
        <v>104305</v>
      </c>
      <c r="C1348" s="246" t="s">
        <v>8041</v>
      </c>
      <c r="D1348" s="245" t="s">
        <v>123</v>
      </c>
      <c r="E1348" s="247">
        <v>0</v>
      </c>
    </row>
    <row r="1349" spans="2:5" ht="31.5" x14ac:dyDescent="0.25">
      <c r="B1349" s="265">
        <v>104306</v>
      </c>
      <c r="C1349" s="246" t="s">
        <v>8042</v>
      </c>
      <c r="D1349" s="245" t="s">
        <v>123</v>
      </c>
      <c r="E1349" s="247">
        <v>0</v>
      </c>
    </row>
    <row r="1350" spans="2:5" ht="31.5" x14ac:dyDescent="0.25">
      <c r="B1350" s="265">
        <v>104307</v>
      </c>
      <c r="C1350" s="246" t="s">
        <v>8043</v>
      </c>
      <c r="D1350" s="245" t="s">
        <v>123</v>
      </c>
      <c r="E1350" s="247">
        <v>0</v>
      </c>
    </row>
    <row r="1351" spans="2:5" ht="31.5" x14ac:dyDescent="0.25">
      <c r="B1351" s="265">
        <v>104308</v>
      </c>
      <c r="C1351" s="246" t="s">
        <v>8044</v>
      </c>
      <c r="D1351" s="245" t="s">
        <v>123</v>
      </c>
      <c r="E1351" s="247">
        <v>0</v>
      </c>
    </row>
    <row r="1352" spans="2:5" ht="31.5" x14ac:dyDescent="0.25">
      <c r="B1352" s="265">
        <v>104309</v>
      </c>
      <c r="C1352" s="246" t="s">
        <v>8045</v>
      </c>
      <c r="D1352" s="245" t="s">
        <v>123</v>
      </c>
      <c r="E1352" s="247">
        <v>0</v>
      </c>
    </row>
    <row r="1353" spans="2:5" ht="31.5" x14ac:dyDescent="0.25">
      <c r="B1353" s="265">
        <v>104310</v>
      </c>
      <c r="C1353" s="246" t="s">
        <v>8046</v>
      </c>
      <c r="D1353" s="245" t="s">
        <v>123</v>
      </c>
      <c r="E1353" s="247">
        <v>0</v>
      </c>
    </row>
    <row r="1354" spans="2:5" ht="31.5" x14ac:dyDescent="0.25">
      <c r="B1354" s="265">
        <v>104311</v>
      </c>
      <c r="C1354" s="246" t="s">
        <v>8047</v>
      </c>
      <c r="D1354" s="245" t="s">
        <v>123</v>
      </c>
      <c r="E1354" s="247">
        <v>0</v>
      </c>
    </row>
    <row r="1355" spans="2:5" ht="31.5" x14ac:dyDescent="0.25">
      <c r="B1355" s="265">
        <v>104301</v>
      </c>
      <c r="C1355" s="246" t="s">
        <v>8048</v>
      </c>
      <c r="D1355" s="245" t="s">
        <v>171</v>
      </c>
      <c r="E1355" s="247">
        <v>0</v>
      </c>
    </row>
    <row r="1356" spans="2:5" ht="31.5" x14ac:dyDescent="0.25">
      <c r="B1356" s="265">
        <v>104302</v>
      </c>
      <c r="C1356" s="246" t="s">
        <v>8049</v>
      </c>
      <c r="D1356" s="245" t="s">
        <v>171</v>
      </c>
      <c r="E1356" s="247">
        <v>0</v>
      </c>
    </row>
    <row r="1357" spans="2:5" ht="31.5" x14ac:dyDescent="0.25">
      <c r="B1357" s="265">
        <v>104303</v>
      </c>
      <c r="C1357" s="246" t="s">
        <v>8050</v>
      </c>
      <c r="D1357" s="245" t="s">
        <v>171</v>
      </c>
      <c r="E1357" s="247">
        <v>0</v>
      </c>
    </row>
    <row r="1358" spans="2:5" ht="31.5" x14ac:dyDescent="0.25">
      <c r="B1358" s="265">
        <v>104304</v>
      </c>
      <c r="C1358" s="246" t="s">
        <v>8051</v>
      </c>
      <c r="D1358" s="245" t="s">
        <v>171</v>
      </c>
      <c r="E1358" s="247">
        <v>0</v>
      </c>
    </row>
    <row r="1359" spans="2:5" ht="31.5" x14ac:dyDescent="0.25">
      <c r="B1359" s="265">
        <v>104293</v>
      </c>
      <c r="C1359" s="246" t="s">
        <v>8052</v>
      </c>
      <c r="D1359" s="245" t="s">
        <v>171</v>
      </c>
      <c r="E1359" s="247">
        <v>0</v>
      </c>
    </row>
    <row r="1360" spans="2:5" ht="31.5" x14ac:dyDescent="0.25">
      <c r="B1360" s="265">
        <v>104297</v>
      </c>
      <c r="C1360" s="246" t="s">
        <v>8053</v>
      </c>
      <c r="D1360" s="245" t="s">
        <v>171</v>
      </c>
      <c r="E1360" s="247">
        <v>0</v>
      </c>
    </row>
    <row r="1361" spans="2:5" ht="31.5" x14ac:dyDescent="0.25">
      <c r="B1361" s="265">
        <v>104295</v>
      </c>
      <c r="C1361" s="246" t="s">
        <v>8054</v>
      </c>
      <c r="D1361" s="245" t="s">
        <v>171</v>
      </c>
      <c r="E1361" s="247">
        <v>0</v>
      </c>
    </row>
    <row r="1362" spans="2:5" ht="31.5" x14ac:dyDescent="0.25">
      <c r="B1362" s="265">
        <v>104299</v>
      </c>
      <c r="C1362" s="246" t="s">
        <v>8055</v>
      </c>
      <c r="D1362" s="245" t="s">
        <v>171</v>
      </c>
      <c r="E1362" s="247">
        <v>0</v>
      </c>
    </row>
    <row r="1363" spans="2:5" ht="31.5" x14ac:dyDescent="0.25">
      <c r="B1363" s="265">
        <v>104294</v>
      </c>
      <c r="C1363" s="246" t="s">
        <v>8056</v>
      </c>
      <c r="D1363" s="245" t="s">
        <v>171</v>
      </c>
      <c r="E1363" s="247">
        <v>0</v>
      </c>
    </row>
    <row r="1364" spans="2:5" ht="31.5" x14ac:dyDescent="0.25">
      <c r="B1364" s="265">
        <v>104298</v>
      </c>
      <c r="C1364" s="246" t="s">
        <v>8057</v>
      </c>
      <c r="D1364" s="245" t="s">
        <v>171</v>
      </c>
      <c r="E1364" s="247">
        <v>0</v>
      </c>
    </row>
    <row r="1365" spans="2:5" ht="31.5" x14ac:dyDescent="0.25">
      <c r="B1365" s="265">
        <v>104296</v>
      </c>
      <c r="C1365" s="246" t="s">
        <v>8058</v>
      </c>
      <c r="D1365" s="245" t="s">
        <v>171</v>
      </c>
      <c r="E1365" s="247">
        <v>0</v>
      </c>
    </row>
    <row r="1366" spans="2:5" ht="31.5" x14ac:dyDescent="0.25">
      <c r="B1366" s="265">
        <v>104300</v>
      </c>
      <c r="C1366" s="246" t="s">
        <v>8059</v>
      </c>
      <c r="D1366" s="245" t="s">
        <v>171</v>
      </c>
      <c r="E1366" s="247">
        <v>0</v>
      </c>
    </row>
    <row r="1367" spans="2:5" ht="31.5" x14ac:dyDescent="0.25">
      <c r="B1367" s="265">
        <v>90944</v>
      </c>
      <c r="C1367" s="246" t="s">
        <v>6435</v>
      </c>
      <c r="D1367" s="245" t="s">
        <v>121</v>
      </c>
      <c r="E1367" s="247">
        <v>195.86</v>
      </c>
    </row>
    <row r="1368" spans="2:5" ht="31.5" x14ac:dyDescent="0.25">
      <c r="B1368" s="265">
        <v>90934</v>
      </c>
      <c r="C1368" s="246" t="s">
        <v>6431</v>
      </c>
      <c r="D1368" s="245" t="s">
        <v>121</v>
      </c>
      <c r="E1368" s="247">
        <v>181.7</v>
      </c>
    </row>
    <row r="1369" spans="2:5" ht="31.5" x14ac:dyDescent="0.25">
      <c r="B1369" s="265">
        <v>90954</v>
      </c>
      <c r="C1369" s="246" t="s">
        <v>6439</v>
      </c>
      <c r="D1369" s="245" t="s">
        <v>121</v>
      </c>
      <c r="E1369" s="247">
        <v>221.79</v>
      </c>
    </row>
    <row r="1370" spans="2:5" ht="31.5" x14ac:dyDescent="0.25">
      <c r="B1370" s="265">
        <v>90933</v>
      </c>
      <c r="C1370" s="246" t="s">
        <v>6430</v>
      </c>
      <c r="D1370" s="245" t="s">
        <v>121</v>
      </c>
      <c r="E1370" s="247">
        <v>165.02</v>
      </c>
    </row>
    <row r="1371" spans="2:5" ht="31.5" x14ac:dyDescent="0.25">
      <c r="B1371" s="265">
        <v>90943</v>
      </c>
      <c r="C1371" s="246" t="s">
        <v>6434</v>
      </c>
      <c r="D1371" s="245" t="s">
        <v>121</v>
      </c>
      <c r="E1371" s="247">
        <v>177.7</v>
      </c>
    </row>
    <row r="1372" spans="2:5" ht="31.5" x14ac:dyDescent="0.25">
      <c r="B1372" s="265">
        <v>90953</v>
      </c>
      <c r="C1372" s="246" t="s">
        <v>6438</v>
      </c>
      <c r="D1372" s="245" t="s">
        <v>121</v>
      </c>
      <c r="E1372" s="247">
        <v>200.9</v>
      </c>
    </row>
    <row r="1373" spans="2:5" ht="31.5" x14ac:dyDescent="0.25">
      <c r="B1373" s="265">
        <v>90932</v>
      </c>
      <c r="C1373" s="246" t="s">
        <v>6429</v>
      </c>
      <c r="D1373" s="245" t="s">
        <v>121</v>
      </c>
      <c r="E1373" s="247">
        <v>98.71</v>
      </c>
    </row>
    <row r="1374" spans="2:5" ht="31.5" x14ac:dyDescent="0.25">
      <c r="B1374" s="265">
        <v>90942</v>
      </c>
      <c r="C1374" s="246" t="s">
        <v>6433</v>
      </c>
      <c r="D1374" s="245" t="s">
        <v>121</v>
      </c>
      <c r="E1374" s="247">
        <v>105.49</v>
      </c>
    </row>
    <row r="1375" spans="2:5" ht="31.5" x14ac:dyDescent="0.25">
      <c r="B1375" s="265">
        <v>90952</v>
      </c>
      <c r="C1375" s="246" t="s">
        <v>6437</v>
      </c>
      <c r="D1375" s="245" t="s">
        <v>121</v>
      </c>
      <c r="E1375" s="247">
        <v>117.88</v>
      </c>
    </row>
    <row r="1376" spans="2:5" ht="31.5" x14ac:dyDescent="0.25">
      <c r="B1376" s="265">
        <v>90930</v>
      </c>
      <c r="C1376" s="246" t="s">
        <v>6428</v>
      </c>
      <c r="D1376" s="245" t="s">
        <v>121</v>
      </c>
      <c r="E1376" s="247">
        <v>89.73</v>
      </c>
    </row>
    <row r="1377" spans="2:5" ht="31.5" x14ac:dyDescent="0.25">
      <c r="B1377" s="265">
        <v>90940</v>
      </c>
      <c r="C1377" s="246" t="s">
        <v>6432</v>
      </c>
      <c r="D1377" s="245" t="s">
        <v>121</v>
      </c>
      <c r="E1377" s="247">
        <v>95.71</v>
      </c>
    </row>
    <row r="1378" spans="2:5" ht="31.5" x14ac:dyDescent="0.25">
      <c r="B1378" s="265">
        <v>90950</v>
      </c>
      <c r="C1378" s="246" t="s">
        <v>6436</v>
      </c>
      <c r="D1378" s="245" t="s">
        <v>121</v>
      </c>
      <c r="E1378" s="247">
        <v>106.63</v>
      </c>
    </row>
    <row r="1379" spans="2:5" x14ac:dyDescent="0.25">
      <c r="B1379" s="265">
        <v>88476</v>
      </c>
      <c r="C1379" s="246" t="s">
        <v>6425</v>
      </c>
      <c r="D1379" s="245" t="s">
        <v>121</v>
      </c>
      <c r="E1379" s="247">
        <v>21.33</v>
      </c>
    </row>
    <row r="1380" spans="2:5" x14ac:dyDescent="0.25">
      <c r="B1380" s="265">
        <v>88477</v>
      </c>
      <c r="C1380" s="246" t="s">
        <v>6426</v>
      </c>
      <c r="D1380" s="245" t="s">
        <v>121</v>
      </c>
      <c r="E1380" s="247">
        <v>29.67</v>
      </c>
    </row>
    <row r="1381" spans="2:5" x14ac:dyDescent="0.25">
      <c r="B1381" s="265">
        <v>88478</v>
      </c>
      <c r="C1381" s="246" t="s">
        <v>6427</v>
      </c>
      <c r="D1381" s="245" t="s">
        <v>121</v>
      </c>
      <c r="E1381" s="247">
        <v>36.549999999999997</v>
      </c>
    </row>
    <row r="1382" spans="2:5" ht="31.5" x14ac:dyDescent="0.25">
      <c r="B1382" s="265">
        <v>88470</v>
      </c>
      <c r="C1382" s="246" t="s">
        <v>6422</v>
      </c>
      <c r="D1382" s="245" t="s">
        <v>121</v>
      </c>
      <c r="E1382" s="247">
        <v>25.43</v>
      </c>
    </row>
    <row r="1383" spans="2:5" ht="31.5" x14ac:dyDescent="0.25">
      <c r="B1383" s="265">
        <v>88471</v>
      </c>
      <c r="C1383" s="246" t="s">
        <v>6423</v>
      </c>
      <c r="D1383" s="245" t="s">
        <v>121</v>
      </c>
      <c r="E1383" s="247">
        <v>32</v>
      </c>
    </row>
    <row r="1384" spans="2:5" ht="31.5" x14ac:dyDescent="0.25">
      <c r="B1384" s="265">
        <v>88472</v>
      </c>
      <c r="C1384" s="246" t="s">
        <v>6424</v>
      </c>
      <c r="D1384" s="245" t="s">
        <v>121</v>
      </c>
      <c r="E1384" s="247">
        <v>37.200000000000003</v>
      </c>
    </row>
    <row r="1385" spans="2:5" ht="31.5" x14ac:dyDescent="0.25">
      <c r="B1385" s="265">
        <v>87759</v>
      </c>
      <c r="C1385" s="246" t="s">
        <v>6417</v>
      </c>
      <c r="D1385" s="245" t="s">
        <v>121</v>
      </c>
      <c r="E1385" s="247">
        <v>123.92</v>
      </c>
    </row>
    <row r="1386" spans="2:5" ht="31.5" x14ac:dyDescent="0.25">
      <c r="B1386" s="265">
        <v>87769</v>
      </c>
      <c r="C1386" s="246" t="s">
        <v>6421</v>
      </c>
      <c r="D1386" s="245" t="s">
        <v>121</v>
      </c>
      <c r="E1386" s="247">
        <v>146.77000000000001</v>
      </c>
    </row>
    <row r="1387" spans="2:5" ht="31.5" x14ac:dyDescent="0.25">
      <c r="B1387" s="265">
        <v>87739</v>
      </c>
      <c r="C1387" s="246" t="s">
        <v>6409</v>
      </c>
      <c r="D1387" s="245" t="s">
        <v>121</v>
      </c>
      <c r="E1387" s="247">
        <v>98.03</v>
      </c>
    </row>
    <row r="1388" spans="2:5" ht="31.5" x14ac:dyDescent="0.25">
      <c r="B1388" s="265">
        <v>87749</v>
      </c>
      <c r="C1388" s="246" t="s">
        <v>6413</v>
      </c>
      <c r="D1388" s="245" t="s">
        <v>121</v>
      </c>
      <c r="E1388" s="247">
        <v>125.86</v>
      </c>
    </row>
    <row r="1389" spans="2:5" ht="31.5" x14ac:dyDescent="0.25">
      <c r="B1389" s="265">
        <v>87624</v>
      </c>
      <c r="C1389" s="246" t="s">
        <v>6385</v>
      </c>
      <c r="D1389" s="245" t="s">
        <v>121</v>
      </c>
      <c r="E1389" s="247">
        <v>81.87</v>
      </c>
    </row>
    <row r="1390" spans="2:5" ht="31.5" x14ac:dyDescent="0.25">
      <c r="B1390" s="265">
        <v>87634</v>
      </c>
      <c r="C1390" s="246" t="s">
        <v>6389</v>
      </c>
      <c r="D1390" s="245" t="s">
        <v>121</v>
      </c>
      <c r="E1390" s="247">
        <v>109.7</v>
      </c>
    </row>
    <row r="1391" spans="2:5" ht="31.5" x14ac:dyDescent="0.25">
      <c r="B1391" s="265">
        <v>87644</v>
      </c>
      <c r="C1391" s="246" t="s">
        <v>6393</v>
      </c>
      <c r="D1391" s="245" t="s">
        <v>121</v>
      </c>
      <c r="E1391" s="247">
        <v>132.47999999999999</v>
      </c>
    </row>
    <row r="1392" spans="2:5" ht="31.5" x14ac:dyDescent="0.25">
      <c r="B1392" s="265">
        <v>87684</v>
      </c>
      <c r="C1392" s="246" t="s">
        <v>6397</v>
      </c>
      <c r="D1392" s="245" t="s">
        <v>121</v>
      </c>
      <c r="E1392" s="247">
        <v>127.56</v>
      </c>
    </row>
    <row r="1393" spans="2:5" ht="31.5" x14ac:dyDescent="0.25">
      <c r="B1393" s="265">
        <v>87694</v>
      </c>
      <c r="C1393" s="246" t="s">
        <v>6401</v>
      </c>
      <c r="D1393" s="245" t="s">
        <v>121</v>
      </c>
      <c r="E1393" s="247">
        <v>146.12</v>
      </c>
    </row>
    <row r="1394" spans="2:5" ht="31.5" x14ac:dyDescent="0.25">
      <c r="B1394" s="265">
        <v>87704</v>
      </c>
      <c r="C1394" s="246" t="s">
        <v>6405</v>
      </c>
      <c r="D1394" s="245" t="s">
        <v>121</v>
      </c>
      <c r="E1394" s="247">
        <v>158.54</v>
      </c>
    </row>
    <row r="1395" spans="2:5" ht="31.5" x14ac:dyDescent="0.25">
      <c r="B1395" s="265">
        <v>87758</v>
      </c>
      <c r="C1395" s="246" t="s">
        <v>6416</v>
      </c>
      <c r="D1395" s="245" t="s">
        <v>121</v>
      </c>
      <c r="E1395" s="247">
        <v>112.07</v>
      </c>
    </row>
    <row r="1396" spans="2:5" ht="31.5" x14ac:dyDescent="0.25">
      <c r="B1396" s="265">
        <v>87768</v>
      </c>
      <c r="C1396" s="246" t="s">
        <v>6420</v>
      </c>
      <c r="D1396" s="245" t="s">
        <v>121</v>
      </c>
      <c r="E1396" s="247">
        <v>132.21</v>
      </c>
    </row>
    <row r="1397" spans="2:5" ht="31.5" x14ac:dyDescent="0.25">
      <c r="B1397" s="265">
        <v>87738</v>
      </c>
      <c r="C1397" s="246" t="s">
        <v>6408</v>
      </c>
      <c r="D1397" s="245" t="s">
        <v>121</v>
      </c>
      <c r="E1397" s="247">
        <v>89.51</v>
      </c>
    </row>
    <row r="1398" spans="2:5" ht="31.5" x14ac:dyDescent="0.25">
      <c r="B1398" s="265">
        <v>87748</v>
      </c>
      <c r="C1398" s="246" t="s">
        <v>6412</v>
      </c>
      <c r="D1398" s="245" t="s">
        <v>121</v>
      </c>
      <c r="E1398" s="247">
        <v>114.01</v>
      </c>
    </row>
    <row r="1399" spans="2:5" ht="31.5" x14ac:dyDescent="0.25">
      <c r="B1399" s="265">
        <v>87623</v>
      </c>
      <c r="C1399" s="246" t="s">
        <v>6384</v>
      </c>
      <c r="D1399" s="245" t="s">
        <v>121</v>
      </c>
      <c r="E1399" s="247">
        <v>73.349999999999994</v>
      </c>
    </row>
    <row r="1400" spans="2:5" ht="31.5" x14ac:dyDescent="0.25">
      <c r="B1400" s="265">
        <v>87633</v>
      </c>
      <c r="C1400" s="246" t="s">
        <v>6388</v>
      </c>
      <c r="D1400" s="245" t="s">
        <v>121</v>
      </c>
      <c r="E1400" s="247">
        <v>97.85</v>
      </c>
    </row>
    <row r="1401" spans="2:5" ht="31.5" x14ac:dyDescent="0.25">
      <c r="B1401" s="265">
        <v>87643</v>
      </c>
      <c r="C1401" s="246" t="s">
        <v>6392</v>
      </c>
      <c r="D1401" s="245" t="s">
        <v>121</v>
      </c>
      <c r="E1401" s="247">
        <v>117.92</v>
      </c>
    </row>
    <row r="1402" spans="2:5" ht="31.5" x14ac:dyDescent="0.25">
      <c r="B1402" s="265">
        <v>87683</v>
      </c>
      <c r="C1402" s="246" t="s">
        <v>6396</v>
      </c>
      <c r="D1402" s="245" t="s">
        <v>121</v>
      </c>
      <c r="E1402" s="247">
        <v>113</v>
      </c>
    </row>
    <row r="1403" spans="2:5" ht="31.5" x14ac:dyDescent="0.25">
      <c r="B1403" s="265">
        <v>87703</v>
      </c>
      <c r="C1403" s="246" t="s">
        <v>6404</v>
      </c>
      <c r="D1403" s="245" t="s">
        <v>121</v>
      </c>
      <c r="E1403" s="247">
        <v>140.38</v>
      </c>
    </row>
    <row r="1404" spans="2:5" ht="31.5" x14ac:dyDescent="0.25">
      <c r="B1404" s="265">
        <v>87693</v>
      </c>
      <c r="C1404" s="246" t="s">
        <v>6400</v>
      </c>
      <c r="D1404" s="245" t="s">
        <v>121</v>
      </c>
      <c r="E1404" s="247">
        <v>129.44</v>
      </c>
    </row>
    <row r="1405" spans="2:5" ht="31.5" x14ac:dyDescent="0.25">
      <c r="B1405" s="265">
        <v>87757</v>
      </c>
      <c r="C1405" s="246" t="s">
        <v>6415</v>
      </c>
      <c r="D1405" s="245" t="s">
        <v>121</v>
      </c>
      <c r="E1405" s="247">
        <v>64.989999999999995</v>
      </c>
    </row>
    <row r="1406" spans="2:5" ht="31.5" x14ac:dyDescent="0.25">
      <c r="B1406" s="265">
        <v>87767</v>
      </c>
      <c r="C1406" s="246" t="s">
        <v>6419</v>
      </c>
      <c r="D1406" s="245" t="s">
        <v>121</v>
      </c>
      <c r="E1406" s="247">
        <v>74.31</v>
      </c>
    </row>
    <row r="1407" spans="2:5" ht="31.5" x14ac:dyDescent="0.25">
      <c r="B1407" s="265">
        <v>87737</v>
      </c>
      <c r="C1407" s="246" t="s">
        <v>6407</v>
      </c>
      <c r="D1407" s="245" t="s">
        <v>121</v>
      </c>
      <c r="E1407" s="247">
        <v>55.64</v>
      </c>
    </row>
    <row r="1408" spans="2:5" ht="31.5" x14ac:dyDescent="0.25">
      <c r="B1408" s="265">
        <v>87747</v>
      </c>
      <c r="C1408" s="246" t="s">
        <v>6411</v>
      </c>
      <c r="D1408" s="245" t="s">
        <v>121</v>
      </c>
      <c r="E1408" s="247">
        <v>66.930000000000007</v>
      </c>
    </row>
    <row r="1409" spans="2:5" ht="31.5" x14ac:dyDescent="0.25">
      <c r="B1409" s="265">
        <v>87622</v>
      </c>
      <c r="C1409" s="246" t="s">
        <v>6383</v>
      </c>
      <c r="D1409" s="245" t="s">
        <v>121</v>
      </c>
      <c r="E1409" s="247">
        <v>39.479999999999997</v>
      </c>
    </row>
    <row r="1410" spans="2:5" ht="31.5" x14ac:dyDescent="0.25">
      <c r="B1410" s="265">
        <v>87632</v>
      </c>
      <c r="C1410" s="246" t="s">
        <v>6387</v>
      </c>
      <c r="D1410" s="245" t="s">
        <v>121</v>
      </c>
      <c r="E1410" s="247">
        <v>50.77</v>
      </c>
    </row>
    <row r="1411" spans="2:5" ht="31.5" x14ac:dyDescent="0.25">
      <c r="B1411" s="265">
        <v>87642</v>
      </c>
      <c r="C1411" s="246" t="s">
        <v>6391</v>
      </c>
      <c r="D1411" s="245" t="s">
        <v>121</v>
      </c>
      <c r="E1411" s="247">
        <v>60.02</v>
      </c>
    </row>
    <row r="1412" spans="2:5" ht="31.5" x14ac:dyDescent="0.25">
      <c r="B1412" s="265">
        <v>87682</v>
      </c>
      <c r="C1412" s="246" t="s">
        <v>6395</v>
      </c>
      <c r="D1412" s="245" t="s">
        <v>121</v>
      </c>
      <c r="E1412" s="247">
        <v>55.1</v>
      </c>
    </row>
    <row r="1413" spans="2:5" ht="31.5" x14ac:dyDescent="0.25">
      <c r="B1413" s="265">
        <v>87692</v>
      </c>
      <c r="C1413" s="246" t="s">
        <v>6399</v>
      </c>
      <c r="D1413" s="245" t="s">
        <v>121</v>
      </c>
      <c r="E1413" s="247">
        <v>63.13</v>
      </c>
    </row>
    <row r="1414" spans="2:5" ht="31.5" x14ac:dyDescent="0.25">
      <c r="B1414" s="265">
        <v>87702</v>
      </c>
      <c r="C1414" s="246" t="s">
        <v>6403</v>
      </c>
      <c r="D1414" s="245" t="s">
        <v>121</v>
      </c>
      <c r="E1414" s="247">
        <v>68.17</v>
      </c>
    </row>
    <row r="1415" spans="2:5" ht="47.25" x14ac:dyDescent="0.25">
      <c r="B1415" s="265">
        <v>87755</v>
      </c>
      <c r="C1415" s="246" t="s">
        <v>6414</v>
      </c>
      <c r="D1415" s="245" t="s">
        <v>121</v>
      </c>
      <c r="E1415" s="247">
        <v>58.61</v>
      </c>
    </row>
    <row r="1416" spans="2:5" ht="47.25" x14ac:dyDescent="0.25">
      <c r="B1416" s="265">
        <v>87765</v>
      </c>
      <c r="C1416" s="246" t="s">
        <v>6418</v>
      </c>
      <c r="D1416" s="245" t="s">
        <v>121</v>
      </c>
      <c r="E1416" s="247">
        <v>66.47</v>
      </c>
    </row>
    <row r="1417" spans="2:5" ht="47.25" x14ac:dyDescent="0.25">
      <c r="B1417" s="265">
        <v>87735</v>
      </c>
      <c r="C1417" s="246" t="s">
        <v>6406</v>
      </c>
      <c r="D1417" s="245" t="s">
        <v>121</v>
      </c>
      <c r="E1417" s="247">
        <v>51.06</v>
      </c>
    </row>
    <row r="1418" spans="2:5" ht="47.25" x14ac:dyDescent="0.25">
      <c r="B1418" s="265">
        <v>87745</v>
      </c>
      <c r="C1418" s="246" t="s">
        <v>6410</v>
      </c>
      <c r="D1418" s="245" t="s">
        <v>121</v>
      </c>
      <c r="E1418" s="247">
        <v>60.55</v>
      </c>
    </row>
    <row r="1419" spans="2:5" ht="31.5" x14ac:dyDescent="0.25">
      <c r="B1419" s="265">
        <v>87620</v>
      </c>
      <c r="C1419" s="246" t="s">
        <v>6382</v>
      </c>
      <c r="D1419" s="245" t="s">
        <v>121</v>
      </c>
      <c r="E1419" s="247">
        <v>34.9</v>
      </c>
    </row>
    <row r="1420" spans="2:5" ht="31.5" x14ac:dyDescent="0.25">
      <c r="B1420" s="265">
        <v>87630</v>
      </c>
      <c r="C1420" s="246" t="s">
        <v>6386</v>
      </c>
      <c r="D1420" s="245" t="s">
        <v>121</v>
      </c>
      <c r="E1420" s="247">
        <v>44.39</v>
      </c>
    </row>
    <row r="1421" spans="2:5" ht="31.5" x14ac:dyDescent="0.25">
      <c r="B1421" s="265">
        <v>87640</v>
      </c>
      <c r="C1421" s="246" t="s">
        <v>6390</v>
      </c>
      <c r="D1421" s="245" t="s">
        <v>121</v>
      </c>
      <c r="E1421" s="247">
        <v>52.18</v>
      </c>
    </row>
    <row r="1422" spans="2:5" ht="47.25" x14ac:dyDescent="0.25">
      <c r="B1422" s="265">
        <v>87680</v>
      </c>
      <c r="C1422" s="246" t="s">
        <v>6394</v>
      </c>
      <c r="D1422" s="245" t="s">
        <v>121</v>
      </c>
      <c r="E1422" s="247">
        <v>47.26</v>
      </c>
    </row>
    <row r="1423" spans="2:5" ht="47.25" x14ac:dyDescent="0.25">
      <c r="B1423" s="265">
        <v>87690</v>
      </c>
      <c r="C1423" s="246" t="s">
        <v>6398</v>
      </c>
      <c r="D1423" s="245" t="s">
        <v>121</v>
      </c>
      <c r="E1423" s="247">
        <v>54.15</v>
      </c>
    </row>
    <row r="1424" spans="2:5" ht="47.25" x14ac:dyDescent="0.25">
      <c r="B1424" s="265">
        <v>87700</v>
      </c>
      <c r="C1424" s="246" t="s">
        <v>6402</v>
      </c>
      <c r="D1424" s="245" t="s">
        <v>121</v>
      </c>
      <c r="E1424" s="247">
        <v>58.39</v>
      </c>
    </row>
    <row r="1425" spans="2:5" x14ac:dyDescent="0.25">
      <c r="B1425" s="265">
        <v>102803</v>
      </c>
      <c r="C1425" s="246" t="s">
        <v>6440</v>
      </c>
      <c r="D1425" s="245" t="s">
        <v>121</v>
      </c>
      <c r="E1425" s="247">
        <v>3</v>
      </c>
    </row>
    <row r="1426" spans="2:5" ht="31.5" x14ac:dyDescent="0.25">
      <c r="B1426" s="265">
        <v>92717</v>
      </c>
      <c r="C1426" s="246" t="s">
        <v>930</v>
      </c>
      <c r="D1426" s="245" t="s">
        <v>834</v>
      </c>
      <c r="E1426" s="247">
        <v>0.19</v>
      </c>
    </row>
    <row r="1427" spans="2:5" ht="31.5" x14ac:dyDescent="0.25">
      <c r="B1427" s="265">
        <v>92716</v>
      </c>
      <c r="C1427" s="246" t="s">
        <v>789</v>
      </c>
      <c r="D1427" s="245" t="s">
        <v>692</v>
      </c>
      <c r="E1427" s="247">
        <v>104.69</v>
      </c>
    </row>
    <row r="1428" spans="2:5" ht="31.5" x14ac:dyDescent="0.25">
      <c r="B1428" s="265">
        <v>103668</v>
      </c>
      <c r="C1428" s="246" t="s">
        <v>8060</v>
      </c>
      <c r="D1428" s="245" t="s">
        <v>834</v>
      </c>
      <c r="E1428" s="247">
        <v>0</v>
      </c>
    </row>
    <row r="1429" spans="2:5" ht="31.5" x14ac:dyDescent="0.25">
      <c r="B1429" s="265">
        <v>103667</v>
      </c>
      <c r="C1429" s="246" t="s">
        <v>8061</v>
      </c>
      <c r="D1429" s="245" t="s">
        <v>692</v>
      </c>
      <c r="E1429" s="247">
        <v>0</v>
      </c>
    </row>
    <row r="1430" spans="2:5" ht="31.5" x14ac:dyDescent="0.25">
      <c r="B1430" s="265">
        <v>89218</v>
      </c>
      <c r="C1430" s="246" t="s">
        <v>886</v>
      </c>
      <c r="D1430" s="245" t="s">
        <v>834</v>
      </c>
      <c r="E1430" s="247">
        <v>109.98</v>
      </c>
    </row>
    <row r="1431" spans="2:5" ht="31.5" x14ac:dyDescent="0.25">
      <c r="B1431" s="265">
        <v>89843</v>
      </c>
      <c r="C1431" s="246" t="s">
        <v>754</v>
      </c>
      <c r="D1431" s="245" t="s">
        <v>692</v>
      </c>
      <c r="E1431" s="247">
        <v>235.69</v>
      </c>
    </row>
    <row r="1432" spans="2:5" ht="31.5" x14ac:dyDescent="0.25">
      <c r="B1432" s="265">
        <v>87446</v>
      </c>
      <c r="C1432" s="246" t="s">
        <v>873</v>
      </c>
      <c r="D1432" s="245" t="s">
        <v>834</v>
      </c>
      <c r="E1432" s="247">
        <v>0.5</v>
      </c>
    </row>
    <row r="1433" spans="2:5" ht="31.5" x14ac:dyDescent="0.25">
      <c r="B1433" s="265">
        <v>87445</v>
      </c>
      <c r="C1433" s="246" t="s">
        <v>734</v>
      </c>
      <c r="D1433" s="245" t="s">
        <v>692</v>
      </c>
      <c r="E1433" s="247">
        <v>5.43</v>
      </c>
    </row>
    <row r="1434" spans="2:5" ht="31.5" x14ac:dyDescent="0.25">
      <c r="B1434" s="265">
        <v>93234</v>
      </c>
      <c r="C1434" s="246" t="s">
        <v>934</v>
      </c>
      <c r="D1434" s="245" t="s">
        <v>834</v>
      </c>
      <c r="E1434" s="247">
        <v>0.46</v>
      </c>
    </row>
    <row r="1435" spans="2:5" ht="31.5" x14ac:dyDescent="0.25">
      <c r="B1435" s="265">
        <v>93233</v>
      </c>
      <c r="C1435" s="246" t="s">
        <v>793</v>
      </c>
      <c r="D1435" s="245" t="s">
        <v>692</v>
      </c>
      <c r="E1435" s="247">
        <v>6.05</v>
      </c>
    </row>
    <row r="1436" spans="2:5" ht="31.5" x14ac:dyDescent="0.25">
      <c r="B1436" s="265">
        <v>102953</v>
      </c>
      <c r="C1436" s="246" t="s">
        <v>8062</v>
      </c>
      <c r="D1436" s="245" t="s">
        <v>834</v>
      </c>
      <c r="E1436" s="247">
        <v>0</v>
      </c>
    </row>
    <row r="1437" spans="2:5" ht="31.5" x14ac:dyDescent="0.25">
      <c r="B1437" s="265">
        <v>102952</v>
      </c>
      <c r="C1437" s="246" t="s">
        <v>8063</v>
      </c>
      <c r="D1437" s="245" t="s">
        <v>692</v>
      </c>
      <c r="E1437" s="247">
        <v>0</v>
      </c>
    </row>
    <row r="1438" spans="2:5" ht="31.5" x14ac:dyDescent="0.25">
      <c r="B1438" s="265">
        <v>88831</v>
      </c>
      <c r="C1438" s="246" t="s">
        <v>879</v>
      </c>
      <c r="D1438" s="245" t="s">
        <v>834</v>
      </c>
      <c r="E1438" s="247">
        <v>0.37</v>
      </c>
    </row>
    <row r="1439" spans="2:5" ht="31.5" x14ac:dyDescent="0.25">
      <c r="B1439" s="265">
        <v>88830</v>
      </c>
      <c r="C1439" s="246" t="s">
        <v>740</v>
      </c>
      <c r="D1439" s="245" t="s">
        <v>692</v>
      </c>
      <c r="E1439" s="247">
        <v>1.6</v>
      </c>
    </row>
    <row r="1440" spans="2:5" ht="31.5" x14ac:dyDescent="0.25">
      <c r="B1440" s="265">
        <v>89226</v>
      </c>
      <c r="C1440" s="246" t="s">
        <v>887</v>
      </c>
      <c r="D1440" s="245" t="s">
        <v>834</v>
      </c>
      <c r="E1440" s="247">
        <v>1.52</v>
      </c>
    </row>
    <row r="1441" spans="2:5" ht="31.5" x14ac:dyDescent="0.25">
      <c r="B1441" s="265">
        <v>89225</v>
      </c>
      <c r="C1441" s="246" t="s">
        <v>747</v>
      </c>
      <c r="D1441" s="245" t="s">
        <v>692</v>
      </c>
      <c r="E1441" s="247">
        <v>4.68</v>
      </c>
    </row>
    <row r="1442" spans="2:5" ht="31.5" x14ac:dyDescent="0.25">
      <c r="B1442" s="265">
        <v>89279</v>
      </c>
      <c r="C1442" s="246" t="s">
        <v>893</v>
      </c>
      <c r="D1442" s="245" t="s">
        <v>834</v>
      </c>
      <c r="E1442" s="247">
        <v>1.86</v>
      </c>
    </row>
    <row r="1443" spans="2:5" ht="31.5" x14ac:dyDescent="0.25">
      <c r="B1443" s="265">
        <v>89278</v>
      </c>
      <c r="C1443" s="246" t="s">
        <v>753</v>
      </c>
      <c r="D1443" s="245" t="s">
        <v>692</v>
      </c>
      <c r="E1443" s="247">
        <v>12.57</v>
      </c>
    </row>
    <row r="1444" spans="2:5" ht="31.5" x14ac:dyDescent="0.25">
      <c r="B1444" s="265">
        <v>90651</v>
      </c>
      <c r="C1444" s="246" t="s">
        <v>901</v>
      </c>
      <c r="D1444" s="245" t="s">
        <v>834</v>
      </c>
      <c r="E1444" s="247">
        <v>0.93</v>
      </c>
    </row>
    <row r="1445" spans="2:5" ht="31.5" x14ac:dyDescent="0.25">
      <c r="B1445" s="265">
        <v>90650</v>
      </c>
      <c r="C1445" s="246" t="s">
        <v>762</v>
      </c>
      <c r="D1445" s="245" t="s">
        <v>692</v>
      </c>
      <c r="E1445" s="247">
        <v>8.8000000000000007</v>
      </c>
    </row>
    <row r="1446" spans="2:5" x14ac:dyDescent="0.25">
      <c r="B1446" s="265">
        <v>90657</v>
      </c>
      <c r="C1446" s="246" t="s">
        <v>902</v>
      </c>
      <c r="D1446" s="245" t="s">
        <v>834</v>
      </c>
      <c r="E1446" s="247">
        <v>4.5999999999999996</v>
      </c>
    </row>
    <row r="1447" spans="2:5" x14ac:dyDescent="0.25">
      <c r="B1447" s="265">
        <v>90656</v>
      </c>
      <c r="C1447" s="246" t="s">
        <v>763</v>
      </c>
      <c r="D1447" s="245" t="s">
        <v>692</v>
      </c>
      <c r="E1447" s="247">
        <v>13.32</v>
      </c>
    </row>
    <row r="1448" spans="2:5" x14ac:dyDescent="0.25">
      <c r="B1448" s="265">
        <v>90663</v>
      </c>
      <c r="C1448" s="246" t="s">
        <v>903</v>
      </c>
      <c r="D1448" s="245" t="s">
        <v>834</v>
      </c>
      <c r="E1448" s="247">
        <v>4.93</v>
      </c>
    </row>
    <row r="1449" spans="2:5" x14ac:dyDescent="0.25">
      <c r="B1449" s="265">
        <v>90662</v>
      </c>
      <c r="C1449" s="246" t="s">
        <v>764</v>
      </c>
      <c r="D1449" s="245" t="s">
        <v>692</v>
      </c>
      <c r="E1449" s="247">
        <v>13.94</v>
      </c>
    </row>
    <row r="1450" spans="2:5" ht="31.5" x14ac:dyDescent="0.25">
      <c r="B1450" s="265">
        <v>89022</v>
      </c>
      <c r="C1450" s="246" t="s">
        <v>882</v>
      </c>
      <c r="D1450" s="245" t="s">
        <v>834</v>
      </c>
      <c r="E1450" s="247">
        <v>0.54</v>
      </c>
    </row>
    <row r="1451" spans="2:5" ht="31.5" x14ac:dyDescent="0.25">
      <c r="B1451" s="265">
        <v>89021</v>
      </c>
      <c r="C1451" s="246" t="s">
        <v>743</v>
      </c>
      <c r="D1451" s="245" t="s">
        <v>692</v>
      </c>
      <c r="E1451" s="247">
        <v>2.41</v>
      </c>
    </row>
    <row r="1452" spans="2:5" ht="31.5" x14ac:dyDescent="0.25">
      <c r="B1452" s="265">
        <v>90644</v>
      </c>
      <c r="C1452" s="246" t="s">
        <v>900</v>
      </c>
      <c r="D1452" s="245" t="s">
        <v>834</v>
      </c>
      <c r="E1452" s="247">
        <v>7.08</v>
      </c>
    </row>
    <row r="1453" spans="2:5" ht="31.5" x14ac:dyDescent="0.25">
      <c r="B1453" s="265">
        <v>90643</v>
      </c>
      <c r="C1453" s="246" t="s">
        <v>761</v>
      </c>
      <c r="D1453" s="245" t="s">
        <v>692</v>
      </c>
      <c r="E1453" s="247">
        <v>26.6</v>
      </c>
    </row>
    <row r="1454" spans="2:5" x14ac:dyDescent="0.25">
      <c r="B1454" s="265">
        <v>102811</v>
      </c>
      <c r="C1454" s="246" t="s">
        <v>8064</v>
      </c>
      <c r="D1454" s="245" t="s">
        <v>834</v>
      </c>
      <c r="E1454" s="247">
        <v>0</v>
      </c>
    </row>
    <row r="1455" spans="2:5" x14ac:dyDescent="0.25">
      <c r="B1455" s="265">
        <v>102810</v>
      </c>
      <c r="C1455" s="246" t="s">
        <v>8065</v>
      </c>
      <c r="D1455" s="245" t="s">
        <v>692</v>
      </c>
      <c r="E1455" s="247">
        <v>0</v>
      </c>
    </row>
    <row r="1456" spans="2:5" ht="31.5" x14ac:dyDescent="0.25">
      <c r="B1456" s="265">
        <v>92146</v>
      </c>
      <c r="C1456" s="246" t="s">
        <v>928</v>
      </c>
      <c r="D1456" s="245" t="s">
        <v>834</v>
      </c>
      <c r="E1456" s="247">
        <v>39.67</v>
      </c>
    </row>
    <row r="1457" spans="2:5" ht="31.5" x14ac:dyDescent="0.25">
      <c r="B1457" s="265">
        <v>92145</v>
      </c>
      <c r="C1457" s="246" t="s">
        <v>787</v>
      </c>
      <c r="D1457" s="245" t="s">
        <v>692</v>
      </c>
      <c r="E1457" s="247">
        <v>89.99</v>
      </c>
    </row>
    <row r="1458" spans="2:5" x14ac:dyDescent="0.25">
      <c r="B1458" s="265">
        <v>92139</v>
      </c>
      <c r="C1458" s="246" t="s">
        <v>927</v>
      </c>
      <c r="D1458" s="245" t="s">
        <v>834</v>
      </c>
      <c r="E1458" s="247">
        <v>51.39</v>
      </c>
    </row>
    <row r="1459" spans="2:5" x14ac:dyDescent="0.25">
      <c r="B1459" s="265">
        <v>92138</v>
      </c>
      <c r="C1459" s="246" t="s">
        <v>786</v>
      </c>
      <c r="D1459" s="245" t="s">
        <v>692</v>
      </c>
      <c r="E1459" s="247">
        <v>104.61</v>
      </c>
    </row>
    <row r="1460" spans="2:5" ht="47.25" x14ac:dyDescent="0.25">
      <c r="B1460" s="265">
        <v>91387</v>
      </c>
      <c r="C1460" s="246" t="s">
        <v>916</v>
      </c>
      <c r="D1460" s="245" t="s">
        <v>834</v>
      </c>
      <c r="E1460" s="247">
        <v>82.34</v>
      </c>
    </row>
    <row r="1461" spans="2:5" ht="47.25" x14ac:dyDescent="0.25">
      <c r="B1461" s="265">
        <v>91386</v>
      </c>
      <c r="C1461" s="246" t="s">
        <v>777</v>
      </c>
      <c r="D1461" s="245" t="s">
        <v>692</v>
      </c>
      <c r="E1461" s="247">
        <v>284.58999999999997</v>
      </c>
    </row>
    <row r="1462" spans="2:5" ht="31.5" x14ac:dyDescent="0.25">
      <c r="B1462" s="265">
        <v>96036</v>
      </c>
      <c r="C1462" s="246" t="s">
        <v>964</v>
      </c>
      <c r="D1462" s="245" t="s">
        <v>834</v>
      </c>
      <c r="E1462" s="247">
        <v>90.65</v>
      </c>
    </row>
    <row r="1463" spans="2:5" ht="31.5" x14ac:dyDescent="0.25">
      <c r="B1463" s="265">
        <v>96035</v>
      </c>
      <c r="C1463" s="246" t="s">
        <v>823</v>
      </c>
      <c r="D1463" s="245" t="s">
        <v>692</v>
      </c>
      <c r="E1463" s="247">
        <v>298.29000000000002</v>
      </c>
    </row>
    <row r="1464" spans="2:5" ht="31.5" x14ac:dyDescent="0.25">
      <c r="B1464" s="265">
        <v>89877</v>
      </c>
      <c r="C1464" s="246" t="s">
        <v>894</v>
      </c>
      <c r="D1464" s="245" t="s">
        <v>834</v>
      </c>
      <c r="E1464" s="247">
        <v>92.49</v>
      </c>
    </row>
    <row r="1465" spans="2:5" ht="31.5" x14ac:dyDescent="0.25">
      <c r="B1465" s="265">
        <v>89876</v>
      </c>
      <c r="C1465" s="246" t="s">
        <v>755</v>
      </c>
      <c r="D1465" s="245" t="s">
        <v>692</v>
      </c>
      <c r="E1465" s="247">
        <v>341.63</v>
      </c>
    </row>
    <row r="1466" spans="2:5" ht="31.5" x14ac:dyDescent="0.25">
      <c r="B1466" s="265">
        <v>89884</v>
      </c>
      <c r="C1466" s="246" t="s">
        <v>895</v>
      </c>
      <c r="D1466" s="245" t="s">
        <v>834</v>
      </c>
      <c r="E1466" s="247">
        <v>95.97</v>
      </c>
    </row>
    <row r="1467" spans="2:5" ht="31.5" x14ac:dyDescent="0.25">
      <c r="B1467" s="265">
        <v>89883</v>
      </c>
      <c r="C1467" s="246" t="s">
        <v>756</v>
      </c>
      <c r="D1467" s="245" t="s">
        <v>692</v>
      </c>
      <c r="E1467" s="247">
        <v>377.37</v>
      </c>
    </row>
    <row r="1468" spans="2:5" ht="31.5" x14ac:dyDescent="0.25">
      <c r="B1468" s="265">
        <v>67827</v>
      </c>
      <c r="C1468" s="246" t="s">
        <v>870</v>
      </c>
      <c r="D1468" s="245" t="s">
        <v>834</v>
      </c>
      <c r="E1468" s="247">
        <v>72.72</v>
      </c>
    </row>
    <row r="1469" spans="2:5" ht="31.5" x14ac:dyDescent="0.25">
      <c r="B1469" s="265">
        <v>67826</v>
      </c>
      <c r="C1469" s="246" t="s">
        <v>727</v>
      </c>
      <c r="D1469" s="245" t="s">
        <v>692</v>
      </c>
      <c r="E1469" s="247">
        <v>200.26</v>
      </c>
    </row>
    <row r="1470" spans="2:5" ht="31.5" x14ac:dyDescent="0.25">
      <c r="B1470" s="265">
        <v>5961</v>
      </c>
      <c r="C1470" s="246" t="s">
        <v>864</v>
      </c>
      <c r="D1470" s="245" t="s">
        <v>834</v>
      </c>
      <c r="E1470" s="247">
        <v>71.489999999999995</v>
      </c>
    </row>
    <row r="1471" spans="2:5" ht="31.5" x14ac:dyDescent="0.25">
      <c r="B1471" s="265">
        <v>5811</v>
      </c>
      <c r="C1471" s="246" t="s">
        <v>698</v>
      </c>
      <c r="D1471" s="245" t="s">
        <v>692</v>
      </c>
      <c r="E1471" s="247">
        <v>218.47</v>
      </c>
    </row>
    <row r="1472" spans="2:5" ht="47.25" x14ac:dyDescent="0.25">
      <c r="B1472" s="265">
        <v>92243</v>
      </c>
      <c r="C1472" s="246" t="s">
        <v>929</v>
      </c>
      <c r="D1472" s="245" t="s">
        <v>834</v>
      </c>
      <c r="E1472" s="247">
        <v>87.29</v>
      </c>
    </row>
    <row r="1473" spans="2:5" ht="47.25" x14ac:dyDescent="0.25">
      <c r="B1473" s="265">
        <v>92242</v>
      </c>
      <c r="C1473" s="246" t="s">
        <v>788</v>
      </c>
      <c r="D1473" s="245" t="s">
        <v>692</v>
      </c>
      <c r="E1473" s="247">
        <v>428.9</v>
      </c>
    </row>
    <row r="1474" spans="2:5" ht="47.25" x14ac:dyDescent="0.25">
      <c r="B1474" s="265">
        <v>91646</v>
      </c>
      <c r="C1474" s="246" t="s">
        <v>921</v>
      </c>
      <c r="D1474" s="245" t="s">
        <v>834</v>
      </c>
      <c r="E1474" s="247">
        <v>103.89</v>
      </c>
    </row>
    <row r="1475" spans="2:5" ht="47.25" x14ac:dyDescent="0.25">
      <c r="B1475" s="265">
        <v>91645</v>
      </c>
      <c r="C1475" s="246" t="s">
        <v>780</v>
      </c>
      <c r="D1475" s="245" t="s">
        <v>692</v>
      </c>
      <c r="E1475" s="247">
        <v>491.17</v>
      </c>
    </row>
    <row r="1476" spans="2:5" ht="47.25" x14ac:dyDescent="0.25">
      <c r="B1476" s="265">
        <v>92107</v>
      </c>
      <c r="C1476" s="246" t="s">
        <v>924</v>
      </c>
      <c r="D1476" s="245" t="s">
        <v>834</v>
      </c>
      <c r="E1476" s="247">
        <v>104.39</v>
      </c>
    </row>
    <row r="1477" spans="2:5" ht="47.25" x14ac:dyDescent="0.25">
      <c r="B1477" s="265">
        <v>92106</v>
      </c>
      <c r="C1477" s="246" t="s">
        <v>783</v>
      </c>
      <c r="D1477" s="245" t="s">
        <v>692</v>
      </c>
      <c r="E1477" s="247">
        <v>381.63</v>
      </c>
    </row>
    <row r="1478" spans="2:5" ht="47.25" x14ac:dyDescent="0.25">
      <c r="B1478" s="265">
        <v>5903</v>
      </c>
      <c r="C1478" s="246" t="s">
        <v>855</v>
      </c>
      <c r="D1478" s="245" t="s">
        <v>834</v>
      </c>
      <c r="E1478" s="247">
        <v>81.900000000000006</v>
      </c>
    </row>
    <row r="1479" spans="2:5" ht="47.25" x14ac:dyDescent="0.25">
      <c r="B1479" s="265">
        <v>5901</v>
      </c>
      <c r="C1479" s="246" t="s">
        <v>714</v>
      </c>
      <c r="D1479" s="245" t="s">
        <v>692</v>
      </c>
      <c r="E1479" s="247">
        <v>337.26</v>
      </c>
    </row>
    <row r="1480" spans="2:5" ht="31.5" x14ac:dyDescent="0.25">
      <c r="B1480" s="265">
        <v>6260</v>
      </c>
      <c r="C1480" s="246" t="s">
        <v>865</v>
      </c>
      <c r="D1480" s="245" t="s">
        <v>834</v>
      </c>
      <c r="E1480" s="247">
        <v>68.97</v>
      </c>
    </row>
    <row r="1481" spans="2:5" ht="31.5" x14ac:dyDescent="0.25">
      <c r="B1481" s="265">
        <v>6259</v>
      </c>
      <c r="C1481" s="246" t="s">
        <v>722</v>
      </c>
      <c r="D1481" s="245" t="s">
        <v>692</v>
      </c>
      <c r="E1481" s="247">
        <v>273.14999999999998</v>
      </c>
    </row>
    <row r="1482" spans="2:5" ht="31.5" x14ac:dyDescent="0.25">
      <c r="B1482" s="265">
        <v>104705</v>
      </c>
      <c r="C1482" s="246" t="s">
        <v>8066</v>
      </c>
      <c r="D1482" s="245" t="s">
        <v>834</v>
      </c>
      <c r="E1482" s="247">
        <v>0</v>
      </c>
    </row>
    <row r="1483" spans="2:5" ht="31.5" x14ac:dyDescent="0.25">
      <c r="B1483" s="265">
        <v>104704</v>
      </c>
      <c r="C1483" s="246" t="s">
        <v>8067</v>
      </c>
      <c r="D1483" s="245" t="s">
        <v>692</v>
      </c>
      <c r="E1483" s="247">
        <v>0</v>
      </c>
    </row>
    <row r="1484" spans="2:5" ht="47.25" x14ac:dyDescent="0.25">
      <c r="B1484" s="265">
        <v>91395</v>
      </c>
      <c r="C1484" s="246" t="s">
        <v>917</v>
      </c>
      <c r="D1484" s="245" t="s">
        <v>834</v>
      </c>
      <c r="E1484" s="247">
        <v>66.52</v>
      </c>
    </row>
    <row r="1485" spans="2:5" ht="47.25" x14ac:dyDescent="0.25">
      <c r="B1485" s="265">
        <v>73467</v>
      </c>
      <c r="C1485" s="246" t="s">
        <v>730</v>
      </c>
      <c r="D1485" s="245" t="s">
        <v>692</v>
      </c>
      <c r="E1485" s="247">
        <v>265.2</v>
      </c>
    </row>
    <row r="1486" spans="2:5" ht="47.25" x14ac:dyDescent="0.25">
      <c r="B1486" s="265">
        <v>5826</v>
      </c>
      <c r="C1486" s="246" t="s">
        <v>840</v>
      </c>
      <c r="D1486" s="245" t="s">
        <v>834</v>
      </c>
      <c r="E1486" s="247">
        <v>69.45</v>
      </c>
    </row>
    <row r="1487" spans="2:5" ht="47.25" x14ac:dyDescent="0.25">
      <c r="B1487" s="265">
        <v>5824</v>
      </c>
      <c r="C1487" s="246" t="s">
        <v>700</v>
      </c>
      <c r="D1487" s="245" t="s">
        <v>692</v>
      </c>
      <c r="E1487" s="247">
        <v>231.25</v>
      </c>
    </row>
    <row r="1488" spans="2:5" ht="31.5" x14ac:dyDescent="0.25">
      <c r="B1488" s="265">
        <v>5892</v>
      </c>
      <c r="C1488" s="246" t="s">
        <v>853</v>
      </c>
      <c r="D1488" s="245" t="s">
        <v>834</v>
      </c>
      <c r="E1488" s="247">
        <v>64.52</v>
      </c>
    </row>
    <row r="1489" spans="2:5" ht="31.5" x14ac:dyDescent="0.25">
      <c r="B1489" s="265">
        <v>5890</v>
      </c>
      <c r="C1489" s="246" t="s">
        <v>712</v>
      </c>
      <c r="D1489" s="245" t="s">
        <v>692</v>
      </c>
      <c r="E1489" s="247">
        <v>218.44</v>
      </c>
    </row>
    <row r="1490" spans="2:5" ht="31.5" x14ac:dyDescent="0.25">
      <c r="B1490" s="265">
        <v>5896</v>
      </c>
      <c r="C1490" s="246" t="s">
        <v>854</v>
      </c>
      <c r="D1490" s="245" t="s">
        <v>834</v>
      </c>
      <c r="E1490" s="247">
        <v>67.3</v>
      </c>
    </row>
    <row r="1491" spans="2:5" ht="31.5" x14ac:dyDescent="0.25">
      <c r="B1491" s="265">
        <v>5894</v>
      </c>
      <c r="C1491" s="246" t="s">
        <v>713</v>
      </c>
      <c r="D1491" s="245" t="s">
        <v>692</v>
      </c>
      <c r="E1491" s="247">
        <v>227.12</v>
      </c>
    </row>
    <row r="1492" spans="2:5" ht="31.5" x14ac:dyDescent="0.25">
      <c r="B1492" s="265">
        <v>91032</v>
      </c>
      <c r="C1492" s="246" t="s">
        <v>913</v>
      </c>
      <c r="D1492" s="245" t="s">
        <v>834</v>
      </c>
      <c r="E1492" s="247">
        <v>75.41</v>
      </c>
    </row>
    <row r="1493" spans="2:5" ht="31.5" x14ac:dyDescent="0.25">
      <c r="B1493" s="265">
        <v>91031</v>
      </c>
      <c r="C1493" s="246" t="s">
        <v>774</v>
      </c>
      <c r="D1493" s="245" t="s">
        <v>692</v>
      </c>
      <c r="E1493" s="247">
        <v>276.14999999999998</v>
      </c>
    </row>
    <row r="1494" spans="2:5" ht="47.25" x14ac:dyDescent="0.25">
      <c r="B1494" s="265">
        <v>102817</v>
      </c>
      <c r="C1494" s="246" t="s">
        <v>8068</v>
      </c>
      <c r="D1494" s="245" t="s">
        <v>834</v>
      </c>
      <c r="E1494" s="247">
        <v>0</v>
      </c>
    </row>
    <row r="1495" spans="2:5" ht="47.25" x14ac:dyDescent="0.25">
      <c r="B1495" s="265">
        <v>102816</v>
      </c>
      <c r="C1495" s="246" t="s">
        <v>8069</v>
      </c>
      <c r="D1495" s="245" t="s">
        <v>692</v>
      </c>
      <c r="E1495" s="247">
        <v>0</v>
      </c>
    </row>
    <row r="1496" spans="2:5" ht="31.5" x14ac:dyDescent="0.25">
      <c r="B1496" s="265">
        <v>91534</v>
      </c>
      <c r="C1496" s="246" t="s">
        <v>919</v>
      </c>
      <c r="D1496" s="245" t="s">
        <v>834</v>
      </c>
      <c r="E1496" s="247">
        <v>36.06</v>
      </c>
    </row>
    <row r="1497" spans="2:5" ht="31.5" x14ac:dyDescent="0.25">
      <c r="B1497" s="265">
        <v>91533</v>
      </c>
      <c r="C1497" s="246" t="s">
        <v>778</v>
      </c>
      <c r="D1497" s="245" t="s">
        <v>692</v>
      </c>
      <c r="E1497" s="247">
        <v>43.94</v>
      </c>
    </row>
    <row r="1498" spans="2:5" ht="31.5" x14ac:dyDescent="0.25">
      <c r="B1498" s="265">
        <v>95265</v>
      </c>
      <c r="C1498" s="246" t="s">
        <v>951</v>
      </c>
      <c r="D1498" s="245" t="s">
        <v>834</v>
      </c>
      <c r="E1498" s="247">
        <v>0.86</v>
      </c>
    </row>
    <row r="1499" spans="2:5" ht="31.5" x14ac:dyDescent="0.25">
      <c r="B1499" s="265">
        <v>95264</v>
      </c>
      <c r="C1499" s="246" t="s">
        <v>810</v>
      </c>
      <c r="D1499" s="245" t="s">
        <v>692</v>
      </c>
      <c r="E1499" s="247">
        <v>6.88</v>
      </c>
    </row>
    <row r="1500" spans="2:5" ht="31.5" x14ac:dyDescent="0.25">
      <c r="B1500" s="265">
        <v>90973</v>
      </c>
      <c r="C1500" s="246" t="s">
        <v>910</v>
      </c>
      <c r="D1500" s="245" t="s">
        <v>834</v>
      </c>
      <c r="E1500" s="247">
        <v>8.44</v>
      </c>
    </row>
    <row r="1501" spans="2:5" ht="31.5" x14ac:dyDescent="0.25">
      <c r="B1501" s="265">
        <v>90972</v>
      </c>
      <c r="C1501" s="246" t="s">
        <v>771</v>
      </c>
      <c r="D1501" s="245" t="s">
        <v>692</v>
      </c>
      <c r="E1501" s="247">
        <v>80.59</v>
      </c>
    </row>
    <row r="1502" spans="2:5" ht="31.5" x14ac:dyDescent="0.25">
      <c r="B1502" s="265">
        <v>91001</v>
      </c>
      <c r="C1502" s="246" t="s">
        <v>912</v>
      </c>
      <c r="D1502" s="245" t="s">
        <v>834</v>
      </c>
      <c r="E1502" s="247">
        <v>10.02</v>
      </c>
    </row>
    <row r="1503" spans="2:5" ht="31.5" x14ac:dyDescent="0.25">
      <c r="B1503" s="265">
        <v>90999</v>
      </c>
      <c r="C1503" s="246" t="s">
        <v>773</v>
      </c>
      <c r="D1503" s="245" t="s">
        <v>692</v>
      </c>
      <c r="E1503" s="247">
        <v>106.59</v>
      </c>
    </row>
    <row r="1504" spans="2:5" ht="31.5" x14ac:dyDescent="0.25">
      <c r="B1504" s="265">
        <v>5954</v>
      </c>
      <c r="C1504" s="246" t="s">
        <v>863</v>
      </c>
      <c r="D1504" s="245" t="s">
        <v>834</v>
      </c>
      <c r="E1504" s="247">
        <v>6.3</v>
      </c>
    </row>
    <row r="1505" spans="2:5" ht="31.5" x14ac:dyDescent="0.25">
      <c r="B1505" s="265">
        <v>5953</v>
      </c>
      <c r="C1505" s="246" t="s">
        <v>721</v>
      </c>
      <c r="D1505" s="245" t="s">
        <v>692</v>
      </c>
      <c r="E1505" s="247">
        <v>62.16</v>
      </c>
    </row>
    <row r="1506" spans="2:5" ht="31.5" x14ac:dyDescent="0.25">
      <c r="B1506" s="265">
        <v>90982</v>
      </c>
      <c r="C1506" s="246" t="s">
        <v>911</v>
      </c>
      <c r="D1506" s="245" t="s">
        <v>834</v>
      </c>
      <c r="E1506" s="247">
        <v>21.46</v>
      </c>
    </row>
    <row r="1507" spans="2:5" ht="31.5" x14ac:dyDescent="0.25">
      <c r="B1507" s="265">
        <v>90979</v>
      </c>
      <c r="C1507" s="246" t="s">
        <v>772</v>
      </c>
      <c r="D1507" s="245" t="s">
        <v>692</v>
      </c>
      <c r="E1507" s="247">
        <v>208.19</v>
      </c>
    </row>
    <row r="1508" spans="2:5" ht="31.5" x14ac:dyDescent="0.25">
      <c r="B1508" s="265">
        <v>90965</v>
      </c>
      <c r="C1508" s="246" t="s">
        <v>909</v>
      </c>
      <c r="D1508" s="245" t="s">
        <v>834</v>
      </c>
      <c r="E1508" s="247">
        <v>8.42</v>
      </c>
    </row>
    <row r="1509" spans="2:5" ht="31.5" x14ac:dyDescent="0.25">
      <c r="B1509" s="265">
        <v>90964</v>
      </c>
      <c r="C1509" s="246" t="s">
        <v>770</v>
      </c>
      <c r="D1509" s="245" t="s">
        <v>692</v>
      </c>
      <c r="E1509" s="247">
        <v>32.479999999999997</v>
      </c>
    </row>
    <row r="1510" spans="2:5" ht="31.5" x14ac:dyDescent="0.25">
      <c r="B1510" s="265">
        <v>102970</v>
      </c>
      <c r="C1510" s="246" t="s">
        <v>8070</v>
      </c>
      <c r="D1510" s="245" t="s">
        <v>834</v>
      </c>
      <c r="E1510" s="247">
        <v>0</v>
      </c>
    </row>
    <row r="1511" spans="2:5" ht="31.5" x14ac:dyDescent="0.25">
      <c r="B1511" s="265">
        <v>102971</v>
      </c>
      <c r="C1511" s="246" t="s">
        <v>8071</v>
      </c>
      <c r="D1511" s="245" t="s">
        <v>692</v>
      </c>
      <c r="E1511" s="247">
        <v>0</v>
      </c>
    </row>
    <row r="1512" spans="2:5" ht="31.5" x14ac:dyDescent="0.25">
      <c r="B1512" s="265">
        <v>102822</v>
      </c>
      <c r="C1512" s="246" t="s">
        <v>8072</v>
      </c>
      <c r="D1512" s="245" t="s">
        <v>834</v>
      </c>
      <c r="E1512" s="247">
        <v>0</v>
      </c>
    </row>
    <row r="1513" spans="2:5" ht="31.5" x14ac:dyDescent="0.25">
      <c r="B1513" s="265">
        <v>102821</v>
      </c>
      <c r="C1513" s="246" t="s">
        <v>8073</v>
      </c>
      <c r="D1513" s="245" t="s">
        <v>692</v>
      </c>
      <c r="E1513" s="247">
        <v>0</v>
      </c>
    </row>
    <row r="1514" spans="2:5" ht="31.5" x14ac:dyDescent="0.25">
      <c r="B1514" s="265">
        <v>102828</v>
      </c>
      <c r="C1514" s="246" t="s">
        <v>8074</v>
      </c>
      <c r="D1514" s="245" t="s">
        <v>834</v>
      </c>
      <c r="E1514" s="247">
        <v>0</v>
      </c>
    </row>
    <row r="1515" spans="2:5" ht="31.5" x14ac:dyDescent="0.25">
      <c r="B1515" s="265">
        <v>102827</v>
      </c>
      <c r="C1515" s="246" t="s">
        <v>8075</v>
      </c>
      <c r="D1515" s="245" t="s">
        <v>692</v>
      </c>
      <c r="E1515" s="247">
        <v>0</v>
      </c>
    </row>
    <row r="1516" spans="2:5" ht="31.5" x14ac:dyDescent="0.25">
      <c r="B1516" s="265">
        <v>103939</v>
      </c>
      <c r="C1516" s="246" t="s">
        <v>8076</v>
      </c>
      <c r="D1516" s="245" t="s">
        <v>834</v>
      </c>
      <c r="E1516" s="247">
        <v>0</v>
      </c>
    </row>
    <row r="1517" spans="2:5" ht="31.5" x14ac:dyDescent="0.25">
      <c r="B1517" s="265">
        <v>103938</v>
      </c>
      <c r="C1517" s="246" t="s">
        <v>8077</v>
      </c>
      <c r="D1517" s="245" t="s">
        <v>692</v>
      </c>
      <c r="E1517" s="247">
        <v>0</v>
      </c>
    </row>
    <row r="1518" spans="2:5" ht="31.5" x14ac:dyDescent="0.25">
      <c r="B1518" s="265">
        <v>103945</v>
      </c>
      <c r="C1518" s="246" t="s">
        <v>8078</v>
      </c>
      <c r="D1518" s="245" t="s">
        <v>834</v>
      </c>
      <c r="E1518" s="247">
        <v>0</v>
      </c>
    </row>
    <row r="1519" spans="2:5" ht="31.5" x14ac:dyDescent="0.25">
      <c r="B1519" s="265">
        <v>103944</v>
      </c>
      <c r="C1519" s="246" t="s">
        <v>8079</v>
      </c>
      <c r="D1519" s="245" t="s">
        <v>692</v>
      </c>
      <c r="E1519" s="247">
        <v>0</v>
      </c>
    </row>
    <row r="1520" spans="2:5" ht="47.25" x14ac:dyDescent="0.25">
      <c r="B1520" s="265">
        <v>91285</v>
      </c>
      <c r="C1520" s="246" t="s">
        <v>915</v>
      </c>
      <c r="D1520" s="245" t="s">
        <v>834</v>
      </c>
      <c r="E1520" s="247">
        <v>1.06</v>
      </c>
    </row>
    <row r="1521" spans="2:5" ht="47.25" x14ac:dyDescent="0.25">
      <c r="B1521" s="265">
        <v>91283</v>
      </c>
      <c r="C1521" s="246" t="s">
        <v>776</v>
      </c>
      <c r="D1521" s="245" t="s">
        <v>692</v>
      </c>
      <c r="E1521" s="247">
        <v>11.76</v>
      </c>
    </row>
    <row r="1522" spans="2:5" ht="31.5" x14ac:dyDescent="0.25">
      <c r="B1522" s="265">
        <v>95283</v>
      </c>
      <c r="C1522" s="246" t="s">
        <v>954</v>
      </c>
      <c r="D1522" s="245" t="s">
        <v>834</v>
      </c>
      <c r="E1522" s="247">
        <v>0.8</v>
      </c>
    </row>
    <row r="1523" spans="2:5" ht="31.5" x14ac:dyDescent="0.25">
      <c r="B1523" s="265">
        <v>95282</v>
      </c>
      <c r="C1523" s="246" t="s">
        <v>813</v>
      </c>
      <c r="D1523" s="245" t="s">
        <v>692</v>
      </c>
      <c r="E1523" s="247">
        <v>11.01</v>
      </c>
    </row>
    <row r="1524" spans="2:5" x14ac:dyDescent="0.25">
      <c r="B1524" s="265">
        <v>95128</v>
      </c>
      <c r="C1524" s="246" t="s">
        <v>947</v>
      </c>
      <c r="D1524" s="245" t="s">
        <v>834</v>
      </c>
      <c r="E1524" s="247">
        <v>58.38</v>
      </c>
    </row>
    <row r="1525" spans="2:5" x14ac:dyDescent="0.25">
      <c r="B1525" s="265">
        <v>95127</v>
      </c>
      <c r="C1525" s="246" t="s">
        <v>805</v>
      </c>
      <c r="D1525" s="245" t="s">
        <v>692</v>
      </c>
      <c r="E1525" s="247">
        <v>232.98</v>
      </c>
    </row>
    <row r="1526" spans="2:5" ht="31.5" x14ac:dyDescent="0.25">
      <c r="B1526" s="265">
        <v>92044</v>
      </c>
      <c r="C1526" s="246" t="s">
        <v>923</v>
      </c>
      <c r="D1526" s="245" t="s">
        <v>834</v>
      </c>
      <c r="E1526" s="247">
        <v>7.8</v>
      </c>
    </row>
    <row r="1527" spans="2:5" ht="31.5" x14ac:dyDescent="0.25">
      <c r="B1527" s="265">
        <v>92043</v>
      </c>
      <c r="C1527" s="246" t="s">
        <v>782</v>
      </c>
      <c r="D1527" s="245" t="s">
        <v>692</v>
      </c>
      <c r="E1527" s="247">
        <v>13.19</v>
      </c>
    </row>
    <row r="1528" spans="2:5" x14ac:dyDescent="0.25">
      <c r="B1528" s="265">
        <v>102834</v>
      </c>
      <c r="C1528" s="246" t="s">
        <v>8080</v>
      </c>
      <c r="D1528" s="245" t="s">
        <v>834</v>
      </c>
      <c r="E1528" s="247">
        <v>0</v>
      </c>
    </row>
    <row r="1529" spans="2:5" x14ac:dyDescent="0.25">
      <c r="B1529" s="265">
        <v>102833</v>
      </c>
      <c r="C1529" s="246" t="s">
        <v>8081</v>
      </c>
      <c r="D1529" s="245" t="s">
        <v>692</v>
      </c>
      <c r="E1529" s="247">
        <v>0</v>
      </c>
    </row>
    <row r="1530" spans="2:5" x14ac:dyDescent="0.25">
      <c r="B1530" s="265">
        <v>92119</v>
      </c>
      <c r="C1530" s="246" t="s">
        <v>926</v>
      </c>
      <c r="D1530" s="245" t="s">
        <v>834</v>
      </c>
      <c r="E1530" s="247">
        <v>0.26</v>
      </c>
    </row>
    <row r="1531" spans="2:5" x14ac:dyDescent="0.25">
      <c r="B1531" s="265">
        <v>92118</v>
      </c>
      <c r="C1531" s="246" t="s">
        <v>785</v>
      </c>
      <c r="D1531" s="245" t="s">
        <v>692</v>
      </c>
      <c r="E1531" s="247">
        <v>0.41</v>
      </c>
    </row>
    <row r="1532" spans="2:5" x14ac:dyDescent="0.25">
      <c r="B1532" s="265">
        <v>102917</v>
      </c>
      <c r="C1532" s="246" t="s">
        <v>8082</v>
      </c>
      <c r="D1532" s="245" t="s">
        <v>834</v>
      </c>
      <c r="E1532" s="247">
        <v>0</v>
      </c>
    </row>
    <row r="1533" spans="2:5" x14ac:dyDescent="0.25">
      <c r="B1533" s="265">
        <v>102916</v>
      </c>
      <c r="C1533" s="246" t="s">
        <v>8083</v>
      </c>
      <c r="D1533" s="245" t="s">
        <v>692</v>
      </c>
      <c r="E1533" s="247">
        <v>0</v>
      </c>
    </row>
    <row r="1534" spans="2:5" ht="47.25" x14ac:dyDescent="0.25">
      <c r="B1534" s="265">
        <v>95721</v>
      </c>
      <c r="C1534" s="246" t="s">
        <v>959</v>
      </c>
      <c r="D1534" s="245" t="s">
        <v>834</v>
      </c>
      <c r="E1534" s="247">
        <v>124.46</v>
      </c>
    </row>
    <row r="1535" spans="2:5" ht="47.25" x14ac:dyDescent="0.25">
      <c r="B1535" s="265">
        <v>95720</v>
      </c>
      <c r="C1535" s="246" t="s">
        <v>818</v>
      </c>
      <c r="D1535" s="245" t="s">
        <v>692</v>
      </c>
      <c r="E1535" s="247">
        <v>306.37</v>
      </c>
    </row>
    <row r="1536" spans="2:5" ht="31.5" x14ac:dyDescent="0.25">
      <c r="B1536" s="265">
        <v>104716</v>
      </c>
      <c r="C1536" s="246" t="s">
        <v>8084</v>
      </c>
      <c r="D1536" s="245" t="s">
        <v>692</v>
      </c>
      <c r="E1536" s="247">
        <v>295.82</v>
      </c>
    </row>
    <row r="1537" spans="2:5" ht="31.5" x14ac:dyDescent="0.25">
      <c r="B1537" s="265">
        <v>104717</v>
      </c>
      <c r="C1537" s="246" t="s">
        <v>8085</v>
      </c>
      <c r="D1537" s="245" t="s">
        <v>834</v>
      </c>
      <c r="E1537" s="247">
        <v>119.15</v>
      </c>
    </row>
    <row r="1538" spans="2:5" ht="31.5" x14ac:dyDescent="0.25">
      <c r="B1538" s="265">
        <v>102899</v>
      </c>
      <c r="C1538" s="246" t="s">
        <v>8086</v>
      </c>
      <c r="D1538" s="245" t="s">
        <v>834</v>
      </c>
      <c r="E1538" s="247">
        <v>0</v>
      </c>
    </row>
    <row r="1539" spans="2:5" ht="31.5" x14ac:dyDescent="0.25">
      <c r="B1539" s="265">
        <v>102898</v>
      </c>
      <c r="C1539" s="246" t="s">
        <v>8087</v>
      </c>
      <c r="D1539" s="245" t="s">
        <v>692</v>
      </c>
      <c r="E1539" s="247">
        <v>0</v>
      </c>
    </row>
    <row r="1540" spans="2:5" ht="31.5" x14ac:dyDescent="0.25">
      <c r="B1540" s="265">
        <v>5632</v>
      </c>
      <c r="C1540" s="246" t="s">
        <v>833</v>
      </c>
      <c r="D1540" s="245" t="s">
        <v>834</v>
      </c>
      <c r="E1540" s="247">
        <v>99.95</v>
      </c>
    </row>
    <row r="1541" spans="2:5" ht="31.5" x14ac:dyDescent="0.25">
      <c r="B1541" s="265">
        <v>5631</v>
      </c>
      <c r="C1541" s="246" t="s">
        <v>691</v>
      </c>
      <c r="D1541" s="245" t="s">
        <v>692</v>
      </c>
      <c r="E1541" s="247">
        <v>230.8</v>
      </c>
    </row>
    <row r="1542" spans="2:5" ht="31.5" x14ac:dyDescent="0.25">
      <c r="B1542" s="265">
        <v>88908</v>
      </c>
      <c r="C1542" s="246" t="s">
        <v>881</v>
      </c>
      <c r="D1542" s="245" t="s">
        <v>834</v>
      </c>
      <c r="E1542" s="247">
        <v>108.32</v>
      </c>
    </row>
    <row r="1543" spans="2:5" ht="31.5" x14ac:dyDescent="0.25">
      <c r="B1543" s="265">
        <v>88907</v>
      </c>
      <c r="C1543" s="246" t="s">
        <v>742</v>
      </c>
      <c r="D1543" s="245" t="s">
        <v>692</v>
      </c>
      <c r="E1543" s="247">
        <v>274.27999999999997</v>
      </c>
    </row>
    <row r="1544" spans="2:5" ht="31.5" x14ac:dyDescent="0.25">
      <c r="B1544" s="265">
        <v>5911</v>
      </c>
      <c r="C1544" s="246" t="s">
        <v>856</v>
      </c>
      <c r="D1544" s="245" t="s">
        <v>834</v>
      </c>
      <c r="E1544" s="247">
        <v>33.700000000000003</v>
      </c>
    </row>
    <row r="1545" spans="2:5" ht="31.5" x14ac:dyDescent="0.25">
      <c r="B1545" s="265">
        <v>5909</v>
      </c>
      <c r="C1545" s="246" t="s">
        <v>715</v>
      </c>
      <c r="D1545" s="245" t="s">
        <v>692</v>
      </c>
      <c r="E1545" s="247">
        <v>41.52</v>
      </c>
    </row>
    <row r="1546" spans="2:5" ht="47.25" x14ac:dyDescent="0.25">
      <c r="B1546" s="265">
        <v>91486</v>
      </c>
      <c r="C1546" s="246" t="s">
        <v>918</v>
      </c>
      <c r="D1546" s="245" t="s">
        <v>834</v>
      </c>
      <c r="E1546" s="247">
        <v>76.22</v>
      </c>
    </row>
    <row r="1547" spans="2:5" ht="47.25" x14ac:dyDescent="0.25">
      <c r="B1547" s="265">
        <v>83362</v>
      </c>
      <c r="C1547" s="246" t="s">
        <v>732</v>
      </c>
      <c r="D1547" s="245" t="s">
        <v>692</v>
      </c>
      <c r="E1547" s="247">
        <v>282.83</v>
      </c>
    </row>
    <row r="1548" spans="2:5" ht="31.5" x14ac:dyDescent="0.25">
      <c r="B1548" s="265">
        <v>102839</v>
      </c>
      <c r="C1548" s="246" t="s">
        <v>8088</v>
      </c>
      <c r="D1548" s="245" t="s">
        <v>834</v>
      </c>
      <c r="E1548" s="247">
        <v>0</v>
      </c>
    </row>
    <row r="1549" spans="2:5" ht="31.5" x14ac:dyDescent="0.25">
      <c r="B1549" s="265">
        <v>102838</v>
      </c>
      <c r="C1549" s="246" t="s">
        <v>8089</v>
      </c>
      <c r="D1549" s="245" t="s">
        <v>692</v>
      </c>
      <c r="E1549" s="247">
        <v>0</v>
      </c>
    </row>
    <row r="1550" spans="2:5" ht="31.5" x14ac:dyDescent="0.25">
      <c r="B1550" s="265">
        <v>89235</v>
      </c>
      <c r="C1550" s="246" t="s">
        <v>888</v>
      </c>
      <c r="D1550" s="245" t="s">
        <v>834</v>
      </c>
      <c r="E1550" s="247">
        <v>183.99</v>
      </c>
    </row>
    <row r="1551" spans="2:5" ht="31.5" x14ac:dyDescent="0.25">
      <c r="B1551" s="265">
        <v>89234</v>
      </c>
      <c r="C1551" s="246" t="s">
        <v>748</v>
      </c>
      <c r="D1551" s="245" t="s">
        <v>692</v>
      </c>
      <c r="E1551" s="247">
        <v>563.87</v>
      </c>
    </row>
    <row r="1552" spans="2:5" ht="31.5" x14ac:dyDescent="0.25">
      <c r="B1552" s="265">
        <v>89243</v>
      </c>
      <c r="C1552" s="246" t="s">
        <v>889</v>
      </c>
      <c r="D1552" s="245" t="s">
        <v>834</v>
      </c>
      <c r="E1552" s="247">
        <v>383.5</v>
      </c>
    </row>
    <row r="1553" spans="2:5" ht="31.5" x14ac:dyDescent="0.25">
      <c r="B1553" s="265">
        <v>89242</v>
      </c>
      <c r="C1553" s="246" t="s">
        <v>749</v>
      </c>
      <c r="D1553" s="245" t="s">
        <v>692</v>
      </c>
      <c r="E1553" s="247">
        <v>1325.18</v>
      </c>
    </row>
    <row r="1554" spans="2:5" ht="47.25" x14ac:dyDescent="0.25">
      <c r="B1554" s="265">
        <v>102935</v>
      </c>
      <c r="C1554" s="246" t="s">
        <v>8090</v>
      </c>
      <c r="D1554" s="245" t="s">
        <v>834</v>
      </c>
      <c r="E1554" s="247">
        <v>0</v>
      </c>
    </row>
    <row r="1555" spans="2:5" ht="47.25" x14ac:dyDescent="0.25">
      <c r="B1555" s="265">
        <v>102934</v>
      </c>
      <c r="C1555" s="246" t="s">
        <v>8091</v>
      </c>
      <c r="D1555" s="245" t="s">
        <v>692</v>
      </c>
      <c r="E1555" s="247">
        <v>0</v>
      </c>
    </row>
    <row r="1556" spans="2:5" ht="31.5" x14ac:dyDescent="0.25">
      <c r="B1556" s="265">
        <v>93416</v>
      </c>
      <c r="C1556" s="246" t="s">
        <v>941</v>
      </c>
      <c r="D1556" s="245" t="s">
        <v>834</v>
      </c>
      <c r="E1556" s="247">
        <v>0.36</v>
      </c>
    </row>
    <row r="1557" spans="2:5" ht="31.5" x14ac:dyDescent="0.25">
      <c r="B1557" s="265">
        <v>93415</v>
      </c>
      <c r="C1557" s="246" t="s">
        <v>799</v>
      </c>
      <c r="D1557" s="245" t="s">
        <v>692</v>
      </c>
      <c r="E1557" s="247">
        <v>12.68</v>
      </c>
    </row>
    <row r="1558" spans="2:5" ht="31.5" x14ac:dyDescent="0.25">
      <c r="B1558" s="265">
        <v>5689</v>
      </c>
      <c r="C1558" s="246" t="s">
        <v>696</v>
      </c>
      <c r="D1558" s="245" t="s">
        <v>692</v>
      </c>
      <c r="E1558" s="247">
        <v>6.52</v>
      </c>
    </row>
    <row r="1559" spans="2:5" ht="31.5" x14ac:dyDescent="0.25">
      <c r="B1559" s="265">
        <v>5690</v>
      </c>
      <c r="C1559" s="246" t="s">
        <v>838</v>
      </c>
      <c r="D1559" s="245" t="s">
        <v>834</v>
      </c>
      <c r="E1559" s="247">
        <v>4.22</v>
      </c>
    </row>
    <row r="1560" spans="2:5" ht="31.5" x14ac:dyDescent="0.25">
      <c r="B1560" s="265">
        <v>5923</v>
      </c>
      <c r="C1560" s="246" t="s">
        <v>857</v>
      </c>
      <c r="D1560" s="245" t="s">
        <v>834</v>
      </c>
      <c r="E1560" s="247">
        <v>3.31</v>
      </c>
    </row>
    <row r="1561" spans="2:5" ht="31.5" x14ac:dyDescent="0.25">
      <c r="B1561" s="265">
        <v>5921</v>
      </c>
      <c r="C1561" s="246" t="s">
        <v>716</v>
      </c>
      <c r="D1561" s="245" t="s">
        <v>692</v>
      </c>
      <c r="E1561" s="247">
        <v>5.1100000000000003</v>
      </c>
    </row>
    <row r="1562" spans="2:5" x14ac:dyDescent="0.25">
      <c r="B1562" s="265">
        <v>95212</v>
      </c>
      <c r="C1562" s="246" t="s">
        <v>808</v>
      </c>
      <c r="D1562" s="245" t="s">
        <v>692</v>
      </c>
      <c r="E1562" s="247">
        <v>176.2</v>
      </c>
    </row>
    <row r="1563" spans="2:5" x14ac:dyDescent="0.25">
      <c r="B1563" s="265">
        <v>95213</v>
      </c>
      <c r="C1563" s="246" t="s">
        <v>949</v>
      </c>
      <c r="D1563" s="245" t="s">
        <v>834</v>
      </c>
      <c r="E1563" s="247">
        <v>110.73</v>
      </c>
    </row>
    <row r="1564" spans="2:5" x14ac:dyDescent="0.25">
      <c r="B1564" s="265">
        <v>93272</v>
      </c>
      <c r="C1564" s="246" t="s">
        <v>794</v>
      </c>
      <c r="D1564" s="245" t="s">
        <v>692</v>
      </c>
      <c r="E1564" s="247">
        <v>113.91</v>
      </c>
    </row>
    <row r="1565" spans="2:5" x14ac:dyDescent="0.25">
      <c r="B1565" s="265">
        <v>93274</v>
      </c>
      <c r="C1565" s="246" t="s">
        <v>936</v>
      </c>
      <c r="D1565" s="245" t="s">
        <v>834</v>
      </c>
      <c r="E1565" s="247">
        <v>81.260000000000005</v>
      </c>
    </row>
    <row r="1566" spans="2:5" ht="31.5" x14ac:dyDescent="0.25">
      <c r="B1566" s="265">
        <v>83766</v>
      </c>
      <c r="C1566" s="246" t="s">
        <v>872</v>
      </c>
      <c r="D1566" s="245" t="s">
        <v>834</v>
      </c>
      <c r="E1566" s="247">
        <v>48.15</v>
      </c>
    </row>
    <row r="1567" spans="2:5" ht="31.5" x14ac:dyDescent="0.25">
      <c r="B1567" s="265">
        <v>83765</v>
      </c>
      <c r="C1567" s="246" t="s">
        <v>733</v>
      </c>
      <c r="D1567" s="245" t="s">
        <v>692</v>
      </c>
      <c r="E1567" s="247">
        <v>107.71</v>
      </c>
    </row>
    <row r="1568" spans="2:5" ht="31.5" x14ac:dyDescent="0.25">
      <c r="B1568" s="265">
        <v>95873</v>
      </c>
      <c r="C1568" s="246" t="s">
        <v>960</v>
      </c>
      <c r="D1568" s="245" t="s">
        <v>834</v>
      </c>
      <c r="E1568" s="247">
        <v>10.86</v>
      </c>
    </row>
    <row r="1569" spans="2:5" ht="31.5" x14ac:dyDescent="0.25">
      <c r="B1569" s="265">
        <v>95872</v>
      </c>
      <c r="C1569" s="246" t="s">
        <v>819</v>
      </c>
      <c r="D1569" s="245" t="s">
        <v>692</v>
      </c>
      <c r="E1569" s="247">
        <v>305.56</v>
      </c>
    </row>
    <row r="1570" spans="2:5" ht="31.5" x14ac:dyDescent="0.25">
      <c r="B1570" s="265">
        <v>104689</v>
      </c>
      <c r="C1570" s="246" t="s">
        <v>8092</v>
      </c>
      <c r="D1570" s="245" t="s">
        <v>834</v>
      </c>
      <c r="E1570" s="247">
        <v>0</v>
      </c>
    </row>
    <row r="1571" spans="2:5" ht="31.5" x14ac:dyDescent="0.25">
      <c r="B1571" s="265">
        <v>104688</v>
      </c>
      <c r="C1571" s="246" t="s">
        <v>8093</v>
      </c>
      <c r="D1571" s="245" t="s">
        <v>692</v>
      </c>
      <c r="E1571" s="247">
        <v>0</v>
      </c>
    </row>
    <row r="1572" spans="2:5" x14ac:dyDescent="0.25">
      <c r="B1572" s="265">
        <v>73395</v>
      </c>
      <c r="C1572" s="246" t="s">
        <v>871</v>
      </c>
      <c r="D1572" s="245" t="s">
        <v>834</v>
      </c>
      <c r="E1572" s="247">
        <v>7.63</v>
      </c>
    </row>
    <row r="1573" spans="2:5" x14ac:dyDescent="0.25">
      <c r="B1573" s="265">
        <v>73417</v>
      </c>
      <c r="C1573" s="246" t="s">
        <v>728</v>
      </c>
      <c r="D1573" s="245" t="s">
        <v>692</v>
      </c>
      <c r="E1573" s="247">
        <v>198.23</v>
      </c>
    </row>
    <row r="1574" spans="2:5" x14ac:dyDescent="0.25">
      <c r="B1574" s="265">
        <v>93428</v>
      </c>
      <c r="C1574" s="246" t="s">
        <v>943</v>
      </c>
      <c r="D1574" s="245" t="s">
        <v>834</v>
      </c>
      <c r="E1574" s="247">
        <v>6.79</v>
      </c>
    </row>
    <row r="1575" spans="2:5" x14ac:dyDescent="0.25">
      <c r="B1575" s="265">
        <v>93427</v>
      </c>
      <c r="C1575" s="246" t="s">
        <v>801</v>
      </c>
      <c r="D1575" s="245" t="s">
        <v>692</v>
      </c>
      <c r="E1575" s="247">
        <v>180.04</v>
      </c>
    </row>
    <row r="1576" spans="2:5" x14ac:dyDescent="0.25">
      <c r="B1576" s="265">
        <v>93422</v>
      </c>
      <c r="C1576" s="246" t="s">
        <v>942</v>
      </c>
      <c r="D1576" s="245" t="s">
        <v>834</v>
      </c>
      <c r="E1576" s="247">
        <v>4.8</v>
      </c>
    </row>
    <row r="1577" spans="2:5" x14ac:dyDescent="0.25">
      <c r="B1577" s="265">
        <v>93421</v>
      </c>
      <c r="C1577" s="246" t="s">
        <v>800</v>
      </c>
      <c r="D1577" s="245" t="s">
        <v>692</v>
      </c>
      <c r="E1577" s="247">
        <v>78.59</v>
      </c>
    </row>
    <row r="1578" spans="2:5" ht="31.5" x14ac:dyDescent="0.25">
      <c r="B1578" s="265">
        <v>93282</v>
      </c>
      <c r="C1578" s="246" t="s">
        <v>937</v>
      </c>
      <c r="D1578" s="245" t="s">
        <v>834</v>
      </c>
      <c r="E1578" s="247">
        <v>34.68</v>
      </c>
    </row>
    <row r="1579" spans="2:5" ht="31.5" x14ac:dyDescent="0.25">
      <c r="B1579" s="265">
        <v>93281</v>
      </c>
      <c r="C1579" s="246" t="s">
        <v>795</v>
      </c>
      <c r="D1579" s="245" t="s">
        <v>692</v>
      </c>
      <c r="E1579" s="247">
        <v>35.47</v>
      </c>
    </row>
    <row r="1580" spans="2:5" x14ac:dyDescent="0.25">
      <c r="B1580" s="265">
        <v>104914</v>
      </c>
      <c r="C1580" s="246" t="s">
        <v>8094</v>
      </c>
      <c r="D1580" s="245" t="s">
        <v>834</v>
      </c>
      <c r="E1580" s="247">
        <v>0</v>
      </c>
    </row>
    <row r="1581" spans="2:5" x14ac:dyDescent="0.25">
      <c r="B1581" s="265">
        <v>104913</v>
      </c>
      <c r="C1581" s="246" t="s">
        <v>8095</v>
      </c>
      <c r="D1581" s="245" t="s">
        <v>692</v>
      </c>
      <c r="E1581" s="247">
        <v>0</v>
      </c>
    </row>
    <row r="1582" spans="2:5" ht="31.5" x14ac:dyDescent="0.25">
      <c r="B1582" s="265">
        <v>102845</v>
      </c>
      <c r="C1582" s="246" t="s">
        <v>8096</v>
      </c>
      <c r="D1582" s="245" t="s">
        <v>834</v>
      </c>
      <c r="E1582" s="247">
        <v>0</v>
      </c>
    </row>
    <row r="1583" spans="2:5" ht="31.5" x14ac:dyDescent="0.25">
      <c r="B1583" s="265">
        <v>102844</v>
      </c>
      <c r="C1583" s="246" t="s">
        <v>8097</v>
      </c>
      <c r="D1583" s="245" t="s">
        <v>692</v>
      </c>
      <c r="E1583" s="247">
        <v>0</v>
      </c>
    </row>
    <row r="1584" spans="2:5" ht="31.5" x14ac:dyDescent="0.25">
      <c r="B1584" s="265">
        <v>89273</v>
      </c>
      <c r="C1584" s="246" t="s">
        <v>892</v>
      </c>
      <c r="D1584" s="245" t="s">
        <v>834</v>
      </c>
      <c r="E1584" s="247">
        <v>122.05</v>
      </c>
    </row>
    <row r="1585" spans="2:5" ht="31.5" x14ac:dyDescent="0.25">
      <c r="B1585" s="265">
        <v>89272</v>
      </c>
      <c r="C1585" s="246" t="s">
        <v>752</v>
      </c>
      <c r="D1585" s="245" t="s">
        <v>692</v>
      </c>
      <c r="E1585" s="247">
        <v>235.89</v>
      </c>
    </row>
    <row r="1586" spans="2:5" ht="31.5" x14ac:dyDescent="0.25">
      <c r="B1586" s="265">
        <v>93288</v>
      </c>
      <c r="C1586" s="246" t="s">
        <v>938</v>
      </c>
      <c r="D1586" s="245" t="s">
        <v>834</v>
      </c>
      <c r="E1586" s="247">
        <v>193.55</v>
      </c>
    </row>
    <row r="1587" spans="2:5" ht="31.5" x14ac:dyDescent="0.25">
      <c r="B1587" s="265">
        <v>93287</v>
      </c>
      <c r="C1587" s="246" t="s">
        <v>796</v>
      </c>
      <c r="D1587" s="245" t="s">
        <v>692</v>
      </c>
      <c r="E1587" s="247">
        <v>363.08</v>
      </c>
    </row>
    <row r="1588" spans="2:5" ht="31.5" x14ac:dyDescent="0.25">
      <c r="B1588" s="265">
        <v>104711</v>
      </c>
      <c r="C1588" s="246" t="s">
        <v>8098</v>
      </c>
      <c r="D1588" s="245" t="s">
        <v>834</v>
      </c>
      <c r="E1588" s="247">
        <v>0</v>
      </c>
    </row>
    <row r="1589" spans="2:5" ht="31.5" x14ac:dyDescent="0.25">
      <c r="B1589" s="265">
        <v>104710</v>
      </c>
      <c r="C1589" s="246" t="s">
        <v>8099</v>
      </c>
      <c r="D1589" s="245" t="s">
        <v>692</v>
      </c>
      <c r="E1589" s="247">
        <v>0</v>
      </c>
    </row>
    <row r="1590" spans="2:5" ht="31.5" x14ac:dyDescent="0.25">
      <c r="B1590" s="265">
        <v>104908</v>
      </c>
      <c r="C1590" s="246" t="s">
        <v>8100</v>
      </c>
      <c r="D1590" s="245" t="s">
        <v>834</v>
      </c>
      <c r="E1590" s="247">
        <v>0</v>
      </c>
    </row>
    <row r="1591" spans="2:5" ht="31.5" x14ac:dyDescent="0.25">
      <c r="B1591" s="265">
        <v>104907</v>
      </c>
      <c r="C1591" s="246" t="s">
        <v>8101</v>
      </c>
      <c r="D1591" s="245" t="s">
        <v>692</v>
      </c>
      <c r="E1591" s="247">
        <v>0</v>
      </c>
    </row>
    <row r="1592" spans="2:5" x14ac:dyDescent="0.25">
      <c r="B1592" s="265">
        <v>102851</v>
      </c>
      <c r="C1592" s="246" t="s">
        <v>8102</v>
      </c>
      <c r="D1592" s="245" t="s">
        <v>834</v>
      </c>
      <c r="E1592" s="247">
        <v>0</v>
      </c>
    </row>
    <row r="1593" spans="2:5" x14ac:dyDescent="0.25">
      <c r="B1593" s="265">
        <v>102850</v>
      </c>
      <c r="C1593" s="246" t="s">
        <v>8103</v>
      </c>
      <c r="D1593" s="245" t="s">
        <v>692</v>
      </c>
      <c r="E1593" s="247">
        <v>0</v>
      </c>
    </row>
    <row r="1594" spans="2:5" ht="31.5" x14ac:dyDescent="0.25">
      <c r="B1594" s="265">
        <v>102857</v>
      </c>
      <c r="C1594" s="246" t="s">
        <v>8104</v>
      </c>
      <c r="D1594" s="245" t="s">
        <v>834</v>
      </c>
      <c r="E1594" s="247">
        <v>0</v>
      </c>
    </row>
    <row r="1595" spans="2:5" ht="31.5" x14ac:dyDescent="0.25">
      <c r="B1595" s="265">
        <v>102856</v>
      </c>
      <c r="C1595" s="246" t="s">
        <v>8105</v>
      </c>
      <c r="D1595" s="245" t="s">
        <v>692</v>
      </c>
      <c r="E1595" s="247">
        <v>0</v>
      </c>
    </row>
    <row r="1596" spans="2:5" ht="47.25" x14ac:dyDescent="0.25">
      <c r="B1596" s="265">
        <v>93403</v>
      </c>
      <c r="C1596" s="246" t="s">
        <v>939</v>
      </c>
      <c r="D1596" s="245" t="s">
        <v>834</v>
      </c>
      <c r="E1596" s="247">
        <v>78.739999999999995</v>
      </c>
    </row>
    <row r="1597" spans="2:5" ht="47.25" x14ac:dyDescent="0.25">
      <c r="B1597" s="265">
        <v>93402</v>
      </c>
      <c r="C1597" s="246" t="s">
        <v>797</v>
      </c>
      <c r="D1597" s="245" t="s">
        <v>692</v>
      </c>
      <c r="E1597" s="247">
        <v>289.44</v>
      </c>
    </row>
    <row r="1598" spans="2:5" ht="47.25" x14ac:dyDescent="0.25">
      <c r="B1598" s="265">
        <v>5930</v>
      </c>
      <c r="C1598" s="246" t="s">
        <v>858</v>
      </c>
      <c r="D1598" s="245" t="s">
        <v>834</v>
      </c>
      <c r="E1598" s="247">
        <v>81.87</v>
      </c>
    </row>
    <row r="1599" spans="2:5" ht="47.25" x14ac:dyDescent="0.25">
      <c r="B1599" s="265">
        <v>5928</v>
      </c>
      <c r="C1599" s="246" t="s">
        <v>717</v>
      </c>
      <c r="D1599" s="245" t="s">
        <v>692</v>
      </c>
      <c r="E1599" s="247">
        <v>295.43</v>
      </c>
    </row>
    <row r="1600" spans="2:5" ht="47.25" x14ac:dyDescent="0.25">
      <c r="B1600" s="265">
        <v>105845</v>
      </c>
      <c r="C1600" s="246" t="s">
        <v>8106</v>
      </c>
      <c r="D1600" s="245" t="s">
        <v>834</v>
      </c>
      <c r="E1600" s="247">
        <v>0</v>
      </c>
    </row>
    <row r="1601" spans="2:5" ht="47.25" x14ac:dyDescent="0.25">
      <c r="B1601" s="265">
        <v>105844</v>
      </c>
      <c r="C1601" s="246" t="s">
        <v>8107</v>
      </c>
      <c r="D1601" s="245" t="s">
        <v>692</v>
      </c>
      <c r="E1601" s="247">
        <v>0</v>
      </c>
    </row>
    <row r="1602" spans="2:5" ht="47.25" x14ac:dyDescent="0.25">
      <c r="B1602" s="265">
        <v>91635</v>
      </c>
      <c r="C1602" s="246" t="s">
        <v>920</v>
      </c>
      <c r="D1602" s="245" t="s">
        <v>834</v>
      </c>
      <c r="E1602" s="247">
        <v>73.28</v>
      </c>
    </row>
    <row r="1603" spans="2:5" ht="47.25" x14ac:dyDescent="0.25">
      <c r="B1603" s="265">
        <v>91634</v>
      </c>
      <c r="C1603" s="246" t="s">
        <v>779</v>
      </c>
      <c r="D1603" s="245" t="s">
        <v>692</v>
      </c>
      <c r="E1603" s="247">
        <v>251.92</v>
      </c>
    </row>
    <row r="1604" spans="2:5" ht="31.5" x14ac:dyDescent="0.25">
      <c r="B1604" s="265">
        <v>98765</v>
      </c>
      <c r="C1604" s="246" t="s">
        <v>968</v>
      </c>
      <c r="D1604" s="245" t="s">
        <v>834</v>
      </c>
      <c r="E1604" s="247">
        <v>7.0000000000000007E-2</v>
      </c>
    </row>
    <row r="1605" spans="2:5" ht="31.5" x14ac:dyDescent="0.25">
      <c r="B1605" s="265">
        <v>98764</v>
      </c>
      <c r="C1605" s="246" t="s">
        <v>826</v>
      </c>
      <c r="D1605" s="245" t="s">
        <v>692</v>
      </c>
      <c r="E1605" s="247">
        <v>3.44</v>
      </c>
    </row>
    <row r="1606" spans="2:5" ht="31.5" x14ac:dyDescent="0.25">
      <c r="B1606" s="265">
        <v>99834</v>
      </c>
      <c r="C1606" s="246" t="s">
        <v>969</v>
      </c>
      <c r="D1606" s="245" t="s">
        <v>834</v>
      </c>
      <c r="E1606" s="247">
        <v>0.2</v>
      </c>
    </row>
    <row r="1607" spans="2:5" ht="31.5" x14ac:dyDescent="0.25">
      <c r="B1607" s="265">
        <v>99833</v>
      </c>
      <c r="C1607" s="246" t="s">
        <v>827</v>
      </c>
      <c r="D1607" s="245" t="s">
        <v>692</v>
      </c>
      <c r="E1607" s="247">
        <v>3.5</v>
      </c>
    </row>
    <row r="1608" spans="2:5" ht="31.5" x14ac:dyDescent="0.25">
      <c r="B1608" s="265">
        <v>104521</v>
      </c>
      <c r="C1608" s="246" t="s">
        <v>8108</v>
      </c>
      <c r="D1608" s="245" t="s">
        <v>834</v>
      </c>
      <c r="E1608" s="247">
        <v>0</v>
      </c>
    </row>
    <row r="1609" spans="2:5" ht="31.5" x14ac:dyDescent="0.25">
      <c r="B1609" s="265">
        <v>104520</v>
      </c>
      <c r="C1609" s="246" t="s">
        <v>8109</v>
      </c>
      <c r="D1609" s="245" t="s">
        <v>692</v>
      </c>
      <c r="E1609" s="247">
        <v>0</v>
      </c>
    </row>
    <row r="1610" spans="2:5" ht="31.5" x14ac:dyDescent="0.25">
      <c r="B1610" s="265">
        <v>90687</v>
      </c>
      <c r="C1610" s="246" t="s">
        <v>907</v>
      </c>
      <c r="D1610" s="245" t="s">
        <v>834</v>
      </c>
      <c r="E1610" s="247">
        <v>82.02</v>
      </c>
    </row>
    <row r="1611" spans="2:5" ht="31.5" x14ac:dyDescent="0.25">
      <c r="B1611" s="265">
        <v>90686</v>
      </c>
      <c r="C1611" s="246" t="s">
        <v>768</v>
      </c>
      <c r="D1611" s="245" t="s">
        <v>692</v>
      </c>
      <c r="E1611" s="247">
        <v>184</v>
      </c>
    </row>
    <row r="1612" spans="2:5" x14ac:dyDescent="0.25">
      <c r="B1612" s="265">
        <v>5952</v>
      </c>
      <c r="C1612" s="246" t="s">
        <v>862</v>
      </c>
      <c r="D1612" s="245" t="s">
        <v>834</v>
      </c>
      <c r="E1612" s="247">
        <v>33.950000000000003</v>
      </c>
    </row>
    <row r="1613" spans="2:5" x14ac:dyDescent="0.25">
      <c r="B1613" s="265">
        <v>5795</v>
      </c>
      <c r="C1613" s="246" t="s">
        <v>697</v>
      </c>
      <c r="D1613" s="245" t="s">
        <v>692</v>
      </c>
      <c r="E1613" s="247">
        <v>36.04</v>
      </c>
    </row>
    <row r="1614" spans="2:5" x14ac:dyDescent="0.25">
      <c r="B1614" s="265">
        <v>104657</v>
      </c>
      <c r="C1614" s="246" t="s">
        <v>8110</v>
      </c>
      <c r="D1614" s="245" t="s">
        <v>834</v>
      </c>
      <c r="E1614" s="247">
        <v>0</v>
      </c>
    </row>
    <row r="1615" spans="2:5" x14ac:dyDescent="0.25">
      <c r="B1615" s="265">
        <v>104656</v>
      </c>
      <c r="C1615" s="246" t="s">
        <v>8111</v>
      </c>
      <c r="D1615" s="245" t="s">
        <v>692</v>
      </c>
      <c r="E1615" s="247">
        <v>0</v>
      </c>
    </row>
    <row r="1616" spans="2:5" ht="31.5" x14ac:dyDescent="0.25">
      <c r="B1616" s="265">
        <v>102274</v>
      </c>
      <c r="C1616" s="246" t="s">
        <v>972</v>
      </c>
      <c r="D1616" s="245" t="s">
        <v>834</v>
      </c>
      <c r="E1616" s="247">
        <v>32.799999999999997</v>
      </c>
    </row>
    <row r="1617" spans="2:5" ht="31.5" x14ac:dyDescent="0.25">
      <c r="B1617" s="265">
        <v>102275</v>
      </c>
      <c r="C1617" s="246" t="s">
        <v>830</v>
      </c>
      <c r="D1617" s="245" t="s">
        <v>692</v>
      </c>
      <c r="E1617" s="247">
        <v>34.93</v>
      </c>
    </row>
    <row r="1618" spans="2:5" x14ac:dyDescent="0.25">
      <c r="B1618" s="265">
        <v>95259</v>
      </c>
      <c r="C1618" s="246" t="s">
        <v>950</v>
      </c>
      <c r="D1618" s="245" t="s">
        <v>834</v>
      </c>
      <c r="E1618" s="247">
        <v>33.729999999999997</v>
      </c>
    </row>
    <row r="1619" spans="2:5" x14ac:dyDescent="0.25">
      <c r="B1619" s="265">
        <v>95258</v>
      </c>
      <c r="C1619" s="246" t="s">
        <v>809</v>
      </c>
      <c r="D1619" s="245" t="s">
        <v>692</v>
      </c>
      <c r="E1619" s="247">
        <v>35.590000000000003</v>
      </c>
    </row>
    <row r="1620" spans="2:5" x14ac:dyDescent="0.25">
      <c r="B1620" s="265">
        <v>105917</v>
      </c>
      <c r="C1620" s="246" t="s">
        <v>8112</v>
      </c>
      <c r="D1620" s="245" t="s">
        <v>834</v>
      </c>
      <c r="E1620" s="247">
        <v>0</v>
      </c>
    </row>
    <row r="1621" spans="2:5" x14ac:dyDescent="0.25">
      <c r="B1621" s="265">
        <v>105916</v>
      </c>
      <c r="C1621" s="246" t="s">
        <v>8113</v>
      </c>
      <c r="D1621" s="245" t="s">
        <v>692</v>
      </c>
      <c r="E1621" s="247">
        <v>0</v>
      </c>
    </row>
    <row r="1622" spans="2:5" x14ac:dyDescent="0.25">
      <c r="B1622" s="265">
        <v>92967</v>
      </c>
      <c r="C1622" s="246" t="s">
        <v>932</v>
      </c>
      <c r="D1622" s="245" t="s">
        <v>834</v>
      </c>
      <c r="E1622" s="247">
        <v>34.01</v>
      </c>
    </row>
    <row r="1623" spans="2:5" x14ac:dyDescent="0.25">
      <c r="B1623" s="265">
        <v>92966</v>
      </c>
      <c r="C1623" s="246" t="s">
        <v>791</v>
      </c>
      <c r="D1623" s="245" t="s">
        <v>692</v>
      </c>
      <c r="E1623" s="247">
        <v>36.159999999999997</v>
      </c>
    </row>
    <row r="1624" spans="2:5" ht="47.25" x14ac:dyDescent="0.25">
      <c r="B1624" s="265">
        <v>103794</v>
      </c>
      <c r="C1624" s="246" t="s">
        <v>8114</v>
      </c>
      <c r="D1624" s="245" t="s">
        <v>834</v>
      </c>
      <c r="E1624" s="247">
        <v>0</v>
      </c>
    </row>
    <row r="1625" spans="2:5" ht="47.25" x14ac:dyDescent="0.25">
      <c r="B1625" s="265">
        <v>103793</v>
      </c>
      <c r="C1625" s="246" t="s">
        <v>8115</v>
      </c>
      <c r="D1625" s="245" t="s">
        <v>692</v>
      </c>
      <c r="E1625" s="247">
        <v>0</v>
      </c>
    </row>
    <row r="1626" spans="2:5" ht="31.5" x14ac:dyDescent="0.25">
      <c r="B1626" s="265">
        <v>96156</v>
      </c>
      <c r="C1626" s="246" t="s">
        <v>966</v>
      </c>
      <c r="D1626" s="245" t="s">
        <v>834</v>
      </c>
      <c r="E1626" s="247">
        <v>71.36</v>
      </c>
    </row>
    <row r="1627" spans="2:5" ht="31.5" x14ac:dyDescent="0.25">
      <c r="B1627" s="265">
        <v>96158</v>
      </c>
      <c r="C1627" s="246" t="s">
        <v>825</v>
      </c>
      <c r="D1627" s="245" t="s">
        <v>692</v>
      </c>
      <c r="E1627" s="247">
        <v>151.34</v>
      </c>
    </row>
    <row r="1628" spans="2:5" ht="31.5" x14ac:dyDescent="0.25">
      <c r="B1628" s="265">
        <v>90693</v>
      </c>
      <c r="C1628" s="246" t="s">
        <v>908</v>
      </c>
      <c r="D1628" s="245" t="s">
        <v>834</v>
      </c>
      <c r="E1628" s="247">
        <v>66.52</v>
      </c>
    </row>
    <row r="1629" spans="2:5" ht="31.5" x14ac:dyDescent="0.25">
      <c r="B1629" s="265">
        <v>90692</v>
      </c>
      <c r="C1629" s="246" t="s">
        <v>769</v>
      </c>
      <c r="D1629" s="245" t="s">
        <v>692</v>
      </c>
      <c r="E1629" s="247">
        <v>141.72</v>
      </c>
    </row>
    <row r="1630" spans="2:5" ht="31.5" x14ac:dyDescent="0.25">
      <c r="B1630" s="265">
        <v>96246</v>
      </c>
      <c r="C1630" s="246" t="s">
        <v>8116</v>
      </c>
      <c r="D1630" s="245" t="s">
        <v>834</v>
      </c>
      <c r="E1630" s="247">
        <v>71.959999999999994</v>
      </c>
    </row>
    <row r="1631" spans="2:5" ht="31.5" x14ac:dyDescent="0.25">
      <c r="B1631" s="265">
        <v>96245</v>
      </c>
      <c r="C1631" s="246" t="s">
        <v>8117</v>
      </c>
      <c r="D1631" s="245" t="s">
        <v>692</v>
      </c>
      <c r="E1631" s="247">
        <v>125.62</v>
      </c>
    </row>
    <row r="1632" spans="2:5" ht="31.5" x14ac:dyDescent="0.25">
      <c r="B1632" s="265">
        <v>88404</v>
      </c>
      <c r="C1632" s="246" t="s">
        <v>876</v>
      </c>
      <c r="D1632" s="245" t="s">
        <v>834</v>
      </c>
      <c r="E1632" s="247">
        <v>0.93</v>
      </c>
    </row>
    <row r="1633" spans="2:5" ht="31.5" x14ac:dyDescent="0.25">
      <c r="B1633" s="265">
        <v>88399</v>
      </c>
      <c r="C1633" s="246" t="s">
        <v>737</v>
      </c>
      <c r="D1633" s="245" t="s">
        <v>692</v>
      </c>
      <c r="E1633" s="247">
        <v>3.12</v>
      </c>
    </row>
    <row r="1634" spans="2:5" ht="31.5" x14ac:dyDescent="0.25">
      <c r="B1634" s="265">
        <v>88392</v>
      </c>
      <c r="C1634" s="246" t="s">
        <v>874</v>
      </c>
      <c r="D1634" s="245" t="s">
        <v>834</v>
      </c>
      <c r="E1634" s="247">
        <v>0.99</v>
      </c>
    </row>
    <row r="1635" spans="2:5" ht="31.5" x14ac:dyDescent="0.25">
      <c r="B1635" s="265">
        <v>88386</v>
      </c>
      <c r="C1635" s="246" t="s">
        <v>735</v>
      </c>
      <c r="D1635" s="245" t="s">
        <v>692</v>
      </c>
      <c r="E1635" s="247">
        <v>4.13</v>
      </c>
    </row>
    <row r="1636" spans="2:5" ht="31.5" x14ac:dyDescent="0.25">
      <c r="B1636" s="265">
        <v>88398</v>
      </c>
      <c r="C1636" s="246" t="s">
        <v>875</v>
      </c>
      <c r="D1636" s="245" t="s">
        <v>834</v>
      </c>
      <c r="E1636" s="247">
        <v>1.18</v>
      </c>
    </row>
    <row r="1637" spans="2:5" ht="31.5" x14ac:dyDescent="0.25">
      <c r="B1637" s="265">
        <v>88393</v>
      </c>
      <c r="C1637" s="246" t="s">
        <v>736</v>
      </c>
      <c r="D1637" s="245" t="s">
        <v>692</v>
      </c>
      <c r="E1637" s="247">
        <v>5.6</v>
      </c>
    </row>
    <row r="1638" spans="2:5" ht="31.5" x14ac:dyDescent="0.25">
      <c r="B1638" s="265">
        <v>90638</v>
      </c>
      <c r="C1638" s="246" t="s">
        <v>899</v>
      </c>
      <c r="D1638" s="245" t="s">
        <v>834</v>
      </c>
      <c r="E1638" s="247">
        <v>4.74</v>
      </c>
    </row>
    <row r="1639" spans="2:5" ht="31.5" x14ac:dyDescent="0.25">
      <c r="B1639" s="265">
        <v>90637</v>
      </c>
      <c r="C1639" s="246" t="s">
        <v>760</v>
      </c>
      <c r="D1639" s="245" t="s">
        <v>692</v>
      </c>
      <c r="E1639" s="247">
        <v>13.45</v>
      </c>
    </row>
    <row r="1640" spans="2:5" ht="31.5" x14ac:dyDescent="0.25">
      <c r="B1640" s="265">
        <v>103243</v>
      </c>
      <c r="C1640" s="246" t="s">
        <v>8118</v>
      </c>
      <c r="D1640" s="245" t="s">
        <v>834</v>
      </c>
      <c r="E1640" s="247">
        <v>0</v>
      </c>
    </row>
    <row r="1641" spans="2:5" ht="31.5" x14ac:dyDescent="0.25">
      <c r="B1641" s="265">
        <v>103242</v>
      </c>
      <c r="C1641" s="246" t="s">
        <v>8119</v>
      </c>
      <c r="D1641" s="245" t="s">
        <v>692</v>
      </c>
      <c r="E1641" s="247">
        <v>0</v>
      </c>
    </row>
    <row r="1642" spans="2:5" ht="31.5" x14ac:dyDescent="0.25">
      <c r="B1642" s="265">
        <v>5806</v>
      </c>
      <c r="C1642" s="246" t="s">
        <v>839</v>
      </c>
      <c r="D1642" s="245" t="s">
        <v>834</v>
      </c>
      <c r="E1642" s="247">
        <v>0.26</v>
      </c>
    </row>
    <row r="1643" spans="2:5" ht="31.5" x14ac:dyDescent="0.25">
      <c r="B1643" s="265">
        <v>73536</v>
      </c>
      <c r="C1643" s="246" t="s">
        <v>731</v>
      </c>
      <c r="D1643" s="245" t="s">
        <v>692</v>
      </c>
      <c r="E1643" s="247">
        <v>23.34</v>
      </c>
    </row>
    <row r="1644" spans="2:5" ht="31.5" x14ac:dyDescent="0.25">
      <c r="B1644" s="265">
        <v>7043</v>
      </c>
      <c r="C1644" s="246" t="s">
        <v>868</v>
      </c>
      <c r="D1644" s="245" t="s">
        <v>834</v>
      </c>
      <c r="E1644" s="247">
        <v>0.33</v>
      </c>
    </row>
    <row r="1645" spans="2:5" ht="31.5" x14ac:dyDescent="0.25">
      <c r="B1645" s="265">
        <v>7042</v>
      </c>
      <c r="C1645" s="246" t="s">
        <v>725</v>
      </c>
      <c r="D1645" s="245" t="s">
        <v>692</v>
      </c>
      <c r="E1645" s="247">
        <v>27.57</v>
      </c>
    </row>
    <row r="1646" spans="2:5" ht="31.5" x14ac:dyDescent="0.25">
      <c r="B1646" s="265">
        <v>5934</v>
      </c>
      <c r="C1646" s="246" t="s">
        <v>859</v>
      </c>
      <c r="D1646" s="245" t="s">
        <v>834</v>
      </c>
      <c r="E1646" s="247">
        <v>120.8</v>
      </c>
    </row>
    <row r="1647" spans="2:5" ht="31.5" x14ac:dyDescent="0.25">
      <c r="B1647" s="265">
        <v>5932</v>
      </c>
      <c r="C1647" s="246" t="s">
        <v>718</v>
      </c>
      <c r="D1647" s="245" t="s">
        <v>692</v>
      </c>
      <c r="E1647" s="247">
        <v>302.16000000000003</v>
      </c>
    </row>
    <row r="1648" spans="2:5" ht="31.5" x14ac:dyDescent="0.25">
      <c r="B1648" s="265">
        <v>96159</v>
      </c>
      <c r="C1648" s="246" t="s">
        <v>967</v>
      </c>
      <c r="D1648" s="245" t="s">
        <v>834</v>
      </c>
      <c r="E1648" s="247">
        <v>99.93</v>
      </c>
    </row>
    <row r="1649" spans="2:5" ht="31.5" x14ac:dyDescent="0.25">
      <c r="B1649" s="265">
        <v>95133</v>
      </c>
      <c r="C1649" s="246" t="s">
        <v>806</v>
      </c>
      <c r="D1649" s="245" t="s">
        <v>692</v>
      </c>
      <c r="E1649" s="247">
        <v>190.26</v>
      </c>
    </row>
    <row r="1650" spans="2:5" ht="31.5" x14ac:dyDescent="0.25">
      <c r="B1650" s="265">
        <v>102986</v>
      </c>
      <c r="C1650" s="246" t="s">
        <v>8120</v>
      </c>
      <c r="D1650" s="245" t="s">
        <v>834</v>
      </c>
      <c r="E1650" s="247">
        <v>0</v>
      </c>
    </row>
    <row r="1651" spans="2:5" ht="31.5" x14ac:dyDescent="0.25">
      <c r="B1651" s="265">
        <v>102987</v>
      </c>
      <c r="C1651" s="246" t="s">
        <v>8121</v>
      </c>
      <c r="D1651" s="245" t="s">
        <v>692</v>
      </c>
      <c r="E1651" s="247">
        <v>0</v>
      </c>
    </row>
    <row r="1652" spans="2:5" ht="31.5" x14ac:dyDescent="0.25">
      <c r="B1652" s="265">
        <v>92961</v>
      </c>
      <c r="C1652" s="246" t="s">
        <v>931</v>
      </c>
      <c r="D1652" s="245" t="s">
        <v>834</v>
      </c>
      <c r="E1652" s="247">
        <v>5.43</v>
      </c>
    </row>
    <row r="1653" spans="2:5" ht="31.5" x14ac:dyDescent="0.25">
      <c r="B1653" s="265">
        <v>92960</v>
      </c>
      <c r="C1653" s="246" t="s">
        <v>790</v>
      </c>
      <c r="D1653" s="245" t="s">
        <v>692</v>
      </c>
      <c r="E1653" s="247">
        <v>20.02</v>
      </c>
    </row>
    <row r="1654" spans="2:5" ht="31.5" x14ac:dyDescent="0.25">
      <c r="B1654" s="265">
        <v>102863</v>
      </c>
      <c r="C1654" s="246" t="s">
        <v>8122</v>
      </c>
      <c r="D1654" s="245" t="s">
        <v>834</v>
      </c>
      <c r="E1654" s="247">
        <v>0</v>
      </c>
    </row>
    <row r="1655" spans="2:5" ht="31.5" x14ac:dyDescent="0.25">
      <c r="B1655" s="265">
        <v>102862</v>
      </c>
      <c r="C1655" s="246" t="s">
        <v>8123</v>
      </c>
      <c r="D1655" s="245" t="s">
        <v>692</v>
      </c>
      <c r="E1655" s="247">
        <v>0</v>
      </c>
    </row>
    <row r="1656" spans="2:5" ht="47.25" x14ac:dyDescent="0.25">
      <c r="B1656" s="265">
        <v>93409</v>
      </c>
      <c r="C1656" s="246" t="s">
        <v>940</v>
      </c>
      <c r="D1656" s="245" t="s">
        <v>834</v>
      </c>
      <c r="E1656" s="247">
        <v>41.59</v>
      </c>
    </row>
    <row r="1657" spans="2:5" ht="47.25" x14ac:dyDescent="0.25">
      <c r="B1657" s="265">
        <v>93408</v>
      </c>
      <c r="C1657" s="246" t="s">
        <v>798</v>
      </c>
      <c r="D1657" s="245" t="s">
        <v>692</v>
      </c>
      <c r="E1657" s="247">
        <v>100.03</v>
      </c>
    </row>
    <row r="1658" spans="2:5" x14ac:dyDescent="0.25">
      <c r="B1658" s="265">
        <v>102941</v>
      </c>
      <c r="C1658" s="246" t="s">
        <v>8124</v>
      </c>
      <c r="D1658" s="245" t="s">
        <v>834</v>
      </c>
      <c r="E1658" s="247">
        <v>0</v>
      </c>
    </row>
    <row r="1659" spans="2:5" x14ac:dyDescent="0.25">
      <c r="B1659" s="265">
        <v>102940</v>
      </c>
      <c r="C1659" s="246" t="s">
        <v>8125</v>
      </c>
      <c r="D1659" s="245" t="s">
        <v>692</v>
      </c>
      <c r="E1659" s="247">
        <v>0</v>
      </c>
    </row>
    <row r="1660" spans="2:5" ht="31.5" x14ac:dyDescent="0.25">
      <c r="B1660" s="265">
        <v>103164</v>
      </c>
      <c r="C1660" s="246" t="s">
        <v>8126</v>
      </c>
      <c r="D1660" s="245" t="s">
        <v>834</v>
      </c>
      <c r="E1660" s="247">
        <v>0</v>
      </c>
    </row>
    <row r="1661" spans="2:5" ht="31.5" x14ac:dyDescent="0.25">
      <c r="B1661" s="265">
        <v>103163</v>
      </c>
      <c r="C1661" s="246" t="s">
        <v>8127</v>
      </c>
      <c r="D1661" s="245" t="s">
        <v>692</v>
      </c>
      <c r="E1661" s="247">
        <v>0</v>
      </c>
    </row>
    <row r="1662" spans="2:5" ht="31.5" x14ac:dyDescent="0.25">
      <c r="B1662" s="265">
        <v>103158</v>
      </c>
      <c r="C1662" s="246" t="s">
        <v>8128</v>
      </c>
      <c r="D1662" s="245" t="s">
        <v>834</v>
      </c>
      <c r="E1662" s="247">
        <v>0</v>
      </c>
    </row>
    <row r="1663" spans="2:5" ht="31.5" x14ac:dyDescent="0.25">
      <c r="B1663" s="265">
        <v>103157</v>
      </c>
      <c r="C1663" s="246" t="s">
        <v>8129</v>
      </c>
      <c r="D1663" s="245" t="s">
        <v>692</v>
      </c>
      <c r="E1663" s="247">
        <v>0</v>
      </c>
    </row>
    <row r="1664" spans="2:5" ht="31.5" x14ac:dyDescent="0.25">
      <c r="B1664" s="265">
        <v>103176</v>
      </c>
      <c r="C1664" s="246" t="s">
        <v>8130</v>
      </c>
      <c r="D1664" s="245" t="s">
        <v>834</v>
      </c>
      <c r="E1664" s="247">
        <v>0</v>
      </c>
    </row>
    <row r="1665" spans="2:5" ht="31.5" x14ac:dyDescent="0.25">
      <c r="B1665" s="265">
        <v>103175</v>
      </c>
      <c r="C1665" s="246" t="s">
        <v>8131</v>
      </c>
      <c r="D1665" s="245" t="s">
        <v>692</v>
      </c>
      <c r="E1665" s="247">
        <v>0</v>
      </c>
    </row>
    <row r="1666" spans="2:5" ht="31.5" x14ac:dyDescent="0.25">
      <c r="B1666" s="265">
        <v>103182</v>
      </c>
      <c r="C1666" s="246" t="s">
        <v>8132</v>
      </c>
      <c r="D1666" s="245" t="s">
        <v>834</v>
      </c>
      <c r="E1666" s="247">
        <v>0</v>
      </c>
    </row>
    <row r="1667" spans="2:5" ht="31.5" x14ac:dyDescent="0.25">
      <c r="B1667" s="265">
        <v>103181</v>
      </c>
      <c r="C1667" s="246" t="s">
        <v>8133</v>
      </c>
      <c r="D1667" s="245" t="s">
        <v>692</v>
      </c>
      <c r="E1667" s="247">
        <v>0</v>
      </c>
    </row>
    <row r="1668" spans="2:5" ht="31.5" x14ac:dyDescent="0.25">
      <c r="B1668" s="265">
        <v>103170</v>
      </c>
      <c r="C1668" s="246" t="s">
        <v>8134</v>
      </c>
      <c r="D1668" s="245" t="s">
        <v>834</v>
      </c>
      <c r="E1668" s="247">
        <v>0</v>
      </c>
    </row>
    <row r="1669" spans="2:5" ht="31.5" x14ac:dyDescent="0.25">
      <c r="B1669" s="265">
        <v>103169</v>
      </c>
      <c r="C1669" s="246" t="s">
        <v>8135</v>
      </c>
      <c r="D1669" s="245" t="s">
        <v>692</v>
      </c>
      <c r="E1669" s="247">
        <v>0</v>
      </c>
    </row>
    <row r="1670" spans="2:5" ht="31.5" x14ac:dyDescent="0.25">
      <c r="B1670" s="265">
        <v>102869</v>
      </c>
      <c r="C1670" s="246" t="s">
        <v>8136</v>
      </c>
      <c r="D1670" s="245" t="s">
        <v>834</v>
      </c>
      <c r="E1670" s="247">
        <v>0</v>
      </c>
    </row>
    <row r="1671" spans="2:5" ht="31.5" x14ac:dyDescent="0.25">
      <c r="B1671" s="265">
        <v>102868</v>
      </c>
      <c r="C1671" s="246" t="s">
        <v>8137</v>
      </c>
      <c r="D1671" s="245" t="s">
        <v>692</v>
      </c>
      <c r="E1671" s="247">
        <v>0</v>
      </c>
    </row>
    <row r="1672" spans="2:5" ht="31.5" x14ac:dyDescent="0.25">
      <c r="B1672" s="265">
        <v>92113</v>
      </c>
      <c r="C1672" s="246" t="s">
        <v>925</v>
      </c>
      <c r="D1672" s="245" t="s">
        <v>834</v>
      </c>
      <c r="E1672" s="247">
        <v>1.1000000000000001</v>
      </c>
    </row>
    <row r="1673" spans="2:5" ht="31.5" x14ac:dyDescent="0.25">
      <c r="B1673" s="265">
        <v>92112</v>
      </c>
      <c r="C1673" s="246" t="s">
        <v>784</v>
      </c>
      <c r="D1673" s="245" t="s">
        <v>692</v>
      </c>
      <c r="E1673" s="247">
        <v>3.12</v>
      </c>
    </row>
    <row r="1674" spans="2:5" ht="47.25" x14ac:dyDescent="0.25">
      <c r="B1674" s="265">
        <v>90675</v>
      </c>
      <c r="C1674" s="246" t="s">
        <v>905</v>
      </c>
      <c r="D1674" s="245" t="s">
        <v>834</v>
      </c>
      <c r="E1674" s="247">
        <v>363.85</v>
      </c>
    </row>
    <row r="1675" spans="2:5" ht="47.25" x14ac:dyDescent="0.25">
      <c r="B1675" s="265">
        <v>90674</v>
      </c>
      <c r="C1675" s="246" t="s">
        <v>766</v>
      </c>
      <c r="D1675" s="245" t="s">
        <v>692</v>
      </c>
      <c r="E1675" s="247">
        <v>814.26</v>
      </c>
    </row>
    <row r="1676" spans="2:5" ht="47.25" x14ac:dyDescent="0.25">
      <c r="B1676" s="265">
        <v>93225</v>
      </c>
      <c r="C1676" s="246" t="s">
        <v>933</v>
      </c>
      <c r="D1676" s="245" t="s">
        <v>834</v>
      </c>
      <c r="E1676" s="247">
        <v>539.25</v>
      </c>
    </row>
    <row r="1677" spans="2:5" ht="47.25" x14ac:dyDescent="0.25">
      <c r="B1677" s="265">
        <v>93224</v>
      </c>
      <c r="C1677" s="246" t="s">
        <v>792</v>
      </c>
      <c r="D1677" s="245" t="s">
        <v>692</v>
      </c>
      <c r="E1677" s="247">
        <v>1201.28</v>
      </c>
    </row>
    <row r="1678" spans="2:5" ht="31.5" x14ac:dyDescent="0.25">
      <c r="B1678" s="265">
        <v>104696</v>
      </c>
      <c r="C1678" s="246" t="s">
        <v>8138</v>
      </c>
      <c r="D1678" s="245" t="s">
        <v>834</v>
      </c>
      <c r="E1678" s="247">
        <v>36.26</v>
      </c>
    </row>
    <row r="1679" spans="2:5" ht="31.5" x14ac:dyDescent="0.25">
      <c r="B1679" s="265">
        <v>104695</v>
      </c>
      <c r="C1679" s="246" t="s">
        <v>8139</v>
      </c>
      <c r="D1679" s="245" t="s">
        <v>692</v>
      </c>
      <c r="E1679" s="247">
        <v>39.08</v>
      </c>
    </row>
    <row r="1680" spans="2:5" ht="47.25" x14ac:dyDescent="0.25">
      <c r="B1680" s="265">
        <v>90681</v>
      </c>
      <c r="C1680" s="246" t="s">
        <v>906</v>
      </c>
      <c r="D1680" s="245" t="s">
        <v>834</v>
      </c>
      <c r="E1680" s="247">
        <v>183.76</v>
      </c>
    </row>
    <row r="1681" spans="2:5" ht="47.25" x14ac:dyDescent="0.25">
      <c r="B1681" s="265">
        <v>90680</v>
      </c>
      <c r="C1681" s="246" t="s">
        <v>767</v>
      </c>
      <c r="D1681" s="245" t="s">
        <v>692</v>
      </c>
      <c r="E1681" s="247">
        <v>425.99</v>
      </c>
    </row>
    <row r="1682" spans="2:5" ht="31.5" x14ac:dyDescent="0.25">
      <c r="B1682" s="265">
        <v>102875</v>
      </c>
      <c r="C1682" s="246" t="s">
        <v>8140</v>
      </c>
      <c r="D1682" s="245" t="s">
        <v>834</v>
      </c>
      <c r="E1682" s="247">
        <v>515.30999999999995</v>
      </c>
    </row>
    <row r="1683" spans="2:5" ht="31.5" x14ac:dyDescent="0.25">
      <c r="B1683" s="265">
        <v>102874</v>
      </c>
      <c r="C1683" s="246" t="s">
        <v>8141</v>
      </c>
      <c r="D1683" s="245" t="s">
        <v>692</v>
      </c>
      <c r="E1683" s="247">
        <v>1114.46</v>
      </c>
    </row>
    <row r="1684" spans="2:5" ht="31.5" x14ac:dyDescent="0.25">
      <c r="B1684" s="265">
        <v>102965</v>
      </c>
      <c r="C1684" s="246" t="s">
        <v>8142</v>
      </c>
      <c r="D1684" s="245" t="s">
        <v>834</v>
      </c>
      <c r="E1684" s="247">
        <v>268.10000000000002</v>
      </c>
    </row>
    <row r="1685" spans="2:5" ht="31.5" x14ac:dyDescent="0.25">
      <c r="B1685" s="265">
        <v>102964</v>
      </c>
      <c r="C1685" s="246" t="s">
        <v>8143</v>
      </c>
      <c r="D1685" s="245" t="s">
        <v>692</v>
      </c>
      <c r="E1685" s="247">
        <v>529.53</v>
      </c>
    </row>
    <row r="1686" spans="2:5" ht="31.5" x14ac:dyDescent="0.25">
      <c r="B1686" s="265">
        <v>95703</v>
      </c>
      <c r="C1686" s="246" t="s">
        <v>957</v>
      </c>
      <c r="D1686" s="245" t="s">
        <v>834</v>
      </c>
      <c r="E1686" s="247">
        <v>41.09</v>
      </c>
    </row>
    <row r="1687" spans="2:5" ht="31.5" x14ac:dyDescent="0.25">
      <c r="B1687" s="265">
        <v>95702</v>
      </c>
      <c r="C1687" s="246" t="s">
        <v>816</v>
      </c>
      <c r="D1687" s="245" t="s">
        <v>692</v>
      </c>
      <c r="E1687" s="247">
        <v>49.53</v>
      </c>
    </row>
    <row r="1688" spans="2:5" ht="31.5" x14ac:dyDescent="0.25">
      <c r="B1688" s="265">
        <v>90626</v>
      </c>
      <c r="C1688" s="246" t="s">
        <v>897</v>
      </c>
      <c r="D1688" s="245" t="s">
        <v>834</v>
      </c>
      <c r="E1688" s="247">
        <v>2.74</v>
      </c>
    </row>
    <row r="1689" spans="2:5" ht="31.5" x14ac:dyDescent="0.25">
      <c r="B1689" s="265">
        <v>90625</v>
      </c>
      <c r="C1689" s="246" t="s">
        <v>758</v>
      </c>
      <c r="D1689" s="245" t="s">
        <v>692</v>
      </c>
      <c r="E1689" s="247">
        <v>7.78</v>
      </c>
    </row>
    <row r="1690" spans="2:5" ht="31.5" x14ac:dyDescent="0.25">
      <c r="B1690" s="265">
        <v>102881</v>
      </c>
      <c r="C1690" s="246" t="s">
        <v>8144</v>
      </c>
      <c r="D1690" s="245" t="s">
        <v>834</v>
      </c>
      <c r="E1690" s="247">
        <v>702.47</v>
      </c>
    </row>
    <row r="1691" spans="2:5" ht="31.5" x14ac:dyDescent="0.25">
      <c r="B1691" s="265">
        <v>102880</v>
      </c>
      <c r="C1691" s="246" t="s">
        <v>8145</v>
      </c>
      <c r="D1691" s="245" t="s">
        <v>692</v>
      </c>
      <c r="E1691" s="247">
        <v>1549.09</v>
      </c>
    </row>
    <row r="1692" spans="2:5" ht="31.5" x14ac:dyDescent="0.25">
      <c r="B1692" s="265">
        <v>103225</v>
      </c>
      <c r="C1692" s="246" t="s">
        <v>8146</v>
      </c>
      <c r="D1692" s="245" t="s">
        <v>834</v>
      </c>
      <c r="E1692" s="247">
        <v>239.12</v>
      </c>
    </row>
    <row r="1693" spans="2:5" ht="31.5" x14ac:dyDescent="0.25">
      <c r="B1693" s="265">
        <v>103224</v>
      </c>
      <c r="C1693" s="246" t="s">
        <v>8147</v>
      </c>
      <c r="D1693" s="245" t="s">
        <v>692</v>
      </c>
      <c r="E1693" s="247">
        <v>477.14</v>
      </c>
    </row>
    <row r="1694" spans="2:5" ht="31.5" x14ac:dyDescent="0.25">
      <c r="B1694" s="265">
        <v>103237</v>
      </c>
      <c r="C1694" s="246" t="s">
        <v>8148</v>
      </c>
      <c r="D1694" s="245" t="s">
        <v>834</v>
      </c>
      <c r="E1694" s="247">
        <v>675.43</v>
      </c>
    </row>
    <row r="1695" spans="2:5" ht="31.5" x14ac:dyDescent="0.25">
      <c r="B1695" s="265">
        <v>103236</v>
      </c>
      <c r="C1695" s="246" t="s">
        <v>8149</v>
      </c>
      <c r="D1695" s="245" t="s">
        <v>692</v>
      </c>
      <c r="E1695" s="247">
        <v>1445.71</v>
      </c>
    </row>
    <row r="1696" spans="2:5" ht="31.5" x14ac:dyDescent="0.25">
      <c r="B1696" s="265">
        <v>103231</v>
      </c>
      <c r="C1696" s="246" t="s">
        <v>8150</v>
      </c>
      <c r="D1696" s="245" t="s">
        <v>834</v>
      </c>
      <c r="E1696" s="247">
        <v>503.31</v>
      </c>
    </row>
    <row r="1697" spans="2:5" ht="31.5" x14ac:dyDescent="0.25">
      <c r="B1697" s="265">
        <v>103230</v>
      </c>
      <c r="C1697" s="246" t="s">
        <v>8151</v>
      </c>
      <c r="D1697" s="245" t="s">
        <v>692</v>
      </c>
      <c r="E1697" s="247">
        <v>1056.3699999999999</v>
      </c>
    </row>
    <row r="1698" spans="2:5" ht="31.5" x14ac:dyDescent="0.25">
      <c r="B1698" s="265">
        <v>95621</v>
      </c>
      <c r="C1698" s="246" t="s">
        <v>955</v>
      </c>
      <c r="D1698" s="245" t="s">
        <v>834</v>
      </c>
      <c r="E1698" s="247">
        <v>33.4</v>
      </c>
    </row>
    <row r="1699" spans="2:5" ht="31.5" x14ac:dyDescent="0.25">
      <c r="B1699" s="265">
        <v>95620</v>
      </c>
      <c r="C1699" s="246" t="s">
        <v>814</v>
      </c>
      <c r="D1699" s="245" t="s">
        <v>692</v>
      </c>
      <c r="E1699" s="247">
        <v>34.92</v>
      </c>
    </row>
    <row r="1700" spans="2:5" ht="31.5" x14ac:dyDescent="0.25">
      <c r="B1700" s="265">
        <v>102975</v>
      </c>
      <c r="C1700" s="246" t="s">
        <v>8152</v>
      </c>
      <c r="D1700" s="245" t="s">
        <v>834</v>
      </c>
      <c r="E1700" s="247">
        <v>160.13999999999999</v>
      </c>
    </row>
    <row r="1701" spans="2:5" ht="31.5" x14ac:dyDescent="0.25">
      <c r="B1701" s="265">
        <v>102976</v>
      </c>
      <c r="C1701" s="246" t="s">
        <v>8153</v>
      </c>
      <c r="D1701" s="245" t="s">
        <v>692</v>
      </c>
      <c r="E1701" s="247">
        <v>303.75</v>
      </c>
    </row>
    <row r="1702" spans="2:5" ht="31.5" x14ac:dyDescent="0.25">
      <c r="B1702" s="265">
        <v>90632</v>
      </c>
      <c r="C1702" s="246" t="s">
        <v>898</v>
      </c>
      <c r="D1702" s="245" t="s">
        <v>834</v>
      </c>
      <c r="E1702" s="247">
        <v>107.89</v>
      </c>
    </row>
    <row r="1703" spans="2:5" ht="31.5" x14ac:dyDescent="0.25">
      <c r="B1703" s="265">
        <v>90631</v>
      </c>
      <c r="C1703" s="246" t="s">
        <v>759</v>
      </c>
      <c r="D1703" s="245" t="s">
        <v>692</v>
      </c>
      <c r="E1703" s="247">
        <v>180.88</v>
      </c>
    </row>
    <row r="1704" spans="2:5" ht="31.5" x14ac:dyDescent="0.25">
      <c r="B1704" s="265">
        <v>95709</v>
      </c>
      <c r="C1704" s="246" t="s">
        <v>958</v>
      </c>
      <c r="D1704" s="245" t="s">
        <v>834</v>
      </c>
      <c r="E1704" s="247">
        <v>108.6</v>
      </c>
    </row>
    <row r="1705" spans="2:5" ht="31.5" x14ac:dyDescent="0.25">
      <c r="B1705" s="265">
        <v>95708</v>
      </c>
      <c r="C1705" s="246" t="s">
        <v>817</v>
      </c>
      <c r="D1705" s="245" t="s">
        <v>692</v>
      </c>
      <c r="E1705" s="247">
        <v>184.18</v>
      </c>
    </row>
    <row r="1706" spans="2:5" ht="31.5" x14ac:dyDescent="0.25">
      <c r="B1706" s="265">
        <v>91278</v>
      </c>
      <c r="C1706" s="246" t="s">
        <v>914</v>
      </c>
      <c r="D1706" s="245" t="s">
        <v>834</v>
      </c>
      <c r="E1706" s="247">
        <v>0.72</v>
      </c>
    </row>
    <row r="1707" spans="2:5" ht="31.5" x14ac:dyDescent="0.25">
      <c r="B1707" s="265">
        <v>91277</v>
      </c>
      <c r="C1707" s="246" t="s">
        <v>775</v>
      </c>
      <c r="D1707" s="245" t="s">
        <v>692</v>
      </c>
      <c r="E1707" s="247">
        <v>10.99</v>
      </c>
    </row>
    <row r="1708" spans="2:5" x14ac:dyDescent="0.25">
      <c r="B1708" s="265">
        <v>102887</v>
      </c>
      <c r="C1708" s="246" t="s">
        <v>8154</v>
      </c>
      <c r="D1708" s="245" t="s">
        <v>834</v>
      </c>
      <c r="E1708" s="247">
        <v>0</v>
      </c>
    </row>
    <row r="1709" spans="2:5" x14ac:dyDescent="0.25">
      <c r="B1709" s="265">
        <v>102886</v>
      </c>
      <c r="C1709" s="246" t="s">
        <v>8155</v>
      </c>
      <c r="D1709" s="245" t="s">
        <v>692</v>
      </c>
      <c r="E1709" s="247">
        <v>0</v>
      </c>
    </row>
    <row r="1710" spans="2:5" ht="31.5" x14ac:dyDescent="0.25">
      <c r="B1710" s="265">
        <v>95277</v>
      </c>
      <c r="C1710" s="246" t="s">
        <v>953</v>
      </c>
      <c r="D1710" s="245" t="s">
        <v>834</v>
      </c>
      <c r="E1710" s="247">
        <v>0.67</v>
      </c>
    </row>
    <row r="1711" spans="2:5" ht="31.5" x14ac:dyDescent="0.25">
      <c r="B1711" s="265">
        <v>95276</v>
      </c>
      <c r="C1711" s="246" t="s">
        <v>812</v>
      </c>
      <c r="D1711" s="245" t="s">
        <v>692</v>
      </c>
      <c r="E1711" s="247">
        <v>2.92</v>
      </c>
    </row>
    <row r="1712" spans="2:5" ht="31.5" x14ac:dyDescent="0.25">
      <c r="B1712" s="265">
        <v>88430</v>
      </c>
      <c r="C1712" s="246" t="s">
        <v>877</v>
      </c>
      <c r="D1712" s="245" t="s">
        <v>834</v>
      </c>
      <c r="E1712" s="247">
        <v>6.15</v>
      </c>
    </row>
    <row r="1713" spans="2:5" ht="31.5" x14ac:dyDescent="0.25">
      <c r="B1713" s="265">
        <v>88418</v>
      </c>
      <c r="C1713" s="246" t="s">
        <v>738</v>
      </c>
      <c r="D1713" s="245" t="s">
        <v>692</v>
      </c>
      <c r="E1713" s="247">
        <v>13.17</v>
      </c>
    </row>
    <row r="1714" spans="2:5" ht="31.5" x14ac:dyDescent="0.25">
      <c r="B1714" s="265">
        <v>88438</v>
      </c>
      <c r="C1714" s="246" t="s">
        <v>878</v>
      </c>
      <c r="D1714" s="245" t="s">
        <v>834</v>
      </c>
      <c r="E1714" s="247">
        <v>8.16</v>
      </c>
    </row>
    <row r="1715" spans="2:5" ht="31.5" x14ac:dyDescent="0.25">
      <c r="B1715" s="265">
        <v>88433</v>
      </c>
      <c r="C1715" s="246" t="s">
        <v>739</v>
      </c>
      <c r="D1715" s="245" t="s">
        <v>692</v>
      </c>
      <c r="E1715" s="247">
        <v>17.21</v>
      </c>
    </row>
    <row r="1716" spans="2:5" ht="47.25" x14ac:dyDescent="0.25">
      <c r="B1716" s="265">
        <v>90669</v>
      </c>
      <c r="C1716" s="246" t="s">
        <v>904</v>
      </c>
      <c r="D1716" s="245" t="s">
        <v>834</v>
      </c>
      <c r="E1716" s="247">
        <v>8.4600000000000009</v>
      </c>
    </row>
    <row r="1717" spans="2:5" ht="47.25" x14ac:dyDescent="0.25">
      <c r="B1717" s="265">
        <v>90668</v>
      </c>
      <c r="C1717" s="246" t="s">
        <v>765</v>
      </c>
      <c r="D1717" s="245" t="s">
        <v>692</v>
      </c>
      <c r="E1717" s="247">
        <v>32.56</v>
      </c>
    </row>
    <row r="1718" spans="2:5" x14ac:dyDescent="0.25">
      <c r="B1718" s="265">
        <v>102980</v>
      </c>
      <c r="C1718" s="246" t="s">
        <v>8156</v>
      </c>
      <c r="D1718" s="245" t="s">
        <v>834</v>
      </c>
      <c r="E1718" s="247">
        <v>0</v>
      </c>
    </row>
    <row r="1719" spans="2:5" x14ac:dyDescent="0.25">
      <c r="B1719" s="265">
        <v>102981</v>
      </c>
      <c r="C1719" s="246" t="s">
        <v>8157</v>
      </c>
      <c r="D1719" s="245" t="s">
        <v>692</v>
      </c>
      <c r="E1719" s="247">
        <v>0</v>
      </c>
    </row>
    <row r="1720" spans="2:5" ht="31.5" x14ac:dyDescent="0.25">
      <c r="B1720" s="265">
        <v>5946</v>
      </c>
      <c r="C1720" s="246" t="s">
        <v>861</v>
      </c>
      <c r="D1720" s="245" t="s">
        <v>834</v>
      </c>
      <c r="E1720" s="247">
        <v>115.21</v>
      </c>
    </row>
    <row r="1721" spans="2:5" ht="31.5" x14ac:dyDescent="0.25">
      <c r="B1721" s="265">
        <v>5944</v>
      </c>
      <c r="C1721" s="246" t="s">
        <v>720</v>
      </c>
      <c r="D1721" s="245" t="s">
        <v>692</v>
      </c>
      <c r="E1721" s="247">
        <v>268.93</v>
      </c>
    </row>
    <row r="1722" spans="2:5" ht="31.5" x14ac:dyDescent="0.25">
      <c r="B1722" s="265">
        <v>5942</v>
      </c>
      <c r="C1722" s="246" t="s">
        <v>860</v>
      </c>
      <c r="D1722" s="245" t="s">
        <v>834</v>
      </c>
      <c r="E1722" s="247">
        <v>92.75</v>
      </c>
    </row>
    <row r="1723" spans="2:5" ht="31.5" x14ac:dyDescent="0.25">
      <c r="B1723" s="265">
        <v>5940</v>
      </c>
      <c r="C1723" s="246" t="s">
        <v>719</v>
      </c>
      <c r="D1723" s="245" t="s">
        <v>692</v>
      </c>
      <c r="E1723" s="247">
        <v>198.31</v>
      </c>
    </row>
    <row r="1724" spans="2:5" x14ac:dyDescent="0.25">
      <c r="B1724" s="265">
        <v>102893</v>
      </c>
      <c r="C1724" s="246" t="s">
        <v>8158</v>
      </c>
      <c r="D1724" s="245" t="s">
        <v>834</v>
      </c>
      <c r="E1724" s="247">
        <v>0</v>
      </c>
    </row>
    <row r="1725" spans="2:5" x14ac:dyDescent="0.25">
      <c r="B1725" s="265">
        <v>102892</v>
      </c>
      <c r="C1725" s="246" t="s">
        <v>8159</v>
      </c>
      <c r="D1725" s="245" t="s">
        <v>692</v>
      </c>
      <c r="E1725" s="247">
        <v>0</v>
      </c>
    </row>
    <row r="1726" spans="2:5" ht="31.5" x14ac:dyDescent="0.25">
      <c r="B1726" s="265">
        <v>89251</v>
      </c>
      <c r="C1726" s="246" t="s">
        <v>890</v>
      </c>
      <c r="D1726" s="245" t="s">
        <v>834</v>
      </c>
      <c r="E1726" s="247">
        <v>337.79</v>
      </c>
    </row>
    <row r="1727" spans="2:5" ht="31.5" x14ac:dyDescent="0.25">
      <c r="B1727" s="265">
        <v>89250</v>
      </c>
      <c r="C1727" s="246" t="s">
        <v>750</v>
      </c>
      <c r="D1727" s="245" t="s">
        <v>692</v>
      </c>
      <c r="E1727" s="247">
        <v>1148.3699999999999</v>
      </c>
    </row>
    <row r="1728" spans="2:5" ht="31.5" x14ac:dyDescent="0.25">
      <c r="B1728" s="265">
        <v>102959</v>
      </c>
      <c r="C1728" s="246" t="s">
        <v>8160</v>
      </c>
      <c r="D1728" s="245" t="s">
        <v>834</v>
      </c>
      <c r="E1728" s="247">
        <v>0</v>
      </c>
    </row>
    <row r="1729" spans="2:5" ht="31.5" x14ac:dyDescent="0.25">
      <c r="B1729" s="265">
        <v>102958</v>
      </c>
      <c r="C1729" s="246" t="s">
        <v>8161</v>
      </c>
      <c r="D1729" s="245" t="s">
        <v>692</v>
      </c>
      <c r="E1729" s="247">
        <v>0</v>
      </c>
    </row>
    <row r="1730" spans="2:5" ht="47.25" x14ac:dyDescent="0.25">
      <c r="B1730" s="265">
        <v>5681</v>
      </c>
      <c r="C1730" s="246" t="s">
        <v>836</v>
      </c>
      <c r="D1730" s="245" t="s">
        <v>834</v>
      </c>
      <c r="E1730" s="247">
        <v>69.44</v>
      </c>
    </row>
    <row r="1731" spans="2:5" ht="47.25" x14ac:dyDescent="0.25">
      <c r="B1731" s="265">
        <v>5680</v>
      </c>
      <c r="C1731" s="246" t="s">
        <v>694</v>
      </c>
      <c r="D1731" s="245" t="s">
        <v>692</v>
      </c>
      <c r="E1731" s="247">
        <v>150.53</v>
      </c>
    </row>
    <row r="1732" spans="2:5" ht="47.25" x14ac:dyDescent="0.25">
      <c r="B1732" s="265">
        <v>5877</v>
      </c>
      <c r="C1732" s="246" t="s">
        <v>850</v>
      </c>
      <c r="D1732" s="245" t="s">
        <v>834</v>
      </c>
      <c r="E1732" s="247">
        <v>72.260000000000005</v>
      </c>
    </row>
    <row r="1733" spans="2:5" ht="47.25" x14ac:dyDescent="0.25">
      <c r="B1733" s="265">
        <v>5875</v>
      </c>
      <c r="C1733" s="246" t="s">
        <v>709</v>
      </c>
      <c r="D1733" s="245" t="s">
        <v>692</v>
      </c>
      <c r="E1733" s="247">
        <v>151.86000000000001</v>
      </c>
    </row>
    <row r="1734" spans="2:5" ht="47.25" x14ac:dyDescent="0.25">
      <c r="B1734" s="265">
        <v>5679</v>
      </c>
      <c r="C1734" s="246" t="s">
        <v>835</v>
      </c>
      <c r="D1734" s="245" t="s">
        <v>834</v>
      </c>
      <c r="E1734" s="247">
        <v>73.569999999999993</v>
      </c>
    </row>
    <row r="1735" spans="2:5" ht="47.25" x14ac:dyDescent="0.25">
      <c r="B1735" s="265">
        <v>5678</v>
      </c>
      <c r="C1735" s="246" t="s">
        <v>693</v>
      </c>
      <c r="D1735" s="245" t="s">
        <v>692</v>
      </c>
      <c r="E1735" s="247">
        <v>164.23</v>
      </c>
    </row>
    <row r="1736" spans="2:5" ht="31.5" x14ac:dyDescent="0.25">
      <c r="B1736" s="265">
        <v>6880</v>
      </c>
      <c r="C1736" s="246" t="s">
        <v>866</v>
      </c>
      <c r="D1736" s="245" t="s">
        <v>834</v>
      </c>
      <c r="E1736" s="247">
        <v>93.72</v>
      </c>
    </row>
    <row r="1737" spans="2:5" ht="31.5" x14ac:dyDescent="0.25">
      <c r="B1737" s="265">
        <v>6879</v>
      </c>
      <c r="C1737" s="246" t="s">
        <v>723</v>
      </c>
      <c r="D1737" s="245" t="s">
        <v>692</v>
      </c>
      <c r="E1737" s="247">
        <v>224.26</v>
      </c>
    </row>
    <row r="1738" spans="2:5" ht="31.5" x14ac:dyDescent="0.25">
      <c r="B1738" s="265">
        <v>96464</v>
      </c>
      <c r="C1738" s="246" t="s">
        <v>8162</v>
      </c>
      <c r="D1738" s="245" t="s">
        <v>834</v>
      </c>
      <c r="E1738" s="247">
        <v>97.62</v>
      </c>
    </row>
    <row r="1739" spans="2:5" ht="31.5" x14ac:dyDescent="0.25">
      <c r="B1739" s="265">
        <v>96463</v>
      </c>
      <c r="C1739" s="246" t="s">
        <v>8163</v>
      </c>
      <c r="D1739" s="245" t="s">
        <v>692</v>
      </c>
      <c r="E1739" s="247">
        <v>231.39</v>
      </c>
    </row>
    <row r="1740" spans="2:5" ht="31.5" x14ac:dyDescent="0.25">
      <c r="B1740" s="265">
        <v>7050</v>
      </c>
      <c r="C1740" s="246" t="s">
        <v>869</v>
      </c>
      <c r="D1740" s="245" t="s">
        <v>834</v>
      </c>
      <c r="E1740" s="247">
        <v>86.61</v>
      </c>
    </row>
    <row r="1741" spans="2:5" ht="31.5" x14ac:dyDescent="0.25">
      <c r="B1741" s="265">
        <v>7049</v>
      </c>
      <c r="C1741" s="246" t="s">
        <v>726</v>
      </c>
      <c r="D1741" s="245" t="s">
        <v>692</v>
      </c>
      <c r="E1741" s="247">
        <v>236.21</v>
      </c>
    </row>
    <row r="1742" spans="2:5" ht="31.5" x14ac:dyDescent="0.25">
      <c r="B1742" s="265">
        <v>95632</v>
      </c>
      <c r="C1742" s="246" t="s">
        <v>956</v>
      </c>
      <c r="D1742" s="245" t="s">
        <v>834</v>
      </c>
      <c r="E1742" s="247">
        <v>90.99</v>
      </c>
    </row>
    <row r="1743" spans="2:5" ht="31.5" x14ac:dyDescent="0.25">
      <c r="B1743" s="265">
        <v>95631</v>
      </c>
      <c r="C1743" s="246" t="s">
        <v>815</v>
      </c>
      <c r="D1743" s="245" t="s">
        <v>692</v>
      </c>
      <c r="E1743" s="247">
        <v>244.99</v>
      </c>
    </row>
    <row r="1744" spans="2:5" ht="31.5" x14ac:dyDescent="0.25">
      <c r="B1744" s="265">
        <v>5685</v>
      </c>
      <c r="C1744" s="246" t="s">
        <v>837</v>
      </c>
      <c r="D1744" s="245" t="s">
        <v>834</v>
      </c>
      <c r="E1744" s="247">
        <v>70.83</v>
      </c>
    </row>
    <row r="1745" spans="2:5" ht="31.5" x14ac:dyDescent="0.25">
      <c r="B1745" s="265">
        <v>5684</v>
      </c>
      <c r="C1745" s="246" t="s">
        <v>695</v>
      </c>
      <c r="D1745" s="245" t="s">
        <v>692</v>
      </c>
      <c r="E1745" s="247">
        <v>171.1</v>
      </c>
    </row>
    <row r="1746" spans="2:5" ht="31.5" x14ac:dyDescent="0.25">
      <c r="B1746" s="265">
        <v>93244</v>
      </c>
      <c r="C1746" s="246" t="s">
        <v>935</v>
      </c>
      <c r="D1746" s="245" t="s">
        <v>834</v>
      </c>
      <c r="E1746" s="247">
        <v>72.510000000000005</v>
      </c>
    </row>
    <row r="1747" spans="2:5" ht="31.5" x14ac:dyDescent="0.25">
      <c r="B1747" s="265">
        <v>73436</v>
      </c>
      <c r="C1747" s="246" t="s">
        <v>729</v>
      </c>
      <c r="D1747" s="245" t="s">
        <v>692</v>
      </c>
      <c r="E1747" s="247">
        <v>174.38</v>
      </c>
    </row>
    <row r="1748" spans="2:5" ht="31.5" x14ac:dyDescent="0.25">
      <c r="B1748" s="265">
        <v>5881</v>
      </c>
      <c r="C1748" s="246" t="s">
        <v>851</v>
      </c>
      <c r="D1748" s="245" t="s">
        <v>834</v>
      </c>
      <c r="E1748" s="247">
        <v>85.73</v>
      </c>
    </row>
    <row r="1749" spans="2:5" ht="31.5" x14ac:dyDescent="0.25">
      <c r="B1749" s="265">
        <v>5879</v>
      </c>
      <c r="C1749" s="246" t="s">
        <v>710</v>
      </c>
      <c r="D1749" s="245" t="s">
        <v>692</v>
      </c>
      <c r="E1749" s="247">
        <v>153.13999999999999</v>
      </c>
    </row>
    <row r="1750" spans="2:5" ht="31.5" x14ac:dyDescent="0.25">
      <c r="B1750" s="265">
        <v>5865</v>
      </c>
      <c r="C1750" s="246" t="s">
        <v>848</v>
      </c>
      <c r="D1750" s="245" t="s">
        <v>834</v>
      </c>
      <c r="E1750" s="247">
        <v>12.26</v>
      </c>
    </row>
    <row r="1751" spans="2:5" ht="31.5" x14ac:dyDescent="0.25">
      <c r="B1751" s="265">
        <v>5863</v>
      </c>
      <c r="C1751" s="246" t="s">
        <v>707</v>
      </c>
      <c r="D1751" s="245" t="s">
        <v>692</v>
      </c>
      <c r="E1751" s="247">
        <v>24.36</v>
      </c>
    </row>
    <row r="1752" spans="2:5" ht="31.5" x14ac:dyDescent="0.25">
      <c r="B1752" s="265">
        <v>5869</v>
      </c>
      <c r="C1752" s="246" t="s">
        <v>849</v>
      </c>
      <c r="D1752" s="245" t="s">
        <v>834</v>
      </c>
      <c r="E1752" s="247">
        <v>80.099999999999994</v>
      </c>
    </row>
    <row r="1753" spans="2:5" ht="31.5" x14ac:dyDescent="0.25">
      <c r="B1753" s="265">
        <v>5867</v>
      </c>
      <c r="C1753" s="246" t="s">
        <v>708</v>
      </c>
      <c r="D1753" s="245" t="s">
        <v>692</v>
      </c>
      <c r="E1753" s="247">
        <v>172.38</v>
      </c>
    </row>
    <row r="1754" spans="2:5" ht="31.5" x14ac:dyDescent="0.25">
      <c r="B1754" s="265">
        <v>95271</v>
      </c>
      <c r="C1754" s="246" t="s">
        <v>952</v>
      </c>
      <c r="D1754" s="245" t="s">
        <v>834</v>
      </c>
      <c r="E1754" s="247">
        <v>0.67</v>
      </c>
    </row>
    <row r="1755" spans="2:5" ht="31.5" x14ac:dyDescent="0.25">
      <c r="B1755" s="265">
        <v>95270</v>
      </c>
      <c r="C1755" s="246" t="s">
        <v>811</v>
      </c>
      <c r="D1755" s="245" t="s">
        <v>692</v>
      </c>
      <c r="E1755" s="247">
        <v>10.78</v>
      </c>
    </row>
    <row r="1756" spans="2:5" ht="31.5" x14ac:dyDescent="0.25">
      <c r="B1756" s="265">
        <v>91693</v>
      </c>
      <c r="C1756" s="246" t="s">
        <v>922</v>
      </c>
      <c r="D1756" s="245" t="s">
        <v>834</v>
      </c>
      <c r="E1756" s="247">
        <v>35.119999999999997</v>
      </c>
    </row>
    <row r="1757" spans="2:5" ht="31.5" x14ac:dyDescent="0.25">
      <c r="B1757" s="265">
        <v>91692</v>
      </c>
      <c r="C1757" s="246" t="s">
        <v>781</v>
      </c>
      <c r="D1757" s="245" t="s">
        <v>692</v>
      </c>
      <c r="E1757" s="247">
        <v>36.159999999999997</v>
      </c>
    </row>
    <row r="1758" spans="2:5" ht="31.5" x14ac:dyDescent="0.25">
      <c r="B1758" s="265">
        <v>102929</v>
      </c>
      <c r="C1758" s="246" t="s">
        <v>8164</v>
      </c>
      <c r="D1758" s="245" t="s">
        <v>834</v>
      </c>
      <c r="E1758" s="247">
        <v>0</v>
      </c>
    </row>
    <row r="1759" spans="2:5" ht="31.5" x14ac:dyDescent="0.25">
      <c r="B1759" s="265">
        <v>102928</v>
      </c>
      <c r="C1759" s="246" t="s">
        <v>8165</v>
      </c>
      <c r="D1759" s="245" t="s">
        <v>692</v>
      </c>
      <c r="E1759" s="247">
        <v>0</v>
      </c>
    </row>
    <row r="1760" spans="2:5" x14ac:dyDescent="0.25">
      <c r="B1760" s="265">
        <v>95140</v>
      </c>
      <c r="C1760" s="246" t="s">
        <v>948</v>
      </c>
      <c r="D1760" s="245" t="s">
        <v>834</v>
      </c>
      <c r="E1760" s="247">
        <v>0.03</v>
      </c>
    </row>
    <row r="1761" spans="2:5" x14ac:dyDescent="0.25">
      <c r="B1761" s="265">
        <v>95139</v>
      </c>
      <c r="C1761" s="246" t="s">
        <v>807</v>
      </c>
      <c r="D1761" s="245" t="s">
        <v>692</v>
      </c>
      <c r="E1761" s="247">
        <v>0.05</v>
      </c>
    </row>
    <row r="1762" spans="2:5" x14ac:dyDescent="0.25">
      <c r="B1762" s="265">
        <v>89027</v>
      </c>
      <c r="C1762" s="246" t="s">
        <v>883</v>
      </c>
      <c r="D1762" s="245" t="s">
        <v>834</v>
      </c>
      <c r="E1762" s="247">
        <v>5.14</v>
      </c>
    </row>
    <row r="1763" spans="2:5" x14ac:dyDescent="0.25">
      <c r="B1763" s="265">
        <v>89028</v>
      </c>
      <c r="C1763" s="246" t="s">
        <v>744</v>
      </c>
      <c r="D1763" s="245" t="s">
        <v>692</v>
      </c>
      <c r="E1763" s="247">
        <v>189.94</v>
      </c>
    </row>
    <row r="1764" spans="2:5" x14ac:dyDescent="0.25">
      <c r="B1764" s="265">
        <v>7031</v>
      </c>
      <c r="C1764" s="246" t="s">
        <v>867</v>
      </c>
      <c r="D1764" s="245" t="s">
        <v>834</v>
      </c>
      <c r="E1764" s="247">
        <v>6.33</v>
      </c>
    </row>
    <row r="1765" spans="2:5" x14ac:dyDescent="0.25">
      <c r="B1765" s="265">
        <v>7030</v>
      </c>
      <c r="C1765" s="246" t="s">
        <v>724</v>
      </c>
      <c r="D1765" s="245" t="s">
        <v>692</v>
      </c>
      <c r="E1765" s="247">
        <v>282.24</v>
      </c>
    </row>
    <row r="1766" spans="2:5" ht="31.5" x14ac:dyDescent="0.25">
      <c r="B1766" s="265">
        <v>102947</v>
      </c>
      <c r="C1766" s="246" t="s">
        <v>8166</v>
      </c>
      <c r="D1766" s="245" t="s">
        <v>834</v>
      </c>
      <c r="E1766" s="247">
        <v>0</v>
      </c>
    </row>
    <row r="1767" spans="2:5" ht="31.5" x14ac:dyDescent="0.25">
      <c r="B1767" s="265">
        <v>102946</v>
      </c>
      <c r="C1767" s="246" t="s">
        <v>8167</v>
      </c>
      <c r="D1767" s="245" t="s">
        <v>692</v>
      </c>
      <c r="E1767" s="247">
        <v>0</v>
      </c>
    </row>
    <row r="1768" spans="2:5" ht="31.5" x14ac:dyDescent="0.25">
      <c r="B1768" s="265">
        <v>104092</v>
      </c>
      <c r="C1768" s="246" t="s">
        <v>973</v>
      </c>
      <c r="D1768" s="245" t="s">
        <v>834</v>
      </c>
      <c r="E1768" s="247">
        <v>7.0000000000000007E-2</v>
      </c>
    </row>
    <row r="1769" spans="2:5" ht="31.5" x14ac:dyDescent="0.25">
      <c r="B1769" s="265">
        <v>104091</v>
      </c>
      <c r="C1769" s="246" t="s">
        <v>831</v>
      </c>
      <c r="D1769" s="245" t="s">
        <v>692</v>
      </c>
      <c r="E1769" s="247">
        <v>0.63</v>
      </c>
    </row>
    <row r="1770" spans="2:5" ht="31.5" x14ac:dyDescent="0.25">
      <c r="B1770" s="265">
        <v>104098</v>
      </c>
      <c r="C1770" s="246" t="s">
        <v>974</v>
      </c>
      <c r="D1770" s="245" t="s">
        <v>834</v>
      </c>
      <c r="E1770" s="247">
        <v>0.11</v>
      </c>
    </row>
    <row r="1771" spans="2:5" ht="31.5" x14ac:dyDescent="0.25">
      <c r="B1771" s="265">
        <v>104097</v>
      </c>
      <c r="C1771" s="246" t="s">
        <v>832</v>
      </c>
      <c r="D1771" s="245" t="s">
        <v>692</v>
      </c>
      <c r="E1771" s="247">
        <v>0.89</v>
      </c>
    </row>
    <row r="1772" spans="2:5" ht="31.5" x14ac:dyDescent="0.25">
      <c r="B1772" s="265">
        <v>102905</v>
      </c>
      <c r="C1772" s="246" t="s">
        <v>8168</v>
      </c>
      <c r="D1772" s="245" t="s">
        <v>834</v>
      </c>
      <c r="E1772" s="247">
        <v>0</v>
      </c>
    </row>
    <row r="1773" spans="2:5" ht="31.5" x14ac:dyDescent="0.25">
      <c r="B1773" s="265">
        <v>102904</v>
      </c>
      <c r="C1773" s="246" t="s">
        <v>8169</v>
      </c>
      <c r="D1773" s="245" t="s">
        <v>692</v>
      </c>
      <c r="E1773" s="247">
        <v>0</v>
      </c>
    </row>
    <row r="1774" spans="2:5" ht="31.5" x14ac:dyDescent="0.25">
      <c r="B1774" s="265">
        <v>89031</v>
      </c>
      <c r="C1774" s="246" t="s">
        <v>884</v>
      </c>
      <c r="D1774" s="245" t="s">
        <v>834</v>
      </c>
      <c r="E1774" s="247">
        <v>78.180000000000007</v>
      </c>
    </row>
    <row r="1775" spans="2:5" ht="31.5" x14ac:dyDescent="0.25">
      <c r="B1775" s="265">
        <v>89032</v>
      </c>
      <c r="C1775" s="246" t="s">
        <v>745</v>
      </c>
      <c r="D1775" s="245" t="s">
        <v>692</v>
      </c>
      <c r="E1775" s="247">
        <v>197.56</v>
      </c>
    </row>
    <row r="1776" spans="2:5" ht="31.5" x14ac:dyDescent="0.25">
      <c r="B1776" s="265">
        <v>88844</v>
      </c>
      <c r="C1776" s="246" t="s">
        <v>880</v>
      </c>
      <c r="D1776" s="245" t="s">
        <v>834</v>
      </c>
      <c r="E1776" s="247">
        <v>80.2</v>
      </c>
    </row>
    <row r="1777" spans="2:5" ht="31.5" x14ac:dyDescent="0.25">
      <c r="B1777" s="265">
        <v>88843</v>
      </c>
      <c r="C1777" s="246" t="s">
        <v>741</v>
      </c>
      <c r="D1777" s="245" t="s">
        <v>692</v>
      </c>
      <c r="E1777" s="247">
        <v>218.58</v>
      </c>
    </row>
    <row r="1778" spans="2:5" ht="31.5" x14ac:dyDescent="0.25">
      <c r="B1778" s="265">
        <v>5853</v>
      </c>
      <c r="C1778" s="246" t="s">
        <v>846</v>
      </c>
      <c r="D1778" s="245" t="s">
        <v>834</v>
      </c>
      <c r="E1778" s="247">
        <v>90.99</v>
      </c>
    </row>
    <row r="1779" spans="2:5" ht="31.5" x14ac:dyDescent="0.25">
      <c r="B1779" s="265">
        <v>5851</v>
      </c>
      <c r="C1779" s="246" t="s">
        <v>705</v>
      </c>
      <c r="D1779" s="245" t="s">
        <v>692</v>
      </c>
      <c r="E1779" s="247">
        <v>259.20999999999998</v>
      </c>
    </row>
    <row r="1780" spans="2:5" x14ac:dyDescent="0.25">
      <c r="B1780" s="265">
        <v>5849</v>
      </c>
      <c r="C1780" s="246" t="s">
        <v>845</v>
      </c>
      <c r="D1780" s="245" t="s">
        <v>834</v>
      </c>
      <c r="E1780" s="247">
        <v>90.65</v>
      </c>
    </row>
    <row r="1781" spans="2:5" x14ac:dyDescent="0.25">
      <c r="B1781" s="265">
        <v>5847</v>
      </c>
      <c r="C1781" s="246" t="s">
        <v>704</v>
      </c>
      <c r="D1781" s="245" t="s">
        <v>692</v>
      </c>
      <c r="E1781" s="247">
        <v>271.60000000000002</v>
      </c>
    </row>
    <row r="1782" spans="2:5" ht="31.5" x14ac:dyDescent="0.25">
      <c r="B1782" s="265">
        <v>5857</v>
      </c>
      <c r="C1782" s="246" t="s">
        <v>847</v>
      </c>
      <c r="D1782" s="245" t="s">
        <v>834</v>
      </c>
      <c r="E1782" s="247">
        <v>218.42</v>
      </c>
    </row>
    <row r="1783" spans="2:5" ht="31.5" x14ac:dyDescent="0.25">
      <c r="B1783" s="265">
        <v>5855</v>
      </c>
      <c r="C1783" s="246" t="s">
        <v>706</v>
      </c>
      <c r="D1783" s="245" t="s">
        <v>692</v>
      </c>
      <c r="E1783" s="247">
        <v>674.38</v>
      </c>
    </row>
    <row r="1784" spans="2:5" ht="31.5" x14ac:dyDescent="0.25">
      <c r="B1784" s="265">
        <v>96021</v>
      </c>
      <c r="C1784" s="246" t="s">
        <v>962</v>
      </c>
      <c r="D1784" s="245" t="s">
        <v>834</v>
      </c>
      <c r="E1784" s="247">
        <v>63.8</v>
      </c>
    </row>
    <row r="1785" spans="2:5" ht="31.5" x14ac:dyDescent="0.25">
      <c r="B1785" s="265">
        <v>96020</v>
      </c>
      <c r="C1785" s="246" t="s">
        <v>821</v>
      </c>
      <c r="D1785" s="245" t="s">
        <v>692</v>
      </c>
      <c r="E1785" s="247">
        <v>190.44</v>
      </c>
    </row>
    <row r="1786" spans="2:5" ht="31.5" x14ac:dyDescent="0.25">
      <c r="B1786" s="265">
        <v>96014</v>
      </c>
      <c r="C1786" s="246" t="s">
        <v>961</v>
      </c>
      <c r="D1786" s="245" t="s">
        <v>834</v>
      </c>
      <c r="E1786" s="247">
        <v>64.05</v>
      </c>
    </row>
    <row r="1787" spans="2:5" ht="31.5" x14ac:dyDescent="0.25">
      <c r="B1787" s="265">
        <v>96013</v>
      </c>
      <c r="C1787" s="246" t="s">
        <v>820</v>
      </c>
      <c r="D1787" s="245" t="s">
        <v>692</v>
      </c>
      <c r="E1787" s="247">
        <v>190.91</v>
      </c>
    </row>
    <row r="1788" spans="2:5" ht="31.5" x14ac:dyDescent="0.25">
      <c r="B1788" s="265">
        <v>96029</v>
      </c>
      <c r="C1788" s="246" t="s">
        <v>963</v>
      </c>
      <c r="D1788" s="245" t="s">
        <v>834</v>
      </c>
      <c r="E1788" s="247">
        <v>57.26</v>
      </c>
    </row>
    <row r="1789" spans="2:5" ht="31.5" x14ac:dyDescent="0.25">
      <c r="B1789" s="265">
        <v>96028</v>
      </c>
      <c r="C1789" s="246" t="s">
        <v>822</v>
      </c>
      <c r="D1789" s="245" t="s">
        <v>692</v>
      </c>
      <c r="E1789" s="247">
        <v>147.38999999999999</v>
      </c>
    </row>
    <row r="1790" spans="2:5" ht="31.5" x14ac:dyDescent="0.25">
      <c r="B1790" s="265">
        <v>96155</v>
      </c>
      <c r="C1790" s="246" t="s">
        <v>965</v>
      </c>
      <c r="D1790" s="245" t="s">
        <v>834</v>
      </c>
      <c r="E1790" s="247">
        <v>57.51</v>
      </c>
    </row>
    <row r="1791" spans="2:5" ht="31.5" x14ac:dyDescent="0.25">
      <c r="B1791" s="265">
        <v>96157</v>
      </c>
      <c r="C1791" s="246" t="s">
        <v>824</v>
      </c>
      <c r="D1791" s="245" t="s">
        <v>692</v>
      </c>
      <c r="E1791" s="247">
        <v>147.86000000000001</v>
      </c>
    </row>
    <row r="1792" spans="2:5" x14ac:dyDescent="0.25">
      <c r="B1792" s="265">
        <v>5845</v>
      </c>
      <c r="C1792" s="246" t="s">
        <v>844</v>
      </c>
      <c r="D1792" s="245" t="s">
        <v>834</v>
      </c>
      <c r="E1792" s="247">
        <v>59.47</v>
      </c>
    </row>
    <row r="1793" spans="2:5" x14ac:dyDescent="0.25">
      <c r="B1793" s="265">
        <v>5843</v>
      </c>
      <c r="C1793" s="246" t="s">
        <v>703</v>
      </c>
      <c r="D1793" s="245" t="s">
        <v>692</v>
      </c>
      <c r="E1793" s="247">
        <v>182.35</v>
      </c>
    </row>
    <row r="1794" spans="2:5" x14ac:dyDescent="0.25">
      <c r="B1794" s="265">
        <v>89036</v>
      </c>
      <c r="C1794" s="246" t="s">
        <v>885</v>
      </c>
      <c r="D1794" s="245" t="s">
        <v>834</v>
      </c>
      <c r="E1794" s="247">
        <v>52.9</v>
      </c>
    </row>
    <row r="1795" spans="2:5" x14ac:dyDescent="0.25">
      <c r="B1795" s="265">
        <v>89035</v>
      </c>
      <c r="C1795" s="246" t="s">
        <v>746</v>
      </c>
      <c r="D1795" s="245" t="s">
        <v>692</v>
      </c>
      <c r="E1795" s="247">
        <v>139.27000000000001</v>
      </c>
    </row>
    <row r="1796" spans="2:5" x14ac:dyDescent="0.25">
      <c r="B1796" s="265">
        <v>102911</v>
      </c>
      <c r="C1796" s="246" t="s">
        <v>8170</v>
      </c>
      <c r="D1796" s="245" t="s">
        <v>834</v>
      </c>
      <c r="E1796" s="247">
        <v>0</v>
      </c>
    </row>
    <row r="1797" spans="2:5" x14ac:dyDescent="0.25">
      <c r="B1797" s="265">
        <v>102910</v>
      </c>
      <c r="C1797" s="246" t="s">
        <v>8171</v>
      </c>
      <c r="D1797" s="245" t="s">
        <v>692</v>
      </c>
      <c r="E1797" s="247">
        <v>0</v>
      </c>
    </row>
    <row r="1798" spans="2:5" ht="31.5" x14ac:dyDescent="0.25">
      <c r="B1798" s="265">
        <v>93440</v>
      </c>
      <c r="C1798" s="246" t="s">
        <v>945</v>
      </c>
      <c r="D1798" s="245" t="s">
        <v>834</v>
      </c>
      <c r="E1798" s="247">
        <v>169.14</v>
      </c>
    </row>
    <row r="1799" spans="2:5" ht="31.5" x14ac:dyDescent="0.25">
      <c r="B1799" s="265">
        <v>93439</v>
      </c>
      <c r="C1799" s="246" t="s">
        <v>803</v>
      </c>
      <c r="D1799" s="245" t="s">
        <v>692</v>
      </c>
      <c r="E1799" s="247">
        <v>297.38</v>
      </c>
    </row>
    <row r="1800" spans="2:5" x14ac:dyDescent="0.25">
      <c r="B1800" s="265">
        <v>100648</v>
      </c>
      <c r="C1800" s="246" t="s">
        <v>971</v>
      </c>
      <c r="D1800" s="245" t="s">
        <v>834</v>
      </c>
      <c r="E1800" s="247">
        <v>596.41999999999996</v>
      </c>
    </row>
    <row r="1801" spans="2:5" x14ac:dyDescent="0.25">
      <c r="B1801" s="265">
        <v>100647</v>
      </c>
      <c r="C1801" s="246" t="s">
        <v>829</v>
      </c>
      <c r="D1801" s="245" t="s">
        <v>692</v>
      </c>
      <c r="E1801" s="247">
        <v>6924.95</v>
      </c>
    </row>
    <row r="1802" spans="2:5" x14ac:dyDescent="0.25">
      <c r="B1802" s="265">
        <v>5829</v>
      </c>
      <c r="C1802" s="246" t="s">
        <v>841</v>
      </c>
      <c r="D1802" s="245" t="s">
        <v>834</v>
      </c>
      <c r="E1802" s="247">
        <v>199.79</v>
      </c>
    </row>
    <row r="1803" spans="2:5" x14ac:dyDescent="0.25">
      <c r="B1803" s="265">
        <v>5823</v>
      </c>
      <c r="C1803" s="246" t="s">
        <v>699</v>
      </c>
      <c r="D1803" s="245" t="s">
        <v>692</v>
      </c>
      <c r="E1803" s="247">
        <v>252.54</v>
      </c>
    </row>
    <row r="1804" spans="2:5" ht="31.5" x14ac:dyDescent="0.25">
      <c r="B1804" s="265">
        <v>5884</v>
      </c>
      <c r="C1804" s="246" t="s">
        <v>852</v>
      </c>
      <c r="D1804" s="245" t="s">
        <v>834</v>
      </c>
      <c r="E1804" s="247">
        <v>60.91</v>
      </c>
    </row>
    <row r="1805" spans="2:5" ht="31.5" x14ac:dyDescent="0.25">
      <c r="B1805" s="265">
        <v>5882</v>
      </c>
      <c r="C1805" s="246" t="s">
        <v>711</v>
      </c>
      <c r="D1805" s="245" t="s">
        <v>692</v>
      </c>
      <c r="E1805" s="247">
        <v>132.72999999999999</v>
      </c>
    </row>
    <row r="1806" spans="2:5" ht="31.5" x14ac:dyDescent="0.25">
      <c r="B1806" s="265">
        <v>100642</v>
      </c>
      <c r="C1806" s="246" t="s">
        <v>970</v>
      </c>
      <c r="D1806" s="245" t="s">
        <v>834</v>
      </c>
      <c r="E1806" s="247">
        <v>303.74</v>
      </c>
    </row>
    <row r="1807" spans="2:5" ht="31.5" x14ac:dyDescent="0.25">
      <c r="B1807" s="265">
        <v>100641</v>
      </c>
      <c r="C1807" s="246" t="s">
        <v>828</v>
      </c>
      <c r="D1807" s="245" t="s">
        <v>692</v>
      </c>
      <c r="E1807" s="247">
        <v>5089.8500000000004</v>
      </c>
    </row>
    <row r="1808" spans="2:5" ht="31.5" x14ac:dyDescent="0.25">
      <c r="B1808" s="265">
        <v>93434</v>
      </c>
      <c r="C1808" s="246" t="s">
        <v>944</v>
      </c>
      <c r="D1808" s="245" t="s">
        <v>834</v>
      </c>
      <c r="E1808" s="247">
        <v>369.99</v>
      </c>
    </row>
    <row r="1809" spans="2:5" ht="31.5" x14ac:dyDescent="0.25">
      <c r="B1809" s="265">
        <v>93433</v>
      </c>
      <c r="C1809" s="246" t="s">
        <v>802</v>
      </c>
      <c r="D1809" s="245" t="s">
        <v>692</v>
      </c>
      <c r="E1809" s="247">
        <v>2841.6</v>
      </c>
    </row>
    <row r="1810" spans="2:5" x14ac:dyDescent="0.25">
      <c r="B1810" s="265">
        <v>95122</v>
      </c>
      <c r="C1810" s="246" t="s">
        <v>946</v>
      </c>
      <c r="D1810" s="245" t="s">
        <v>834</v>
      </c>
      <c r="E1810" s="247">
        <v>254.88</v>
      </c>
    </row>
    <row r="1811" spans="2:5" x14ac:dyDescent="0.25">
      <c r="B1811" s="265">
        <v>95121</v>
      </c>
      <c r="C1811" s="246" t="s">
        <v>804</v>
      </c>
      <c r="D1811" s="245" t="s">
        <v>692</v>
      </c>
      <c r="E1811" s="247">
        <v>382.45</v>
      </c>
    </row>
    <row r="1812" spans="2:5" x14ac:dyDescent="0.25">
      <c r="B1812" s="265">
        <v>103662</v>
      </c>
      <c r="C1812" s="246" t="s">
        <v>8172</v>
      </c>
      <c r="D1812" s="245" t="s">
        <v>834</v>
      </c>
      <c r="E1812" s="247">
        <v>0</v>
      </c>
    </row>
    <row r="1813" spans="2:5" x14ac:dyDescent="0.25">
      <c r="B1813" s="265">
        <v>103661</v>
      </c>
      <c r="C1813" s="246" t="s">
        <v>8173</v>
      </c>
      <c r="D1813" s="245" t="s">
        <v>692</v>
      </c>
      <c r="E1813" s="247">
        <v>0</v>
      </c>
    </row>
    <row r="1814" spans="2:5" ht="31.5" x14ac:dyDescent="0.25">
      <c r="B1814" s="265">
        <v>5841</v>
      </c>
      <c r="C1814" s="246" t="s">
        <v>843</v>
      </c>
      <c r="D1814" s="245" t="s">
        <v>834</v>
      </c>
      <c r="E1814" s="247">
        <v>4.84</v>
      </c>
    </row>
    <row r="1815" spans="2:5" ht="31.5" x14ac:dyDescent="0.25">
      <c r="B1815" s="265">
        <v>5839</v>
      </c>
      <c r="C1815" s="246" t="s">
        <v>702</v>
      </c>
      <c r="D1815" s="245" t="s">
        <v>692</v>
      </c>
      <c r="E1815" s="247">
        <v>9.6199999999999992</v>
      </c>
    </row>
    <row r="1816" spans="2:5" ht="31.5" x14ac:dyDescent="0.25">
      <c r="B1816" s="265">
        <v>90587</v>
      </c>
      <c r="C1816" s="246" t="s">
        <v>896</v>
      </c>
      <c r="D1816" s="245" t="s">
        <v>834</v>
      </c>
      <c r="E1816" s="247">
        <v>0.53</v>
      </c>
    </row>
    <row r="1817" spans="2:5" ht="31.5" x14ac:dyDescent="0.25">
      <c r="B1817" s="265">
        <v>90586</v>
      </c>
      <c r="C1817" s="246" t="s">
        <v>757</v>
      </c>
      <c r="D1817" s="245" t="s">
        <v>692</v>
      </c>
      <c r="E1817" s="247">
        <v>1.23</v>
      </c>
    </row>
    <row r="1818" spans="2:5" ht="31.5" x14ac:dyDescent="0.25">
      <c r="B1818" s="265">
        <v>5837</v>
      </c>
      <c r="C1818" s="246" t="s">
        <v>842</v>
      </c>
      <c r="D1818" s="245" t="s">
        <v>834</v>
      </c>
      <c r="E1818" s="247">
        <v>145.52000000000001</v>
      </c>
    </row>
    <row r="1819" spans="2:5" ht="31.5" x14ac:dyDescent="0.25">
      <c r="B1819" s="265">
        <v>5835</v>
      </c>
      <c r="C1819" s="246" t="s">
        <v>701</v>
      </c>
      <c r="D1819" s="245" t="s">
        <v>692</v>
      </c>
      <c r="E1819" s="247">
        <v>371.01</v>
      </c>
    </row>
    <row r="1820" spans="2:5" ht="31.5" x14ac:dyDescent="0.25">
      <c r="B1820" s="265">
        <v>89257</v>
      </c>
      <c r="C1820" s="246" t="s">
        <v>751</v>
      </c>
      <c r="D1820" s="245" t="s">
        <v>692</v>
      </c>
      <c r="E1820" s="247">
        <v>322.73</v>
      </c>
    </row>
    <row r="1821" spans="2:5" ht="31.5" x14ac:dyDescent="0.25">
      <c r="B1821" s="265">
        <v>89258</v>
      </c>
      <c r="C1821" s="246" t="s">
        <v>891</v>
      </c>
      <c r="D1821" s="245" t="s">
        <v>834</v>
      </c>
      <c r="E1821" s="247">
        <v>125.5</v>
      </c>
    </row>
    <row r="1822" spans="2:5" x14ac:dyDescent="0.25">
      <c r="B1822" s="265">
        <v>97621</v>
      </c>
      <c r="C1822" s="246" t="s">
        <v>6998</v>
      </c>
      <c r="D1822" s="245" t="s">
        <v>173</v>
      </c>
      <c r="E1822" s="247">
        <v>156.13</v>
      </c>
    </row>
    <row r="1823" spans="2:5" x14ac:dyDescent="0.25">
      <c r="B1823" s="265">
        <v>97622</v>
      </c>
      <c r="C1823" s="246" t="s">
        <v>6999</v>
      </c>
      <c r="D1823" s="245" t="s">
        <v>173</v>
      </c>
      <c r="E1823" s="247">
        <v>76.09</v>
      </c>
    </row>
    <row r="1824" spans="2:5" x14ac:dyDescent="0.25">
      <c r="B1824" s="265">
        <v>97623</v>
      </c>
      <c r="C1824" s="246" t="s">
        <v>7000</v>
      </c>
      <c r="D1824" s="245" t="s">
        <v>173</v>
      </c>
      <c r="E1824" s="247">
        <v>233.11</v>
      </c>
    </row>
    <row r="1825" spans="2:5" x14ac:dyDescent="0.25">
      <c r="B1825" s="265">
        <v>97624</v>
      </c>
      <c r="C1825" s="246" t="s">
        <v>7001</v>
      </c>
      <c r="D1825" s="245" t="s">
        <v>173</v>
      </c>
      <c r="E1825" s="247">
        <v>143.07</v>
      </c>
    </row>
    <row r="1826" spans="2:5" ht="31.5" x14ac:dyDescent="0.25">
      <c r="B1826" s="265">
        <v>97625</v>
      </c>
      <c r="C1826" s="246" t="s">
        <v>7002</v>
      </c>
      <c r="D1826" s="245" t="s">
        <v>173</v>
      </c>
      <c r="E1826" s="247">
        <v>60.51</v>
      </c>
    </row>
    <row r="1827" spans="2:5" ht="31.5" x14ac:dyDescent="0.25">
      <c r="B1827" s="265">
        <v>104791</v>
      </c>
      <c r="C1827" s="246" t="s">
        <v>7044</v>
      </c>
      <c r="D1827" s="245" t="s">
        <v>121</v>
      </c>
      <c r="E1827" s="247">
        <v>8.01</v>
      </c>
    </row>
    <row r="1828" spans="2:5" x14ac:dyDescent="0.25">
      <c r="B1828" s="265">
        <v>97631</v>
      </c>
      <c r="C1828" s="246" t="s">
        <v>7007</v>
      </c>
      <c r="D1828" s="245" t="s">
        <v>121</v>
      </c>
      <c r="E1828" s="247">
        <v>15.35</v>
      </c>
    </row>
    <row r="1829" spans="2:5" ht="31.5" x14ac:dyDescent="0.25">
      <c r="B1829" s="265">
        <v>97630</v>
      </c>
      <c r="C1829" s="246" t="s">
        <v>8174</v>
      </c>
      <c r="D1829" s="245" t="s">
        <v>173</v>
      </c>
      <c r="E1829" s="247">
        <v>0</v>
      </c>
    </row>
    <row r="1830" spans="2:5" x14ac:dyDescent="0.25">
      <c r="B1830" s="265">
        <v>104796</v>
      </c>
      <c r="C1830" s="246" t="s">
        <v>7049</v>
      </c>
      <c r="D1830" s="245" t="s">
        <v>123</v>
      </c>
      <c r="E1830" s="247">
        <v>17.55</v>
      </c>
    </row>
    <row r="1831" spans="2:5" x14ac:dyDescent="0.25">
      <c r="B1831" s="265">
        <v>97628</v>
      </c>
      <c r="C1831" s="246" t="s">
        <v>7005</v>
      </c>
      <c r="D1831" s="245" t="s">
        <v>173</v>
      </c>
      <c r="E1831" s="247">
        <v>356.19</v>
      </c>
    </row>
    <row r="1832" spans="2:5" ht="31.5" x14ac:dyDescent="0.25">
      <c r="B1832" s="265">
        <v>97629</v>
      </c>
      <c r="C1832" s="246" t="s">
        <v>7006</v>
      </c>
      <c r="D1832" s="245" t="s">
        <v>173</v>
      </c>
      <c r="E1832" s="247">
        <v>111.42</v>
      </c>
    </row>
    <row r="1833" spans="2:5" ht="31.5" x14ac:dyDescent="0.25">
      <c r="B1833" s="265">
        <v>97626</v>
      </c>
      <c r="C1833" s="246" t="s">
        <v>7003</v>
      </c>
      <c r="D1833" s="245" t="s">
        <v>173</v>
      </c>
      <c r="E1833" s="247">
        <v>764.78</v>
      </c>
    </row>
    <row r="1834" spans="2:5" ht="31.5" x14ac:dyDescent="0.25">
      <c r="B1834" s="265">
        <v>97627</v>
      </c>
      <c r="C1834" s="246" t="s">
        <v>7004</v>
      </c>
      <c r="D1834" s="245" t="s">
        <v>173</v>
      </c>
      <c r="E1834" s="247">
        <v>239.24</v>
      </c>
    </row>
    <row r="1835" spans="2:5" x14ac:dyDescent="0.25">
      <c r="B1835" s="265">
        <v>104789</v>
      </c>
      <c r="C1835" s="246" t="s">
        <v>7042</v>
      </c>
      <c r="D1835" s="245" t="s">
        <v>173</v>
      </c>
      <c r="E1835" s="247">
        <v>267.81</v>
      </c>
    </row>
    <row r="1836" spans="2:5" ht="31.5" x14ac:dyDescent="0.25">
      <c r="B1836" s="265">
        <v>104790</v>
      </c>
      <c r="C1836" s="246" t="s">
        <v>7043</v>
      </c>
      <c r="D1836" s="245" t="s">
        <v>173</v>
      </c>
      <c r="E1836" s="247">
        <v>130.22999999999999</v>
      </c>
    </row>
    <row r="1837" spans="2:5" x14ac:dyDescent="0.25">
      <c r="B1837" s="265">
        <v>97633</v>
      </c>
      <c r="C1837" s="246" t="s">
        <v>7009</v>
      </c>
      <c r="D1837" s="245" t="s">
        <v>121</v>
      </c>
      <c r="E1837" s="247">
        <v>30.67</v>
      </c>
    </row>
    <row r="1838" spans="2:5" ht="31.5" x14ac:dyDescent="0.25">
      <c r="B1838" s="265">
        <v>97634</v>
      </c>
      <c r="C1838" s="246" t="s">
        <v>7010</v>
      </c>
      <c r="D1838" s="245" t="s">
        <v>121</v>
      </c>
      <c r="E1838" s="247">
        <v>9.01</v>
      </c>
    </row>
    <row r="1839" spans="2:5" x14ac:dyDescent="0.25">
      <c r="B1839" s="265">
        <v>97632</v>
      </c>
      <c r="C1839" s="246" t="s">
        <v>7008</v>
      </c>
      <c r="D1839" s="245" t="s">
        <v>123</v>
      </c>
      <c r="E1839" s="247">
        <v>3.5</v>
      </c>
    </row>
    <row r="1840" spans="2:5" x14ac:dyDescent="0.25">
      <c r="B1840" s="265">
        <v>97636</v>
      </c>
      <c r="C1840" s="246" t="s">
        <v>7012</v>
      </c>
      <c r="D1840" s="245" t="s">
        <v>121</v>
      </c>
      <c r="E1840" s="247">
        <v>26.14</v>
      </c>
    </row>
    <row r="1841" spans="2:5" ht="31.5" x14ac:dyDescent="0.25">
      <c r="B1841" s="265">
        <v>104797</v>
      </c>
      <c r="C1841" s="246" t="s">
        <v>7050</v>
      </c>
      <c r="D1841" s="245" t="s">
        <v>123</v>
      </c>
      <c r="E1841" s="247">
        <v>21.93</v>
      </c>
    </row>
    <row r="1842" spans="2:5" x14ac:dyDescent="0.25">
      <c r="B1842" s="265">
        <v>104803</v>
      </c>
      <c r="C1842" s="246" t="s">
        <v>7056</v>
      </c>
      <c r="D1842" s="245" t="s">
        <v>123</v>
      </c>
      <c r="E1842" s="247">
        <v>6.17</v>
      </c>
    </row>
    <row r="1843" spans="2:5" x14ac:dyDescent="0.25">
      <c r="B1843" s="265">
        <v>97664</v>
      </c>
      <c r="C1843" s="246" t="s">
        <v>7039</v>
      </c>
      <c r="D1843" s="245" t="s">
        <v>19</v>
      </c>
      <c r="E1843" s="247">
        <v>2.11</v>
      </c>
    </row>
    <row r="1844" spans="2:5" ht="31.5" x14ac:dyDescent="0.25">
      <c r="B1844" s="265">
        <v>104801</v>
      </c>
      <c r="C1844" s="246" t="s">
        <v>7054</v>
      </c>
      <c r="D1844" s="245" t="s">
        <v>121</v>
      </c>
      <c r="E1844" s="247">
        <v>19.100000000000001</v>
      </c>
    </row>
    <row r="1845" spans="2:5" ht="31.5" x14ac:dyDescent="0.25">
      <c r="B1845" s="265">
        <v>97661</v>
      </c>
      <c r="C1845" s="246" t="s">
        <v>7036</v>
      </c>
      <c r="D1845" s="245" t="s">
        <v>123</v>
      </c>
      <c r="E1845" s="247">
        <v>0.96</v>
      </c>
    </row>
    <row r="1846" spans="2:5" ht="31.5" x14ac:dyDescent="0.25">
      <c r="B1846" s="265">
        <v>104794</v>
      </c>
      <c r="C1846" s="246" t="s">
        <v>7047</v>
      </c>
      <c r="D1846" s="245" t="s">
        <v>123</v>
      </c>
      <c r="E1846" s="247">
        <v>1.3</v>
      </c>
    </row>
    <row r="1847" spans="2:5" ht="31.5" x14ac:dyDescent="0.25">
      <c r="B1847" s="265">
        <v>104795</v>
      </c>
      <c r="C1847" s="246" t="s">
        <v>7048</v>
      </c>
      <c r="D1847" s="245" t="s">
        <v>123</v>
      </c>
      <c r="E1847" s="247">
        <v>1.81</v>
      </c>
    </row>
    <row r="1848" spans="2:5" ht="31.5" x14ac:dyDescent="0.25">
      <c r="B1848" s="265">
        <v>104792</v>
      </c>
      <c r="C1848" s="246" t="s">
        <v>7045</v>
      </c>
      <c r="D1848" s="245" t="s">
        <v>123</v>
      </c>
      <c r="E1848" s="247">
        <v>0.52</v>
      </c>
    </row>
    <row r="1849" spans="2:5" ht="31.5" x14ac:dyDescent="0.25">
      <c r="B1849" s="265">
        <v>104793</v>
      </c>
      <c r="C1849" s="246" t="s">
        <v>7046</v>
      </c>
      <c r="D1849" s="245" t="s">
        <v>123</v>
      </c>
      <c r="E1849" s="247">
        <v>0.73</v>
      </c>
    </row>
    <row r="1850" spans="2:5" x14ac:dyDescent="0.25">
      <c r="B1850" s="265">
        <v>104800</v>
      </c>
      <c r="C1850" s="246" t="s">
        <v>7053</v>
      </c>
      <c r="D1850" s="245" t="s">
        <v>123</v>
      </c>
      <c r="E1850" s="247">
        <v>12.57</v>
      </c>
    </row>
    <row r="1851" spans="2:5" x14ac:dyDescent="0.25">
      <c r="B1851" s="265">
        <v>97638</v>
      </c>
      <c r="C1851" s="246" t="s">
        <v>7014</v>
      </c>
      <c r="D1851" s="245" t="s">
        <v>121</v>
      </c>
      <c r="E1851" s="247">
        <v>11.09</v>
      </c>
    </row>
    <row r="1852" spans="2:5" x14ac:dyDescent="0.25">
      <c r="B1852" s="265">
        <v>97641</v>
      </c>
      <c r="C1852" s="246" t="s">
        <v>7017</v>
      </c>
      <c r="D1852" s="245" t="s">
        <v>121</v>
      </c>
      <c r="E1852" s="247">
        <v>3.91</v>
      </c>
    </row>
    <row r="1853" spans="2:5" ht="31.5" x14ac:dyDescent="0.25">
      <c r="B1853" s="265">
        <v>97640</v>
      </c>
      <c r="C1853" s="246" t="s">
        <v>7016</v>
      </c>
      <c r="D1853" s="245" t="s">
        <v>121</v>
      </c>
      <c r="E1853" s="247">
        <v>2.58</v>
      </c>
    </row>
    <row r="1854" spans="2:5" x14ac:dyDescent="0.25">
      <c r="B1854" s="265">
        <v>97660</v>
      </c>
      <c r="C1854" s="246" t="s">
        <v>7035</v>
      </c>
      <c r="D1854" s="245" t="s">
        <v>19</v>
      </c>
      <c r="E1854" s="247">
        <v>0.89</v>
      </c>
    </row>
    <row r="1855" spans="2:5" x14ac:dyDescent="0.25">
      <c r="B1855" s="265">
        <v>97645</v>
      </c>
      <c r="C1855" s="246" t="s">
        <v>7021</v>
      </c>
      <c r="D1855" s="245" t="s">
        <v>121</v>
      </c>
      <c r="E1855" s="247">
        <v>33.14</v>
      </c>
    </row>
    <row r="1856" spans="2:5" x14ac:dyDescent="0.25">
      <c r="B1856" s="265">
        <v>97663</v>
      </c>
      <c r="C1856" s="246" t="s">
        <v>7038</v>
      </c>
      <c r="D1856" s="245" t="s">
        <v>19</v>
      </c>
      <c r="E1856" s="247">
        <v>16.98</v>
      </c>
    </row>
    <row r="1857" spans="2:5" x14ac:dyDescent="0.25">
      <c r="B1857" s="265">
        <v>97665</v>
      </c>
      <c r="C1857" s="246" t="s">
        <v>7040</v>
      </c>
      <c r="D1857" s="245" t="s">
        <v>19</v>
      </c>
      <c r="E1857" s="247">
        <v>2.42</v>
      </c>
    </row>
    <row r="1858" spans="2:5" x14ac:dyDescent="0.25">
      <c r="B1858" s="265">
        <v>97666</v>
      </c>
      <c r="C1858" s="246" t="s">
        <v>7041</v>
      </c>
      <c r="D1858" s="245" t="s">
        <v>19</v>
      </c>
      <c r="E1858" s="247">
        <v>12.38</v>
      </c>
    </row>
    <row r="1859" spans="2:5" ht="31.5" x14ac:dyDescent="0.25">
      <c r="B1859" s="265">
        <v>97635</v>
      </c>
      <c r="C1859" s="246" t="s">
        <v>7011</v>
      </c>
      <c r="D1859" s="245" t="s">
        <v>121</v>
      </c>
      <c r="E1859" s="247">
        <v>21.71</v>
      </c>
    </row>
    <row r="1860" spans="2:5" ht="31.5" x14ac:dyDescent="0.25">
      <c r="B1860" s="265">
        <v>97643</v>
      </c>
      <c r="C1860" s="246" t="s">
        <v>7019</v>
      </c>
      <c r="D1860" s="245" t="s">
        <v>121</v>
      </c>
      <c r="E1860" s="247">
        <v>33.979999999999997</v>
      </c>
    </row>
    <row r="1861" spans="2:5" x14ac:dyDescent="0.25">
      <c r="B1861" s="265">
        <v>104799</v>
      </c>
      <c r="C1861" s="246" t="s">
        <v>7052</v>
      </c>
      <c r="D1861" s="245" t="s">
        <v>121</v>
      </c>
      <c r="E1861" s="247">
        <v>14.31</v>
      </c>
    </row>
    <row r="1862" spans="2:5" x14ac:dyDescent="0.25">
      <c r="B1862" s="265">
        <v>97639</v>
      </c>
      <c r="C1862" s="246" t="s">
        <v>7015</v>
      </c>
      <c r="D1862" s="245" t="s">
        <v>121</v>
      </c>
      <c r="E1862" s="247">
        <v>27.71</v>
      </c>
    </row>
    <row r="1863" spans="2:5" x14ac:dyDescent="0.25">
      <c r="B1863" s="265">
        <v>97644</v>
      </c>
      <c r="C1863" s="246" t="s">
        <v>7020</v>
      </c>
      <c r="D1863" s="245" t="s">
        <v>121</v>
      </c>
      <c r="E1863" s="247">
        <v>12.83</v>
      </c>
    </row>
    <row r="1864" spans="2:5" ht="31.5" x14ac:dyDescent="0.25">
      <c r="B1864" s="265">
        <v>97648</v>
      </c>
      <c r="C1864" s="246" t="s">
        <v>7023</v>
      </c>
      <c r="D1864" s="245" t="s">
        <v>121</v>
      </c>
      <c r="E1864" s="247">
        <v>2.74</v>
      </c>
    </row>
    <row r="1865" spans="2:5" ht="31.5" x14ac:dyDescent="0.25">
      <c r="B1865" s="265">
        <v>104798</v>
      </c>
      <c r="C1865" s="246" t="s">
        <v>7051</v>
      </c>
      <c r="D1865" s="245" t="s">
        <v>19</v>
      </c>
      <c r="E1865" s="247">
        <v>18.23</v>
      </c>
    </row>
    <row r="1866" spans="2:5" ht="31.5" x14ac:dyDescent="0.25">
      <c r="B1866" s="265">
        <v>97637</v>
      </c>
      <c r="C1866" s="246" t="s">
        <v>7013</v>
      </c>
      <c r="D1866" s="245" t="s">
        <v>121</v>
      </c>
      <c r="E1866" s="247">
        <v>3.81</v>
      </c>
    </row>
    <row r="1867" spans="2:5" ht="31.5" x14ac:dyDescent="0.25">
      <c r="B1867" s="265">
        <v>104802</v>
      </c>
      <c r="C1867" s="246" t="s">
        <v>7055</v>
      </c>
      <c r="D1867" s="245" t="s">
        <v>121</v>
      </c>
      <c r="E1867" s="247">
        <v>12.7</v>
      </c>
    </row>
    <row r="1868" spans="2:5" ht="31.5" x14ac:dyDescent="0.25">
      <c r="B1868" s="265">
        <v>97647</v>
      </c>
      <c r="C1868" s="246" t="s">
        <v>7022</v>
      </c>
      <c r="D1868" s="245" t="s">
        <v>121</v>
      </c>
      <c r="E1868" s="247">
        <v>4.78</v>
      </c>
    </row>
    <row r="1869" spans="2:5" ht="31.5" x14ac:dyDescent="0.25">
      <c r="B1869" s="265">
        <v>97649</v>
      </c>
      <c r="C1869" s="246" t="s">
        <v>7024</v>
      </c>
      <c r="D1869" s="245" t="s">
        <v>121</v>
      </c>
      <c r="E1869" s="247">
        <v>5.86</v>
      </c>
    </row>
    <row r="1870" spans="2:5" ht="31.5" x14ac:dyDescent="0.25">
      <c r="B1870" s="265">
        <v>97652</v>
      </c>
      <c r="C1870" s="246" t="s">
        <v>7027</v>
      </c>
      <c r="D1870" s="245" t="s">
        <v>19</v>
      </c>
      <c r="E1870" s="247">
        <v>254.48</v>
      </c>
    </row>
    <row r="1871" spans="2:5" ht="31.5" x14ac:dyDescent="0.25">
      <c r="B1871" s="265">
        <v>97654</v>
      </c>
      <c r="C1871" s="246" t="s">
        <v>7029</v>
      </c>
      <c r="D1871" s="245" t="s">
        <v>19</v>
      </c>
      <c r="E1871" s="247">
        <v>206.57</v>
      </c>
    </row>
    <row r="1872" spans="2:5" ht="31.5" x14ac:dyDescent="0.25">
      <c r="B1872" s="265">
        <v>97651</v>
      </c>
      <c r="C1872" s="246" t="s">
        <v>7026</v>
      </c>
      <c r="D1872" s="245" t="s">
        <v>19</v>
      </c>
      <c r="E1872" s="247">
        <v>112.25</v>
      </c>
    </row>
    <row r="1873" spans="2:5" ht="31.5" x14ac:dyDescent="0.25">
      <c r="B1873" s="265">
        <v>97653</v>
      </c>
      <c r="C1873" s="246" t="s">
        <v>7028</v>
      </c>
      <c r="D1873" s="245" t="s">
        <v>19</v>
      </c>
      <c r="E1873" s="247">
        <v>160.02000000000001</v>
      </c>
    </row>
    <row r="1874" spans="2:5" ht="31.5" x14ac:dyDescent="0.25">
      <c r="B1874" s="265">
        <v>97657</v>
      </c>
      <c r="C1874" s="246" t="s">
        <v>7032</v>
      </c>
      <c r="D1874" s="245" t="s">
        <v>19</v>
      </c>
      <c r="E1874" s="247">
        <v>788.48</v>
      </c>
    </row>
    <row r="1875" spans="2:5" ht="31.5" x14ac:dyDescent="0.25">
      <c r="B1875" s="265">
        <v>97659</v>
      </c>
      <c r="C1875" s="246" t="s">
        <v>7034</v>
      </c>
      <c r="D1875" s="245" t="s">
        <v>19</v>
      </c>
      <c r="E1875" s="247">
        <v>356.83</v>
      </c>
    </row>
    <row r="1876" spans="2:5" ht="31.5" x14ac:dyDescent="0.25">
      <c r="B1876" s="265">
        <v>97656</v>
      </c>
      <c r="C1876" s="246" t="s">
        <v>7031</v>
      </c>
      <c r="D1876" s="245" t="s">
        <v>19</v>
      </c>
      <c r="E1876" s="247">
        <v>397.81</v>
      </c>
    </row>
    <row r="1877" spans="2:5" ht="31.5" x14ac:dyDescent="0.25">
      <c r="B1877" s="265">
        <v>97658</v>
      </c>
      <c r="C1877" s="246" t="s">
        <v>7033</v>
      </c>
      <c r="D1877" s="245" t="s">
        <v>19</v>
      </c>
      <c r="E1877" s="247">
        <v>252.57</v>
      </c>
    </row>
    <row r="1878" spans="2:5" x14ac:dyDescent="0.25">
      <c r="B1878" s="265">
        <v>97650</v>
      </c>
      <c r="C1878" s="246" t="s">
        <v>7025</v>
      </c>
      <c r="D1878" s="245" t="s">
        <v>121</v>
      </c>
      <c r="E1878" s="247">
        <v>10.31</v>
      </c>
    </row>
    <row r="1879" spans="2:5" ht="31.5" x14ac:dyDescent="0.25">
      <c r="B1879" s="265">
        <v>97642</v>
      </c>
      <c r="C1879" s="246" t="s">
        <v>7018</v>
      </c>
      <c r="D1879" s="245" t="s">
        <v>121</v>
      </c>
      <c r="E1879" s="247">
        <v>3.71</v>
      </c>
    </row>
    <row r="1880" spans="2:5" x14ac:dyDescent="0.25">
      <c r="B1880" s="265">
        <v>97655</v>
      </c>
      <c r="C1880" s="246" t="s">
        <v>7030</v>
      </c>
      <c r="D1880" s="245" t="s">
        <v>121</v>
      </c>
      <c r="E1880" s="247">
        <v>42.77</v>
      </c>
    </row>
    <row r="1881" spans="2:5" ht="31.5" x14ac:dyDescent="0.25">
      <c r="B1881" s="265">
        <v>97662</v>
      </c>
      <c r="C1881" s="246" t="s">
        <v>7037</v>
      </c>
      <c r="D1881" s="245" t="s">
        <v>123</v>
      </c>
      <c r="E1881" s="247">
        <v>0.68</v>
      </c>
    </row>
    <row r="1882" spans="2:5" ht="31.5" x14ac:dyDescent="0.25">
      <c r="B1882" s="265">
        <v>97646</v>
      </c>
      <c r="C1882" s="246" t="s">
        <v>8175</v>
      </c>
      <c r="D1882" s="245" t="s">
        <v>121</v>
      </c>
      <c r="E1882" s="247">
        <v>0</v>
      </c>
    </row>
    <row r="1883" spans="2:5" ht="31.5" x14ac:dyDescent="0.25">
      <c r="B1883" s="265">
        <v>92712</v>
      </c>
      <c r="C1883" s="246" t="s">
        <v>1371</v>
      </c>
      <c r="D1883" s="245" t="s">
        <v>169</v>
      </c>
      <c r="E1883" s="247">
        <v>0.16</v>
      </c>
    </row>
    <row r="1884" spans="2:5" ht="31.5" x14ac:dyDescent="0.25">
      <c r="B1884" s="265">
        <v>92713</v>
      </c>
      <c r="C1884" s="246" t="s">
        <v>1372</v>
      </c>
      <c r="D1884" s="245" t="s">
        <v>169</v>
      </c>
      <c r="E1884" s="247">
        <v>0.03</v>
      </c>
    </row>
    <row r="1885" spans="2:5" ht="31.5" x14ac:dyDescent="0.25">
      <c r="B1885" s="265">
        <v>92714</v>
      </c>
      <c r="C1885" s="246" t="s">
        <v>1373</v>
      </c>
      <c r="D1885" s="245" t="s">
        <v>169</v>
      </c>
      <c r="E1885" s="247">
        <v>0.2</v>
      </c>
    </row>
    <row r="1886" spans="2:5" ht="31.5" x14ac:dyDescent="0.25">
      <c r="B1886" s="265">
        <v>92715</v>
      </c>
      <c r="C1886" s="246" t="s">
        <v>1374</v>
      </c>
      <c r="D1886" s="245" t="s">
        <v>169</v>
      </c>
      <c r="E1886" s="247">
        <v>104.3</v>
      </c>
    </row>
    <row r="1887" spans="2:5" ht="31.5" x14ac:dyDescent="0.25">
      <c r="B1887" s="265">
        <v>103663</v>
      </c>
      <c r="C1887" s="246" t="s">
        <v>8176</v>
      </c>
      <c r="D1887" s="245" t="s">
        <v>169</v>
      </c>
      <c r="E1887" s="247">
        <v>0</v>
      </c>
    </row>
    <row r="1888" spans="2:5" ht="31.5" x14ac:dyDescent="0.25">
      <c r="B1888" s="265">
        <v>104390</v>
      </c>
      <c r="C1888" s="246" t="s">
        <v>8177</v>
      </c>
      <c r="D1888" s="245" t="s">
        <v>169</v>
      </c>
      <c r="E1888" s="247">
        <v>0</v>
      </c>
    </row>
    <row r="1889" spans="2:5" ht="31.5" x14ac:dyDescent="0.25">
      <c r="B1889" s="265">
        <v>103664</v>
      </c>
      <c r="C1889" s="246" t="s">
        <v>8178</v>
      </c>
      <c r="D1889" s="245" t="s">
        <v>169</v>
      </c>
      <c r="E1889" s="247">
        <v>0</v>
      </c>
    </row>
    <row r="1890" spans="2:5" ht="31.5" x14ac:dyDescent="0.25">
      <c r="B1890" s="265">
        <v>104451</v>
      </c>
      <c r="C1890" s="246" t="s">
        <v>8179</v>
      </c>
      <c r="D1890" s="245" t="s">
        <v>169</v>
      </c>
      <c r="E1890" s="247">
        <v>0</v>
      </c>
    </row>
    <row r="1891" spans="2:5" ht="31.5" x14ac:dyDescent="0.25">
      <c r="B1891" s="265">
        <v>103666</v>
      </c>
      <c r="C1891" s="246" t="s">
        <v>1583</v>
      </c>
      <c r="D1891" s="245" t="s">
        <v>169</v>
      </c>
      <c r="E1891" s="247">
        <v>142.88</v>
      </c>
    </row>
    <row r="1892" spans="2:5" ht="31.5" x14ac:dyDescent="0.25">
      <c r="B1892" s="265">
        <v>89212</v>
      </c>
      <c r="C1892" s="246" t="s">
        <v>1154</v>
      </c>
      <c r="D1892" s="245" t="s">
        <v>169</v>
      </c>
      <c r="E1892" s="247">
        <v>29.76</v>
      </c>
    </row>
    <row r="1893" spans="2:5" x14ac:dyDescent="0.25">
      <c r="B1893" s="265">
        <v>89213</v>
      </c>
      <c r="C1893" s="246" t="s">
        <v>1155</v>
      </c>
      <c r="D1893" s="245" t="s">
        <v>169</v>
      </c>
      <c r="E1893" s="247">
        <v>9.18</v>
      </c>
    </row>
    <row r="1894" spans="2:5" ht="31.5" x14ac:dyDescent="0.25">
      <c r="B1894" s="265">
        <v>89214</v>
      </c>
      <c r="C1894" s="246" t="s">
        <v>1156</v>
      </c>
      <c r="D1894" s="245" t="s">
        <v>169</v>
      </c>
      <c r="E1894" s="247">
        <v>27.94</v>
      </c>
    </row>
    <row r="1895" spans="2:5" ht="31.5" x14ac:dyDescent="0.25">
      <c r="B1895" s="265">
        <v>89215</v>
      </c>
      <c r="C1895" s="246" t="s">
        <v>1157</v>
      </c>
      <c r="D1895" s="245" t="s">
        <v>169</v>
      </c>
      <c r="E1895" s="247">
        <v>97.77</v>
      </c>
    </row>
    <row r="1896" spans="2:5" ht="31.5" x14ac:dyDescent="0.25">
      <c r="B1896" s="265">
        <v>87441</v>
      </c>
      <c r="C1896" s="246" t="s">
        <v>1080</v>
      </c>
      <c r="D1896" s="245" t="s">
        <v>169</v>
      </c>
      <c r="E1896" s="247">
        <v>0.41</v>
      </c>
    </row>
    <row r="1897" spans="2:5" ht="31.5" x14ac:dyDescent="0.25">
      <c r="B1897" s="265">
        <v>87442</v>
      </c>
      <c r="C1897" s="246" t="s">
        <v>1081</v>
      </c>
      <c r="D1897" s="245" t="s">
        <v>169</v>
      </c>
      <c r="E1897" s="247">
        <v>0.09</v>
      </c>
    </row>
    <row r="1898" spans="2:5" ht="31.5" x14ac:dyDescent="0.25">
      <c r="B1898" s="265">
        <v>87443</v>
      </c>
      <c r="C1898" s="246" t="s">
        <v>1082</v>
      </c>
      <c r="D1898" s="245" t="s">
        <v>169</v>
      </c>
      <c r="E1898" s="247">
        <v>0.52</v>
      </c>
    </row>
    <row r="1899" spans="2:5" ht="31.5" x14ac:dyDescent="0.25">
      <c r="B1899" s="265">
        <v>87444</v>
      </c>
      <c r="C1899" s="246" t="s">
        <v>1083</v>
      </c>
      <c r="D1899" s="245" t="s">
        <v>169</v>
      </c>
      <c r="E1899" s="247">
        <v>4.41</v>
      </c>
    </row>
    <row r="1900" spans="2:5" ht="31.5" x14ac:dyDescent="0.25">
      <c r="B1900" s="265">
        <v>93229</v>
      </c>
      <c r="C1900" s="246" t="s">
        <v>1386</v>
      </c>
      <c r="D1900" s="245" t="s">
        <v>169</v>
      </c>
      <c r="E1900" s="247">
        <v>0.38</v>
      </c>
    </row>
    <row r="1901" spans="2:5" ht="31.5" x14ac:dyDescent="0.25">
      <c r="B1901" s="265">
        <v>93230</v>
      </c>
      <c r="C1901" s="246" t="s">
        <v>1387</v>
      </c>
      <c r="D1901" s="245" t="s">
        <v>169</v>
      </c>
      <c r="E1901" s="247">
        <v>0.08</v>
      </c>
    </row>
    <row r="1902" spans="2:5" ht="31.5" x14ac:dyDescent="0.25">
      <c r="B1902" s="265">
        <v>93231</v>
      </c>
      <c r="C1902" s="246" t="s">
        <v>1388</v>
      </c>
      <c r="D1902" s="245" t="s">
        <v>169</v>
      </c>
      <c r="E1902" s="247">
        <v>0.48</v>
      </c>
    </row>
    <row r="1903" spans="2:5" ht="31.5" x14ac:dyDescent="0.25">
      <c r="B1903" s="265">
        <v>93232</v>
      </c>
      <c r="C1903" s="246" t="s">
        <v>1389</v>
      </c>
      <c r="D1903" s="245" t="s">
        <v>169</v>
      </c>
      <c r="E1903" s="247">
        <v>5.1100000000000003</v>
      </c>
    </row>
    <row r="1904" spans="2:5" ht="31.5" x14ac:dyDescent="0.25">
      <c r="B1904" s="265">
        <v>102948</v>
      </c>
      <c r="C1904" s="246" t="s">
        <v>8180</v>
      </c>
      <c r="D1904" s="245" t="s">
        <v>169</v>
      </c>
      <c r="E1904" s="247">
        <v>0</v>
      </c>
    </row>
    <row r="1905" spans="2:5" ht="31.5" x14ac:dyDescent="0.25">
      <c r="B1905" s="265">
        <v>102949</v>
      </c>
      <c r="C1905" s="246" t="s">
        <v>8181</v>
      </c>
      <c r="D1905" s="245" t="s">
        <v>169</v>
      </c>
      <c r="E1905" s="247">
        <v>0</v>
      </c>
    </row>
    <row r="1906" spans="2:5" ht="31.5" x14ac:dyDescent="0.25">
      <c r="B1906" s="265">
        <v>102950</v>
      </c>
      <c r="C1906" s="246" t="s">
        <v>8182</v>
      </c>
      <c r="D1906" s="245" t="s">
        <v>169</v>
      </c>
      <c r="E1906" s="247">
        <v>0</v>
      </c>
    </row>
    <row r="1907" spans="2:5" ht="31.5" x14ac:dyDescent="0.25">
      <c r="B1907" s="265">
        <v>102951</v>
      </c>
      <c r="C1907" s="246" t="s">
        <v>1568</v>
      </c>
      <c r="D1907" s="245" t="s">
        <v>169</v>
      </c>
      <c r="E1907" s="247">
        <v>0.45</v>
      </c>
    </row>
    <row r="1908" spans="2:5" ht="31.5" x14ac:dyDescent="0.25">
      <c r="B1908" s="265">
        <v>88826</v>
      </c>
      <c r="C1908" s="246" t="s">
        <v>1106</v>
      </c>
      <c r="D1908" s="245" t="s">
        <v>169</v>
      </c>
      <c r="E1908" s="247">
        <v>0.3</v>
      </c>
    </row>
    <row r="1909" spans="2:5" ht="31.5" x14ac:dyDescent="0.25">
      <c r="B1909" s="265">
        <v>88827</v>
      </c>
      <c r="C1909" s="246" t="s">
        <v>1107</v>
      </c>
      <c r="D1909" s="245" t="s">
        <v>169</v>
      </c>
      <c r="E1909" s="247">
        <v>7.0000000000000007E-2</v>
      </c>
    </row>
    <row r="1910" spans="2:5" ht="31.5" x14ac:dyDescent="0.25">
      <c r="B1910" s="265">
        <v>88828</v>
      </c>
      <c r="C1910" s="246" t="s">
        <v>1108</v>
      </c>
      <c r="D1910" s="245" t="s">
        <v>169</v>
      </c>
      <c r="E1910" s="247">
        <v>0.33</v>
      </c>
    </row>
    <row r="1911" spans="2:5" ht="31.5" x14ac:dyDescent="0.25">
      <c r="B1911" s="265">
        <v>88829</v>
      </c>
      <c r="C1911" s="246" t="s">
        <v>1109</v>
      </c>
      <c r="D1911" s="245" t="s">
        <v>169</v>
      </c>
      <c r="E1911" s="247">
        <v>0.9</v>
      </c>
    </row>
    <row r="1912" spans="2:5" ht="31.5" x14ac:dyDescent="0.25">
      <c r="B1912" s="265">
        <v>89221</v>
      </c>
      <c r="C1912" s="246" t="s">
        <v>1158</v>
      </c>
      <c r="D1912" s="245" t="s">
        <v>169</v>
      </c>
      <c r="E1912" s="247">
        <v>1.24</v>
      </c>
    </row>
    <row r="1913" spans="2:5" ht="31.5" x14ac:dyDescent="0.25">
      <c r="B1913" s="265">
        <v>89222</v>
      </c>
      <c r="C1913" s="246" t="s">
        <v>1159</v>
      </c>
      <c r="D1913" s="245" t="s">
        <v>169</v>
      </c>
      <c r="E1913" s="247">
        <v>0.28000000000000003</v>
      </c>
    </row>
    <row r="1914" spans="2:5" ht="31.5" x14ac:dyDescent="0.25">
      <c r="B1914" s="265">
        <v>89223</v>
      </c>
      <c r="C1914" s="246" t="s">
        <v>1160</v>
      </c>
      <c r="D1914" s="245" t="s">
        <v>169</v>
      </c>
      <c r="E1914" s="247">
        <v>1.36</v>
      </c>
    </row>
    <row r="1915" spans="2:5" ht="31.5" x14ac:dyDescent="0.25">
      <c r="B1915" s="265">
        <v>89224</v>
      </c>
      <c r="C1915" s="246" t="s">
        <v>1161</v>
      </c>
      <c r="D1915" s="245" t="s">
        <v>169</v>
      </c>
      <c r="E1915" s="247">
        <v>1.8</v>
      </c>
    </row>
    <row r="1916" spans="2:5" ht="31.5" x14ac:dyDescent="0.25">
      <c r="B1916" s="265">
        <v>89274</v>
      </c>
      <c r="C1916" s="246" t="s">
        <v>1193</v>
      </c>
      <c r="D1916" s="245" t="s">
        <v>169</v>
      </c>
      <c r="E1916" s="247">
        <v>1.51</v>
      </c>
    </row>
    <row r="1917" spans="2:5" ht="31.5" x14ac:dyDescent="0.25">
      <c r="B1917" s="265">
        <v>89275</v>
      </c>
      <c r="C1917" s="246" t="s">
        <v>1194</v>
      </c>
      <c r="D1917" s="245" t="s">
        <v>169</v>
      </c>
      <c r="E1917" s="247">
        <v>0.35</v>
      </c>
    </row>
    <row r="1918" spans="2:5" ht="31.5" x14ac:dyDescent="0.25">
      <c r="B1918" s="265">
        <v>89276</v>
      </c>
      <c r="C1918" s="246" t="s">
        <v>1195</v>
      </c>
      <c r="D1918" s="245" t="s">
        <v>169</v>
      </c>
      <c r="E1918" s="247">
        <v>1.89</v>
      </c>
    </row>
    <row r="1919" spans="2:5" ht="31.5" x14ac:dyDescent="0.25">
      <c r="B1919" s="265">
        <v>89277</v>
      </c>
      <c r="C1919" s="246" t="s">
        <v>1196</v>
      </c>
      <c r="D1919" s="245" t="s">
        <v>169</v>
      </c>
      <c r="E1919" s="247">
        <v>8.82</v>
      </c>
    </row>
    <row r="1920" spans="2:5" ht="31.5" x14ac:dyDescent="0.25">
      <c r="B1920" s="265">
        <v>90646</v>
      </c>
      <c r="C1920" s="246" t="s">
        <v>1229</v>
      </c>
      <c r="D1920" s="245" t="s">
        <v>169</v>
      </c>
      <c r="E1920" s="247">
        <v>0.76</v>
      </c>
    </row>
    <row r="1921" spans="2:5" ht="31.5" x14ac:dyDescent="0.25">
      <c r="B1921" s="265">
        <v>90647</v>
      </c>
      <c r="C1921" s="246" t="s">
        <v>1230</v>
      </c>
      <c r="D1921" s="245" t="s">
        <v>169</v>
      </c>
      <c r="E1921" s="247">
        <v>0.17</v>
      </c>
    </row>
    <row r="1922" spans="2:5" ht="31.5" x14ac:dyDescent="0.25">
      <c r="B1922" s="265">
        <v>90648</v>
      </c>
      <c r="C1922" s="246" t="s">
        <v>1231</v>
      </c>
      <c r="D1922" s="245" t="s">
        <v>169</v>
      </c>
      <c r="E1922" s="247">
        <v>0.84</v>
      </c>
    </row>
    <row r="1923" spans="2:5" ht="31.5" x14ac:dyDescent="0.25">
      <c r="B1923" s="265">
        <v>90649</v>
      </c>
      <c r="C1923" s="246" t="s">
        <v>1232</v>
      </c>
      <c r="D1923" s="245" t="s">
        <v>169</v>
      </c>
      <c r="E1923" s="247">
        <v>7.03</v>
      </c>
    </row>
    <row r="1924" spans="2:5" x14ac:dyDescent="0.25">
      <c r="B1924" s="265">
        <v>90652</v>
      </c>
      <c r="C1924" s="246" t="s">
        <v>1233</v>
      </c>
      <c r="D1924" s="245" t="s">
        <v>169</v>
      </c>
      <c r="E1924" s="247">
        <v>3.74</v>
      </c>
    </row>
    <row r="1925" spans="2:5" x14ac:dyDescent="0.25">
      <c r="B1925" s="265">
        <v>90653</v>
      </c>
      <c r="C1925" s="246" t="s">
        <v>1234</v>
      </c>
      <c r="D1925" s="245" t="s">
        <v>169</v>
      </c>
      <c r="E1925" s="247">
        <v>0.86</v>
      </c>
    </row>
    <row r="1926" spans="2:5" x14ac:dyDescent="0.25">
      <c r="B1926" s="265">
        <v>90654</v>
      </c>
      <c r="C1926" s="246" t="s">
        <v>1235</v>
      </c>
      <c r="D1926" s="245" t="s">
        <v>169</v>
      </c>
      <c r="E1926" s="247">
        <v>4.09</v>
      </c>
    </row>
    <row r="1927" spans="2:5" ht="31.5" x14ac:dyDescent="0.25">
      <c r="B1927" s="265">
        <v>90655</v>
      </c>
      <c r="C1927" s="246" t="s">
        <v>1236</v>
      </c>
      <c r="D1927" s="245" t="s">
        <v>169</v>
      </c>
      <c r="E1927" s="247">
        <v>4.63</v>
      </c>
    </row>
    <row r="1928" spans="2:5" x14ac:dyDescent="0.25">
      <c r="B1928" s="265">
        <v>90658</v>
      </c>
      <c r="C1928" s="246" t="s">
        <v>1237</v>
      </c>
      <c r="D1928" s="245" t="s">
        <v>169</v>
      </c>
      <c r="E1928" s="247">
        <v>4.01</v>
      </c>
    </row>
    <row r="1929" spans="2:5" x14ac:dyDescent="0.25">
      <c r="B1929" s="265">
        <v>90659</v>
      </c>
      <c r="C1929" s="246" t="s">
        <v>1238</v>
      </c>
      <c r="D1929" s="245" t="s">
        <v>169</v>
      </c>
      <c r="E1929" s="247">
        <v>0.92</v>
      </c>
    </row>
    <row r="1930" spans="2:5" x14ac:dyDescent="0.25">
      <c r="B1930" s="265">
        <v>90660</v>
      </c>
      <c r="C1930" s="246" t="s">
        <v>1239</v>
      </c>
      <c r="D1930" s="245" t="s">
        <v>169</v>
      </c>
      <c r="E1930" s="247">
        <v>4.38</v>
      </c>
    </row>
    <row r="1931" spans="2:5" ht="31.5" x14ac:dyDescent="0.25">
      <c r="B1931" s="265">
        <v>90661</v>
      </c>
      <c r="C1931" s="246" t="s">
        <v>1240</v>
      </c>
      <c r="D1931" s="245" t="s">
        <v>169</v>
      </c>
      <c r="E1931" s="247">
        <v>4.63</v>
      </c>
    </row>
    <row r="1932" spans="2:5" ht="31.5" x14ac:dyDescent="0.25">
      <c r="B1932" s="265">
        <v>89019</v>
      </c>
      <c r="C1932" s="246" t="s">
        <v>1138</v>
      </c>
      <c r="D1932" s="245" t="s">
        <v>169</v>
      </c>
      <c r="E1932" s="247">
        <v>0.44</v>
      </c>
    </row>
    <row r="1933" spans="2:5" ht="31.5" x14ac:dyDescent="0.25">
      <c r="B1933" s="265">
        <v>89020</v>
      </c>
      <c r="C1933" s="246" t="s">
        <v>1139</v>
      </c>
      <c r="D1933" s="245" t="s">
        <v>169</v>
      </c>
      <c r="E1933" s="247">
        <v>0.1</v>
      </c>
    </row>
    <row r="1934" spans="2:5" ht="31.5" x14ac:dyDescent="0.25">
      <c r="B1934" s="265">
        <v>5800</v>
      </c>
      <c r="C1934" s="246" t="s">
        <v>1017</v>
      </c>
      <c r="D1934" s="245" t="s">
        <v>169</v>
      </c>
      <c r="E1934" s="247">
        <v>0.48</v>
      </c>
    </row>
    <row r="1935" spans="2:5" ht="31.5" x14ac:dyDescent="0.25">
      <c r="B1935" s="265">
        <v>53866</v>
      </c>
      <c r="C1935" s="246" t="s">
        <v>1063</v>
      </c>
      <c r="D1935" s="245" t="s">
        <v>169</v>
      </c>
      <c r="E1935" s="247">
        <v>1.39</v>
      </c>
    </row>
    <row r="1936" spans="2:5" ht="31.5" x14ac:dyDescent="0.25">
      <c r="B1936" s="265">
        <v>90639</v>
      </c>
      <c r="C1936" s="246" t="s">
        <v>1225</v>
      </c>
      <c r="D1936" s="245" t="s">
        <v>169</v>
      </c>
      <c r="E1936" s="247">
        <v>5.75</v>
      </c>
    </row>
    <row r="1937" spans="2:5" ht="31.5" x14ac:dyDescent="0.25">
      <c r="B1937" s="265">
        <v>90640</v>
      </c>
      <c r="C1937" s="246" t="s">
        <v>1226</v>
      </c>
      <c r="D1937" s="245" t="s">
        <v>169</v>
      </c>
      <c r="E1937" s="247">
        <v>1.33</v>
      </c>
    </row>
    <row r="1938" spans="2:5" ht="31.5" x14ac:dyDescent="0.25">
      <c r="B1938" s="265">
        <v>90641</v>
      </c>
      <c r="C1938" s="246" t="s">
        <v>1227</v>
      </c>
      <c r="D1938" s="245" t="s">
        <v>169</v>
      </c>
      <c r="E1938" s="247">
        <v>6.29</v>
      </c>
    </row>
    <row r="1939" spans="2:5" ht="31.5" x14ac:dyDescent="0.25">
      <c r="B1939" s="265">
        <v>90642</v>
      </c>
      <c r="C1939" s="246" t="s">
        <v>1228</v>
      </c>
      <c r="D1939" s="245" t="s">
        <v>169</v>
      </c>
      <c r="E1939" s="247">
        <v>13.23</v>
      </c>
    </row>
    <row r="1940" spans="2:5" x14ac:dyDescent="0.25">
      <c r="B1940" s="265">
        <v>102806</v>
      </c>
      <c r="C1940" s="246" t="s">
        <v>8183</v>
      </c>
      <c r="D1940" s="245" t="s">
        <v>169</v>
      </c>
      <c r="E1940" s="247">
        <v>0</v>
      </c>
    </row>
    <row r="1941" spans="2:5" x14ac:dyDescent="0.25">
      <c r="B1941" s="265">
        <v>102807</v>
      </c>
      <c r="C1941" s="246" t="s">
        <v>8184</v>
      </c>
      <c r="D1941" s="245" t="s">
        <v>169</v>
      </c>
      <c r="E1941" s="247">
        <v>0</v>
      </c>
    </row>
    <row r="1942" spans="2:5" x14ac:dyDescent="0.25">
      <c r="B1942" s="265">
        <v>102808</v>
      </c>
      <c r="C1942" s="246" t="s">
        <v>8185</v>
      </c>
      <c r="D1942" s="245" t="s">
        <v>169</v>
      </c>
      <c r="E1942" s="247">
        <v>0</v>
      </c>
    </row>
    <row r="1943" spans="2:5" x14ac:dyDescent="0.25">
      <c r="B1943" s="265">
        <v>102809</v>
      </c>
      <c r="C1943" s="246" t="s">
        <v>1547</v>
      </c>
      <c r="D1943" s="245" t="s">
        <v>169</v>
      </c>
      <c r="E1943" s="247">
        <v>16.66</v>
      </c>
    </row>
    <row r="1944" spans="2:5" ht="31.5" x14ac:dyDescent="0.25">
      <c r="B1944" s="265">
        <v>92140</v>
      </c>
      <c r="C1944" s="246" t="s">
        <v>1361</v>
      </c>
      <c r="D1944" s="245" t="s">
        <v>169</v>
      </c>
      <c r="E1944" s="247">
        <v>4.72</v>
      </c>
    </row>
    <row r="1945" spans="2:5" ht="31.5" x14ac:dyDescent="0.25">
      <c r="B1945" s="265">
        <v>92142</v>
      </c>
      <c r="C1945" s="246" t="s">
        <v>1363</v>
      </c>
      <c r="D1945" s="245" t="s">
        <v>169</v>
      </c>
      <c r="E1945" s="247">
        <v>0.59</v>
      </c>
    </row>
    <row r="1946" spans="2:5" ht="31.5" x14ac:dyDescent="0.25">
      <c r="B1946" s="265">
        <v>92141</v>
      </c>
      <c r="C1946" s="246" t="s">
        <v>1362</v>
      </c>
      <c r="D1946" s="245" t="s">
        <v>169</v>
      </c>
      <c r="E1946" s="247">
        <v>1.45</v>
      </c>
    </row>
    <row r="1947" spans="2:5" ht="31.5" x14ac:dyDescent="0.25">
      <c r="B1947" s="265">
        <v>92143</v>
      </c>
      <c r="C1947" s="246" t="s">
        <v>1364</v>
      </c>
      <c r="D1947" s="245" t="s">
        <v>169</v>
      </c>
      <c r="E1947" s="247">
        <v>5.9</v>
      </c>
    </row>
    <row r="1948" spans="2:5" ht="31.5" x14ac:dyDescent="0.25">
      <c r="B1948" s="265">
        <v>92144</v>
      </c>
      <c r="C1948" s="246" t="s">
        <v>1365</v>
      </c>
      <c r="D1948" s="245" t="s">
        <v>169</v>
      </c>
      <c r="E1948" s="247">
        <v>44.42</v>
      </c>
    </row>
    <row r="1949" spans="2:5" x14ac:dyDescent="0.25">
      <c r="B1949" s="265">
        <v>92133</v>
      </c>
      <c r="C1949" s="246" t="s">
        <v>1356</v>
      </c>
      <c r="D1949" s="245" t="s">
        <v>169</v>
      </c>
      <c r="E1949" s="247">
        <v>12.9</v>
      </c>
    </row>
    <row r="1950" spans="2:5" x14ac:dyDescent="0.25">
      <c r="B1950" s="265">
        <v>92135</v>
      </c>
      <c r="C1950" s="246" t="s">
        <v>1358</v>
      </c>
      <c r="D1950" s="245" t="s">
        <v>169</v>
      </c>
      <c r="E1950" s="247">
        <v>1.61</v>
      </c>
    </row>
    <row r="1951" spans="2:5" x14ac:dyDescent="0.25">
      <c r="B1951" s="265">
        <v>92134</v>
      </c>
      <c r="C1951" s="246" t="s">
        <v>1357</v>
      </c>
      <c r="D1951" s="245" t="s">
        <v>169</v>
      </c>
      <c r="E1951" s="247">
        <v>3.97</v>
      </c>
    </row>
    <row r="1952" spans="2:5" x14ac:dyDescent="0.25">
      <c r="B1952" s="265">
        <v>92136</v>
      </c>
      <c r="C1952" s="246" t="s">
        <v>1359</v>
      </c>
      <c r="D1952" s="245" t="s">
        <v>169</v>
      </c>
      <c r="E1952" s="247">
        <v>16.12</v>
      </c>
    </row>
    <row r="1953" spans="2:5" ht="31.5" x14ac:dyDescent="0.25">
      <c r="B1953" s="265">
        <v>92137</v>
      </c>
      <c r="C1953" s="246" t="s">
        <v>1360</v>
      </c>
      <c r="D1953" s="245" t="s">
        <v>169</v>
      </c>
      <c r="E1953" s="247">
        <v>37.1</v>
      </c>
    </row>
    <row r="1954" spans="2:5" ht="47.25" x14ac:dyDescent="0.25">
      <c r="B1954" s="265">
        <v>91380</v>
      </c>
      <c r="C1954" s="246" t="s">
        <v>1305</v>
      </c>
      <c r="D1954" s="245" t="s">
        <v>169</v>
      </c>
      <c r="E1954" s="247">
        <v>29.3</v>
      </c>
    </row>
    <row r="1955" spans="2:5" ht="47.25" x14ac:dyDescent="0.25">
      <c r="B1955" s="265">
        <v>91382</v>
      </c>
      <c r="C1955" s="246" t="s">
        <v>1307</v>
      </c>
      <c r="D1955" s="245" t="s">
        <v>169</v>
      </c>
      <c r="E1955" s="247">
        <v>4.58</v>
      </c>
    </row>
    <row r="1956" spans="2:5" ht="31.5" x14ac:dyDescent="0.25">
      <c r="B1956" s="265">
        <v>91381</v>
      </c>
      <c r="C1956" s="246" t="s">
        <v>1306</v>
      </c>
      <c r="D1956" s="245" t="s">
        <v>169</v>
      </c>
      <c r="E1956" s="247">
        <v>11.33</v>
      </c>
    </row>
    <row r="1957" spans="2:5" ht="47.25" x14ac:dyDescent="0.25">
      <c r="B1957" s="265">
        <v>91383</v>
      </c>
      <c r="C1957" s="246" t="s">
        <v>1308</v>
      </c>
      <c r="D1957" s="245" t="s">
        <v>169</v>
      </c>
      <c r="E1957" s="247">
        <v>52.94</v>
      </c>
    </row>
    <row r="1958" spans="2:5" ht="47.25" x14ac:dyDescent="0.25">
      <c r="B1958" s="265">
        <v>91384</v>
      </c>
      <c r="C1958" s="246" t="s">
        <v>1309</v>
      </c>
      <c r="D1958" s="245" t="s">
        <v>169</v>
      </c>
      <c r="E1958" s="247">
        <v>149.31</v>
      </c>
    </row>
    <row r="1959" spans="2:5" ht="31.5" x14ac:dyDescent="0.25">
      <c r="B1959" s="265">
        <v>96030</v>
      </c>
      <c r="C1959" s="246" t="s">
        <v>1513</v>
      </c>
      <c r="D1959" s="245" t="s">
        <v>169</v>
      </c>
      <c r="E1959" s="247">
        <v>35.770000000000003</v>
      </c>
    </row>
    <row r="1960" spans="2:5" ht="31.5" x14ac:dyDescent="0.25">
      <c r="B1960" s="265">
        <v>96032</v>
      </c>
      <c r="C1960" s="246" t="s">
        <v>1515</v>
      </c>
      <c r="D1960" s="245" t="s">
        <v>169</v>
      </c>
      <c r="E1960" s="247">
        <v>5.09</v>
      </c>
    </row>
    <row r="1961" spans="2:5" ht="31.5" x14ac:dyDescent="0.25">
      <c r="B1961" s="265">
        <v>96031</v>
      </c>
      <c r="C1961" s="246" t="s">
        <v>1514</v>
      </c>
      <c r="D1961" s="245" t="s">
        <v>169</v>
      </c>
      <c r="E1961" s="247">
        <v>12.66</v>
      </c>
    </row>
    <row r="1962" spans="2:5" ht="31.5" x14ac:dyDescent="0.25">
      <c r="B1962" s="265">
        <v>96033</v>
      </c>
      <c r="C1962" s="246" t="s">
        <v>1516</v>
      </c>
      <c r="D1962" s="245" t="s">
        <v>169</v>
      </c>
      <c r="E1962" s="247">
        <v>58.33</v>
      </c>
    </row>
    <row r="1963" spans="2:5" ht="31.5" x14ac:dyDescent="0.25">
      <c r="B1963" s="265">
        <v>96034</v>
      </c>
      <c r="C1963" s="246" t="s">
        <v>1517</v>
      </c>
      <c r="D1963" s="245" t="s">
        <v>169</v>
      </c>
      <c r="E1963" s="247">
        <v>149.31</v>
      </c>
    </row>
    <row r="1964" spans="2:5" ht="31.5" x14ac:dyDescent="0.25">
      <c r="B1964" s="265">
        <v>89870</v>
      </c>
      <c r="C1964" s="246" t="s">
        <v>1199</v>
      </c>
      <c r="D1964" s="245" t="s">
        <v>169</v>
      </c>
      <c r="E1964" s="247">
        <v>37.01</v>
      </c>
    </row>
    <row r="1965" spans="2:5" ht="47.25" x14ac:dyDescent="0.25">
      <c r="B1965" s="265">
        <v>89872</v>
      </c>
      <c r="C1965" s="246" t="s">
        <v>1201</v>
      </c>
      <c r="D1965" s="245" t="s">
        <v>169</v>
      </c>
      <c r="E1965" s="247">
        <v>5.28</v>
      </c>
    </row>
    <row r="1966" spans="2:5" ht="31.5" x14ac:dyDescent="0.25">
      <c r="B1966" s="265">
        <v>89871</v>
      </c>
      <c r="C1966" s="246" t="s">
        <v>1200</v>
      </c>
      <c r="D1966" s="245" t="s">
        <v>169</v>
      </c>
      <c r="E1966" s="247">
        <v>13.07</v>
      </c>
    </row>
    <row r="1967" spans="2:5" ht="31.5" x14ac:dyDescent="0.25">
      <c r="B1967" s="265">
        <v>89873</v>
      </c>
      <c r="C1967" s="246" t="s">
        <v>1202</v>
      </c>
      <c r="D1967" s="245" t="s">
        <v>169</v>
      </c>
      <c r="E1967" s="247">
        <v>63.48</v>
      </c>
    </row>
    <row r="1968" spans="2:5" ht="47.25" x14ac:dyDescent="0.25">
      <c r="B1968" s="265">
        <v>89874</v>
      </c>
      <c r="C1968" s="246" t="s">
        <v>1203</v>
      </c>
      <c r="D1968" s="245" t="s">
        <v>169</v>
      </c>
      <c r="E1968" s="247">
        <v>185.66</v>
      </c>
    </row>
    <row r="1969" spans="2:5" ht="31.5" x14ac:dyDescent="0.25">
      <c r="B1969" s="265">
        <v>89878</v>
      </c>
      <c r="C1969" s="246" t="s">
        <v>1204</v>
      </c>
      <c r="D1969" s="245" t="s">
        <v>169</v>
      </c>
      <c r="E1969" s="247">
        <v>39.549999999999997</v>
      </c>
    </row>
    <row r="1970" spans="2:5" ht="47.25" x14ac:dyDescent="0.25">
      <c r="B1970" s="265">
        <v>89880</v>
      </c>
      <c r="C1970" s="246" t="s">
        <v>1206</v>
      </c>
      <c r="D1970" s="245" t="s">
        <v>169</v>
      </c>
      <c r="E1970" s="247">
        <v>5.55</v>
      </c>
    </row>
    <row r="1971" spans="2:5" ht="31.5" x14ac:dyDescent="0.25">
      <c r="B1971" s="265">
        <v>89879</v>
      </c>
      <c r="C1971" s="246" t="s">
        <v>1205</v>
      </c>
      <c r="D1971" s="245" t="s">
        <v>169</v>
      </c>
      <c r="E1971" s="247">
        <v>13.74</v>
      </c>
    </row>
    <row r="1972" spans="2:5" ht="31.5" x14ac:dyDescent="0.25">
      <c r="B1972" s="265">
        <v>89881</v>
      </c>
      <c r="C1972" s="246" t="s">
        <v>1207</v>
      </c>
      <c r="D1972" s="245" t="s">
        <v>169</v>
      </c>
      <c r="E1972" s="247">
        <v>67.2</v>
      </c>
    </row>
    <row r="1973" spans="2:5" ht="47.25" x14ac:dyDescent="0.25">
      <c r="B1973" s="265">
        <v>89882</v>
      </c>
      <c r="C1973" s="246" t="s">
        <v>1208</v>
      </c>
      <c r="D1973" s="245" t="s">
        <v>169</v>
      </c>
      <c r="E1973" s="247">
        <v>214.2</v>
      </c>
    </row>
    <row r="1974" spans="2:5" ht="31.5" x14ac:dyDescent="0.25">
      <c r="B1974" s="265">
        <v>7058</v>
      </c>
      <c r="C1974" s="246" t="s">
        <v>1033</v>
      </c>
      <c r="D1974" s="245" t="s">
        <v>169</v>
      </c>
      <c r="E1974" s="247">
        <v>23.05</v>
      </c>
    </row>
    <row r="1975" spans="2:5" ht="31.5" x14ac:dyDescent="0.25">
      <c r="B1975" s="265">
        <v>91402</v>
      </c>
      <c r="C1975" s="246" t="s">
        <v>1316</v>
      </c>
      <c r="D1975" s="245" t="s">
        <v>169</v>
      </c>
      <c r="E1975" s="247">
        <v>3.61</v>
      </c>
    </row>
    <row r="1976" spans="2:5" ht="31.5" x14ac:dyDescent="0.25">
      <c r="B1976" s="265">
        <v>7059</v>
      </c>
      <c r="C1976" s="246" t="s">
        <v>1034</v>
      </c>
      <c r="D1976" s="245" t="s">
        <v>169</v>
      </c>
      <c r="E1976" s="247">
        <v>8.93</v>
      </c>
    </row>
    <row r="1977" spans="2:5" ht="31.5" x14ac:dyDescent="0.25">
      <c r="B1977" s="265">
        <v>7060</v>
      </c>
      <c r="C1977" s="246" t="s">
        <v>1035</v>
      </c>
      <c r="D1977" s="245" t="s">
        <v>169</v>
      </c>
      <c r="E1977" s="247">
        <v>41.74</v>
      </c>
    </row>
    <row r="1978" spans="2:5" ht="31.5" x14ac:dyDescent="0.25">
      <c r="B1978" s="265">
        <v>7061</v>
      </c>
      <c r="C1978" s="246" t="s">
        <v>1036</v>
      </c>
      <c r="D1978" s="245" t="s">
        <v>169</v>
      </c>
      <c r="E1978" s="247">
        <v>85.8</v>
      </c>
    </row>
    <row r="1979" spans="2:5" ht="31.5" x14ac:dyDescent="0.25">
      <c r="B1979" s="265">
        <v>91367</v>
      </c>
      <c r="C1979" s="246" t="s">
        <v>1299</v>
      </c>
      <c r="D1979" s="245" t="s">
        <v>169</v>
      </c>
      <c r="E1979" s="247">
        <v>22.27</v>
      </c>
    </row>
    <row r="1980" spans="2:5" ht="31.5" x14ac:dyDescent="0.25">
      <c r="B1980" s="265">
        <v>91369</v>
      </c>
      <c r="C1980" s="246" t="s">
        <v>1301</v>
      </c>
      <c r="D1980" s="245" t="s">
        <v>169</v>
      </c>
      <c r="E1980" s="247">
        <v>3.48</v>
      </c>
    </row>
    <row r="1981" spans="2:5" ht="31.5" x14ac:dyDescent="0.25">
      <c r="B1981" s="265">
        <v>91368</v>
      </c>
      <c r="C1981" s="246" t="s">
        <v>1300</v>
      </c>
      <c r="D1981" s="245" t="s">
        <v>169</v>
      </c>
      <c r="E1981" s="247">
        <v>8.61</v>
      </c>
    </row>
    <row r="1982" spans="2:5" ht="31.5" x14ac:dyDescent="0.25">
      <c r="B1982" s="265">
        <v>5695</v>
      </c>
      <c r="C1982" s="246" t="s">
        <v>987</v>
      </c>
      <c r="D1982" s="245" t="s">
        <v>169</v>
      </c>
      <c r="E1982" s="247">
        <v>40.33</v>
      </c>
    </row>
    <row r="1983" spans="2:5" ht="31.5" x14ac:dyDescent="0.25">
      <c r="B1983" s="265">
        <v>53792</v>
      </c>
      <c r="C1983" s="246" t="s">
        <v>1043</v>
      </c>
      <c r="D1983" s="245" t="s">
        <v>169</v>
      </c>
      <c r="E1983" s="247">
        <v>106.65</v>
      </c>
    </row>
    <row r="1984" spans="2:5" ht="47.25" x14ac:dyDescent="0.25">
      <c r="B1984" s="265">
        <v>92237</v>
      </c>
      <c r="C1984" s="246" t="s">
        <v>1366</v>
      </c>
      <c r="D1984" s="245" t="s">
        <v>169</v>
      </c>
      <c r="E1984" s="247">
        <v>28.41</v>
      </c>
    </row>
    <row r="1985" spans="2:5" ht="47.25" x14ac:dyDescent="0.25">
      <c r="B1985" s="265">
        <v>92239</v>
      </c>
      <c r="C1985" s="246" t="s">
        <v>1368</v>
      </c>
      <c r="D1985" s="245" t="s">
        <v>169</v>
      </c>
      <c r="E1985" s="247">
        <v>4.6100000000000003</v>
      </c>
    </row>
    <row r="1986" spans="2:5" ht="47.25" x14ac:dyDescent="0.25">
      <c r="B1986" s="265">
        <v>92238</v>
      </c>
      <c r="C1986" s="246" t="s">
        <v>1367</v>
      </c>
      <c r="D1986" s="245" t="s">
        <v>169</v>
      </c>
      <c r="E1986" s="247">
        <v>11.42</v>
      </c>
    </row>
    <row r="1987" spans="2:5" ht="47.25" x14ac:dyDescent="0.25">
      <c r="B1987" s="265">
        <v>92240</v>
      </c>
      <c r="C1987" s="246" t="s">
        <v>1369</v>
      </c>
      <c r="D1987" s="245" t="s">
        <v>169</v>
      </c>
      <c r="E1987" s="247">
        <v>50.87</v>
      </c>
    </row>
    <row r="1988" spans="2:5" ht="47.25" x14ac:dyDescent="0.25">
      <c r="B1988" s="265">
        <v>92241</v>
      </c>
      <c r="C1988" s="246" t="s">
        <v>1370</v>
      </c>
      <c r="D1988" s="245" t="s">
        <v>169</v>
      </c>
      <c r="E1988" s="247">
        <v>290.74</v>
      </c>
    </row>
    <row r="1989" spans="2:5" ht="47.25" x14ac:dyDescent="0.25">
      <c r="B1989" s="265">
        <v>91640</v>
      </c>
      <c r="C1989" s="246" t="s">
        <v>1332</v>
      </c>
      <c r="D1989" s="245" t="s">
        <v>169</v>
      </c>
      <c r="E1989" s="247">
        <v>38.97</v>
      </c>
    </row>
    <row r="1990" spans="2:5" ht="47.25" x14ac:dyDescent="0.25">
      <c r="B1990" s="265">
        <v>91642</v>
      </c>
      <c r="C1990" s="246" t="s">
        <v>1334</v>
      </c>
      <c r="D1990" s="245" t="s">
        <v>169</v>
      </c>
      <c r="E1990" s="247">
        <v>6.35</v>
      </c>
    </row>
    <row r="1991" spans="2:5" ht="47.25" x14ac:dyDescent="0.25">
      <c r="B1991" s="265">
        <v>91641</v>
      </c>
      <c r="C1991" s="246" t="s">
        <v>1333</v>
      </c>
      <c r="D1991" s="245" t="s">
        <v>169</v>
      </c>
      <c r="E1991" s="247">
        <v>15.72</v>
      </c>
    </row>
    <row r="1992" spans="2:5" ht="47.25" x14ac:dyDescent="0.25">
      <c r="B1992" s="265">
        <v>91643</v>
      </c>
      <c r="C1992" s="246" t="s">
        <v>1335</v>
      </c>
      <c r="D1992" s="245" t="s">
        <v>169</v>
      </c>
      <c r="E1992" s="247">
        <v>70.14</v>
      </c>
    </row>
    <row r="1993" spans="2:5" ht="47.25" x14ac:dyDescent="0.25">
      <c r="B1993" s="265">
        <v>91644</v>
      </c>
      <c r="C1993" s="246" t="s">
        <v>1336</v>
      </c>
      <c r="D1993" s="245" t="s">
        <v>169</v>
      </c>
      <c r="E1993" s="247">
        <v>317.14</v>
      </c>
    </row>
    <row r="1994" spans="2:5" ht="47.25" x14ac:dyDescent="0.25">
      <c r="B1994" s="265">
        <v>92105</v>
      </c>
      <c r="C1994" s="246" t="s">
        <v>1348</v>
      </c>
      <c r="D1994" s="245" t="s">
        <v>169</v>
      </c>
      <c r="E1994" s="247">
        <v>202.6</v>
      </c>
    </row>
    <row r="1995" spans="2:5" ht="47.25" x14ac:dyDescent="0.25">
      <c r="B1995" s="265">
        <v>92101</v>
      </c>
      <c r="C1995" s="246" t="s">
        <v>1344</v>
      </c>
      <c r="D1995" s="245" t="s">
        <v>169</v>
      </c>
      <c r="E1995" s="247">
        <v>47.63</v>
      </c>
    </row>
    <row r="1996" spans="2:5" ht="47.25" x14ac:dyDescent="0.25">
      <c r="B1996" s="265">
        <v>92103</v>
      </c>
      <c r="C1996" s="246" t="s">
        <v>1346</v>
      </c>
      <c r="D1996" s="245" t="s">
        <v>169</v>
      </c>
      <c r="E1996" s="247">
        <v>5.96</v>
      </c>
    </row>
    <row r="1997" spans="2:5" ht="47.25" x14ac:dyDescent="0.25">
      <c r="B1997" s="265">
        <v>92102</v>
      </c>
      <c r="C1997" s="246" t="s">
        <v>1345</v>
      </c>
      <c r="D1997" s="245" t="s">
        <v>169</v>
      </c>
      <c r="E1997" s="247">
        <v>14.75</v>
      </c>
    </row>
    <row r="1998" spans="2:5" ht="47.25" x14ac:dyDescent="0.25">
      <c r="B1998" s="265">
        <v>92104</v>
      </c>
      <c r="C1998" s="246" t="s">
        <v>1347</v>
      </c>
      <c r="D1998" s="245" t="s">
        <v>169</v>
      </c>
      <c r="E1998" s="247">
        <v>74.64</v>
      </c>
    </row>
    <row r="1999" spans="2:5" ht="47.25" x14ac:dyDescent="0.25">
      <c r="B1999" s="265">
        <v>91396</v>
      </c>
      <c r="C1999" s="246" t="s">
        <v>1313</v>
      </c>
      <c r="D1999" s="245" t="s">
        <v>169</v>
      </c>
      <c r="E1999" s="247">
        <v>29.71</v>
      </c>
    </row>
    <row r="2000" spans="2:5" ht="47.25" x14ac:dyDescent="0.25">
      <c r="B2000" s="265">
        <v>91398</v>
      </c>
      <c r="C2000" s="246" t="s">
        <v>1315</v>
      </c>
      <c r="D2000" s="245" t="s">
        <v>169</v>
      </c>
      <c r="E2000" s="247">
        <v>4.6399999999999997</v>
      </c>
    </row>
    <row r="2001" spans="2:5" ht="47.25" x14ac:dyDescent="0.25">
      <c r="B2001" s="265">
        <v>91397</v>
      </c>
      <c r="C2001" s="246" t="s">
        <v>1314</v>
      </c>
      <c r="D2001" s="245" t="s">
        <v>169</v>
      </c>
      <c r="E2001" s="247">
        <v>11.5</v>
      </c>
    </row>
    <row r="2002" spans="2:5" ht="47.25" x14ac:dyDescent="0.25">
      <c r="B2002" s="265">
        <v>5763</v>
      </c>
      <c r="C2002" s="246" t="s">
        <v>1011</v>
      </c>
      <c r="D2002" s="245" t="s">
        <v>169</v>
      </c>
      <c r="E2002" s="247">
        <v>52.76</v>
      </c>
    </row>
    <row r="2003" spans="2:5" ht="47.25" x14ac:dyDescent="0.25">
      <c r="B2003" s="265">
        <v>53831</v>
      </c>
      <c r="C2003" s="246" t="s">
        <v>1054</v>
      </c>
      <c r="D2003" s="245" t="s">
        <v>169</v>
      </c>
      <c r="E2003" s="247">
        <v>202.6</v>
      </c>
    </row>
    <row r="2004" spans="2:5" ht="31.5" x14ac:dyDescent="0.25">
      <c r="B2004" s="265">
        <v>91359</v>
      </c>
      <c r="C2004" s="246" t="s">
        <v>1296</v>
      </c>
      <c r="D2004" s="245" t="s">
        <v>169</v>
      </c>
      <c r="E2004" s="247">
        <v>21.41</v>
      </c>
    </row>
    <row r="2005" spans="2:5" ht="31.5" x14ac:dyDescent="0.25">
      <c r="B2005" s="265">
        <v>91361</v>
      </c>
      <c r="C2005" s="246" t="s">
        <v>1298</v>
      </c>
      <c r="D2005" s="245" t="s">
        <v>169</v>
      </c>
      <c r="E2005" s="247">
        <v>3.31</v>
      </c>
    </row>
    <row r="2006" spans="2:5" ht="31.5" x14ac:dyDescent="0.25">
      <c r="B2006" s="265">
        <v>91360</v>
      </c>
      <c r="C2006" s="246" t="s">
        <v>1297</v>
      </c>
      <c r="D2006" s="245" t="s">
        <v>169</v>
      </c>
      <c r="E2006" s="247">
        <v>8.1999999999999993</v>
      </c>
    </row>
    <row r="2007" spans="2:5" ht="31.5" x14ac:dyDescent="0.25">
      <c r="B2007" s="265">
        <v>53882</v>
      </c>
      <c r="C2007" s="246" t="s">
        <v>1064</v>
      </c>
      <c r="D2007" s="245" t="s">
        <v>169</v>
      </c>
      <c r="E2007" s="247">
        <v>37.68</v>
      </c>
    </row>
    <row r="2008" spans="2:5" ht="47.25" x14ac:dyDescent="0.25">
      <c r="B2008" s="265">
        <v>5747</v>
      </c>
      <c r="C2008" s="246" t="s">
        <v>1008</v>
      </c>
      <c r="D2008" s="245" t="s">
        <v>169</v>
      </c>
      <c r="E2008" s="247">
        <v>166.5</v>
      </c>
    </row>
    <row r="2009" spans="2:5" ht="31.5" x14ac:dyDescent="0.25">
      <c r="B2009" s="265">
        <v>104699</v>
      </c>
      <c r="C2009" s="246" t="s">
        <v>8186</v>
      </c>
      <c r="D2009" s="245" t="s">
        <v>169</v>
      </c>
      <c r="E2009" s="247">
        <v>0</v>
      </c>
    </row>
    <row r="2010" spans="2:5" ht="31.5" x14ac:dyDescent="0.25">
      <c r="B2010" s="265">
        <v>104702</v>
      </c>
      <c r="C2010" s="246" t="s">
        <v>8187</v>
      </c>
      <c r="D2010" s="245" t="s">
        <v>169</v>
      </c>
      <c r="E2010" s="247">
        <v>0</v>
      </c>
    </row>
    <row r="2011" spans="2:5" ht="31.5" x14ac:dyDescent="0.25">
      <c r="B2011" s="265">
        <v>104700</v>
      </c>
      <c r="C2011" s="246" t="s">
        <v>8188</v>
      </c>
      <c r="D2011" s="245" t="s">
        <v>169</v>
      </c>
      <c r="E2011" s="247">
        <v>0</v>
      </c>
    </row>
    <row r="2012" spans="2:5" ht="31.5" x14ac:dyDescent="0.25">
      <c r="B2012" s="265">
        <v>104701</v>
      </c>
      <c r="C2012" s="246" t="s">
        <v>8189</v>
      </c>
      <c r="D2012" s="245" t="s">
        <v>169</v>
      </c>
      <c r="E2012" s="247">
        <v>0</v>
      </c>
    </row>
    <row r="2013" spans="2:5" ht="31.5" x14ac:dyDescent="0.25">
      <c r="B2013" s="265">
        <v>104703</v>
      </c>
      <c r="C2013" s="246" t="s">
        <v>1599</v>
      </c>
      <c r="D2013" s="245" t="s">
        <v>169</v>
      </c>
      <c r="E2013" s="247">
        <v>97.39</v>
      </c>
    </row>
    <row r="2014" spans="2:5" ht="47.25" x14ac:dyDescent="0.25">
      <c r="B2014" s="265">
        <v>91390</v>
      </c>
      <c r="C2014" s="246" t="s">
        <v>1310</v>
      </c>
      <c r="D2014" s="245" t="s">
        <v>169</v>
      </c>
      <c r="E2014" s="247">
        <v>19.52</v>
      </c>
    </row>
    <row r="2015" spans="2:5" ht="47.25" x14ac:dyDescent="0.25">
      <c r="B2015" s="265">
        <v>91392</v>
      </c>
      <c r="C2015" s="246" t="s">
        <v>1312</v>
      </c>
      <c r="D2015" s="245" t="s">
        <v>169</v>
      </c>
      <c r="E2015" s="247">
        <v>3.15</v>
      </c>
    </row>
    <row r="2016" spans="2:5" ht="47.25" x14ac:dyDescent="0.25">
      <c r="B2016" s="265">
        <v>91391</v>
      </c>
      <c r="C2016" s="246" t="s">
        <v>1311</v>
      </c>
      <c r="D2016" s="245" t="s">
        <v>169</v>
      </c>
      <c r="E2016" s="247">
        <v>7.8</v>
      </c>
    </row>
    <row r="2017" spans="2:5" ht="47.25" x14ac:dyDescent="0.25">
      <c r="B2017" s="265">
        <v>73335</v>
      </c>
      <c r="C2017" s="246" t="s">
        <v>1072</v>
      </c>
      <c r="D2017" s="245" t="s">
        <v>169</v>
      </c>
      <c r="E2017" s="247">
        <v>35.700000000000003</v>
      </c>
    </row>
    <row r="2018" spans="2:5" ht="47.25" x14ac:dyDescent="0.25">
      <c r="B2018" s="265">
        <v>73340</v>
      </c>
      <c r="C2018" s="246" t="s">
        <v>1073</v>
      </c>
      <c r="D2018" s="245" t="s">
        <v>169</v>
      </c>
      <c r="E2018" s="247">
        <v>162.97999999999999</v>
      </c>
    </row>
    <row r="2019" spans="2:5" ht="47.25" x14ac:dyDescent="0.25">
      <c r="B2019" s="265">
        <v>89264</v>
      </c>
      <c r="C2019" s="246" t="s">
        <v>1185</v>
      </c>
      <c r="D2019" s="245" t="s">
        <v>169</v>
      </c>
      <c r="E2019" s="247">
        <v>21.4</v>
      </c>
    </row>
    <row r="2020" spans="2:5" ht="47.25" x14ac:dyDescent="0.25">
      <c r="B2020" s="265">
        <v>89266</v>
      </c>
      <c r="C2020" s="246" t="s">
        <v>1187</v>
      </c>
      <c r="D2020" s="245" t="s">
        <v>169</v>
      </c>
      <c r="E2020" s="247">
        <v>3.45</v>
      </c>
    </row>
    <row r="2021" spans="2:5" ht="47.25" x14ac:dyDescent="0.25">
      <c r="B2021" s="265">
        <v>89265</v>
      </c>
      <c r="C2021" s="246" t="s">
        <v>1186</v>
      </c>
      <c r="D2021" s="245" t="s">
        <v>169</v>
      </c>
      <c r="E2021" s="247">
        <v>8.5500000000000007</v>
      </c>
    </row>
    <row r="2022" spans="2:5" ht="47.25" x14ac:dyDescent="0.25">
      <c r="B2022" s="265">
        <v>5705</v>
      </c>
      <c r="C2022" s="246" t="s">
        <v>989</v>
      </c>
      <c r="D2022" s="245" t="s">
        <v>169</v>
      </c>
      <c r="E2022" s="247">
        <v>39.14</v>
      </c>
    </row>
    <row r="2023" spans="2:5" ht="47.25" x14ac:dyDescent="0.25">
      <c r="B2023" s="265">
        <v>53797</v>
      </c>
      <c r="C2023" s="246" t="s">
        <v>1045</v>
      </c>
      <c r="D2023" s="245" t="s">
        <v>169</v>
      </c>
      <c r="E2023" s="247">
        <v>122.66</v>
      </c>
    </row>
    <row r="2024" spans="2:5" ht="31.5" x14ac:dyDescent="0.25">
      <c r="B2024" s="265">
        <v>91354</v>
      </c>
      <c r="C2024" s="246" t="s">
        <v>1293</v>
      </c>
      <c r="D2024" s="245" t="s">
        <v>169</v>
      </c>
      <c r="E2024" s="247">
        <v>18.05</v>
      </c>
    </row>
    <row r="2025" spans="2:5" ht="31.5" x14ac:dyDescent="0.25">
      <c r="B2025" s="265">
        <v>91356</v>
      </c>
      <c r="C2025" s="246" t="s">
        <v>1295</v>
      </c>
      <c r="D2025" s="245" t="s">
        <v>169</v>
      </c>
      <c r="E2025" s="247">
        <v>3</v>
      </c>
    </row>
    <row r="2026" spans="2:5" ht="31.5" x14ac:dyDescent="0.25">
      <c r="B2026" s="265">
        <v>91355</v>
      </c>
      <c r="C2026" s="246" t="s">
        <v>1294</v>
      </c>
      <c r="D2026" s="245" t="s">
        <v>169</v>
      </c>
      <c r="E2026" s="247">
        <v>7.42</v>
      </c>
    </row>
    <row r="2027" spans="2:5" ht="31.5" x14ac:dyDescent="0.25">
      <c r="B2027" s="265">
        <v>5751</v>
      </c>
      <c r="C2027" s="246" t="s">
        <v>1009</v>
      </c>
      <c r="D2027" s="245" t="s">
        <v>169</v>
      </c>
      <c r="E2027" s="247">
        <v>33.85</v>
      </c>
    </row>
    <row r="2028" spans="2:5" ht="31.5" x14ac:dyDescent="0.25">
      <c r="B2028" s="265">
        <v>53827</v>
      </c>
      <c r="C2028" s="246" t="s">
        <v>1052</v>
      </c>
      <c r="D2028" s="245" t="s">
        <v>169</v>
      </c>
      <c r="E2028" s="247">
        <v>120.07</v>
      </c>
    </row>
    <row r="2029" spans="2:5" ht="31.5" x14ac:dyDescent="0.25">
      <c r="B2029" s="265">
        <v>91375</v>
      </c>
      <c r="C2029" s="246" t="s">
        <v>1302</v>
      </c>
      <c r="D2029" s="245" t="s">
        <v>169</v>
      </c>
      <c r="E2029" s="247">
        <v>19.82</v>
      </c>
    </row>
    <row r="2030" spans="2:5" ht="31.5" x14ac:dyDescent="0.25">
      <c r="B2030" s="265">
        <v>91377</v>
      </c>
      <c r="C2030" s="246" t="s">
        <v>1304</v>
      </c>
      <c r="D2030" s="245" t="s">
        <v>169</v>
      </c>
      <c r="E2030" s="247">
        <v>3.29</v>
      </c>
    </row>
    <row r="2031" spans="2:5" ht="31.5" x14ac:dyDescent="0.25">
      <c r="B2031" s="265">
        <v>91376</v>
      </c>
      <c r="C2031" s="246" t="s">
        <v>1303</v>
      </c>
      <c r="D2031" s="245" t="s">
        <v>169</v>
      </c>
      <c r="E2031" s="247">
        <v>8.14</v>
      </c>
    </row>
    <row r="2032" spans="2:5" ht="31.5" x14ac:dyDescent="0.25">
      <c r="B2032" s="265">
        <v>5754</v>
      </c>
      <c r="C2032" s="246" t="s">
        <v>1010</v>
      </c>
      <c r="D2032" s="245" t="s">
        <v>169</v>
      </c>
      <c r="E2032" s="247">
        <v>37.159999999999997</v>
      </c>
    </row>
    <row r="2033" spans="2:5" ht="31.5" x14ac:dyDescent="0.25">
      <c r="B2033" s="265">
        <v>53829</v>
      </c>
      <c r="C2033" s="246" t="s">
        <v>1053</v>
      </c>
      <c r="D2033" s="245" t="s">
        <v>169</v>
      </c>
      <c r="E2033" s="247">
        <v>122.66</v>
      </c>
    </row>
    <row r="2034" spans="2:5" ht="31.5" x14ac:dyDescent="0.25">
      <c r="B2034" s="265">
        <v>91026</v>
      </c>
      <c r="C2034" s="246" t="s">
        <v>1280</v>
      </c>
      <c r="D2034" s="245" t="s">
        <v>169</v>
      </c>
      <c r="E2034" s="247">
        <v>25.16</v>
      </c>
    </row>
    <row r="2035" spans="2:5" ht="31.5" x14ac:dyDescent="0.25">
      <c r="B2035" s="265">
        <v>91028</v>
      </c>
      <c r="C2035" s="246" t="s">
        <v>1282</v>
      </c>
      <c r="D2035" s="245" t="s">
        <v>169</v>
      </c>
      <c r="E2035" s="247">
        <v>4.08</v>
      </c>
    </row>
    <row r="2036" spans="2:5" ht="31.5" x14ac:dyDescent="0.25">
      <c r="B2036" s="265">
        <v>91027</v>
      </c>
      <c r="C2036" s="246" t="s">
        <v>1281</v>
      </c>
      <c r="D2036" s="245" t="s">
        <v>169</v>
      </c>
      <c r="E2036" s="247">
        <v>10.119999999999999</v>
      </c>
    </row>
    <row r="2037" spans="2:5" ht="31.5" x14ac:dyDescent="0.25">
      <c r="B2037" s="265">
        <v>91029</v>
      </c>
      <c r="C2037" s="246" t="s">
        <v>1283</v>
      </c>
      <c r="D2037" s="245" t="s">
        <v>169</v>
      </c>
      <c r="E2037" s="247">
        <v>46.27</v>
      </c>
    </row>
    <row r="2038" spans="2:5" ht="31.5" x14ac:dyDescent="0.25">
      <c r="B2038" s="265">
        <v>91030</v>
      </c>
      <c r="C2038" s="246" t="s">
        <v>1284</v>
      </c>
      <c r="D2038" s="245" t="s">
        <v>169</v>
      </c>
      <c r="E2038" s="247">
        <v>154.47</v>
      </c>
    </row>
    <row r="2039" spans="2:5" ht="47.25" x14ac:dyDescent="0.25">
      <c r="B2039" s="265">
        <v>102812</v>
      </c>
      <c r="C2039" s="246" t="s">
        <v>8190</v>
      </c>
      <c r="D2039" s="245" t="s">
        <v>169</v>
      </c>
      <c r="E2039" s="247">
        <v>0</v>
      </c>
    </row>
    <row r="2040" spans="2:5" ht="31.5" x14ac:dyDescent="0.25">
      <c r="B2040" s="265">
        <v>102813</v>
      </c>
      <c r="C2040" s="246" t="s">
        <v>8191</v>
      </c>
      <c r="D2040" s="245" t="s">
        <v>169</v>
      </c>
      <c r="E2040" s="247">
        <v>0</v>
      </c>
    </row>
    <row r="2041" spans="2:5" ht="47.25" x14ac:dyDescent="0.25">
      <c r="B2041" s="265">
        <v>102814</v>
      </c>
      <c r="C2041" s="246" t="s">
        <v>8192</v>
      </c>
      <c r="D2041" s="245" t="s">
        <v>169</v>
      </c>
      <c r="E2041" s="247">
        <v>0</v>
      </c>
    </row>
    <row r="2042" spans="2:5" ht="47.25" x14ac:dyDescent="0.25">
      <c r="B2042" s="265">
        <v>102815</v>
      </c>
      <c r="C2042" s="246" t="s">
        <v>1548</v>
      </c>
      <c r="D2042" s="245" t="s">
        <v>169</v>
      </c>
      <c r="E2042" s="247">
        <v>2.44</v>
      </c>
    </row>
    <row r="2043" spans="2:5" ht="31.5" x14ac:dyDescent="0.25">
      <c r="B2043" s="265">
        <v>91529</v>
      </c>
      <c r="C2043" s="246" t="s">
        <v>1323</v>
      </c>
      <c r="D2043" s="245" t="s">
        <v>169</v>
      </c>
      <c r="E2043" s="247">
        <v>0.84</v>
      </c>
    </row>
    <row r="2044" spans="2:5" ht="31.5" x14ac:dyDescent="0.25">
      <c r="B2044" s="265">
        <v>91530</v>
      </c>
      <c r="C2044" s="246" t="s">
        <v>1324</v>
      </c>
      <c r="D2044" s="245" t="s">
        <v>169</v>
      </c>
      <c r="E2044" s="247">
        <v>0.22</v>
      </c>
    </row>
    <row r="2045" spans="2:5" ht="31.5" x14ac:dyDescent="0.25">
      <c r="B2045" s="265">
        <v>91531</v>
      </c>
      <c r="C2045" s="246" t="s">
        <v>1325</v>
      </c>
      <c r="D2045" s="245" t="s">
        <v>169</v>
      </c>
      <c r="E2045" s="247">
        <v>1.05</v>
      </c>
    </row>
    <row r="2046" spans="2:5" ht="31.5" x14ac:dyDescent="0.25">
      <c r="B2046" s="265">
        <v>91532</v>
      </c>
      <c r="C2046" s="246" t="s">
        <v>1326</v>
      </c>
      <c r="D2046" s="245" t="s">
        <v>169</v>
      </c>
      <c r="E2046" s="247">
        <v>6.83</v>
      </c>
    </row>
    <row r="2047" spans="2:5" ht="31.5" x14ac:dyDescent="0.25">
      <c r="B2047" s="265">
        <v>95260</v>
      </c>
      <c r="C2047" s="246" t="s">
        <v>1462</v>
      </c>
      <c r="D2047" s="245" t="s">
        <v>169</v>
      </c>
      <c r="E2047" s="247">
        <v>0.68</v>
      </c>
    </row>
    <row r="2048" spans="2:5" ht="31.5" x14ac:dyDescent="0.25">
      <c r="B2048" s="265">
        <v>95261</v>
      </c>
      <c r="C2048" s="246" t="s">
        <v>1463</v>
      </c>
      <c r="D2048" s="245" t="s">
        <v>169</v>
      </c>
      <c r="E2048" s="247">
        <v>0.18</v>
      </c>
    </row>
    <row r="2049" spans="2:5" ht="31.5" x14ac:dyDescent="0.25">
      <c r="B2049" s="265">
        <v>95262</v>
      </c>
      <c r="C2049" s="246" t="s">
        <v>1464</v>
      </c>
      <c r="D2049" s="245" t="s">
        <v>169</v>
      </c>
      <c r="E2049" s="247">
        <v>0.85</v>
      </c>
    </row>
    <row r="2050" spans="2:5" ht="31.5" x14ac:dyDescent="0.25">
      <c r="B2050" s="265">
        <v>95263</v>
      </c>
      <c r="C2050" s="246" t="s">
        <v>1465</v>
      </c>
      <c r="D2050" s="245" t="s">
        <v>169</v>
      </c>
      <c r="E2050" s="247">
        <v>5.17</v>
      </c>
    </row>
    <row r="2051" spans="2:5" ht="31.5" x14ac:dyDescent="0.25">
      <c r="B2051" s="265">
        <v>90968</v>
      </c>
      <c r="C2051" s="246" t="s">
        <v>1267</v>
      </c>
      <c r="D2051" s="245" t="s">
        <v>169</v>
      </c>
      <c r="E2051" s="247">
        <v>6.66</v>
      </c>
    </row>
    <row r="2052" spans="2:5" ht="31.5" x14ac:dyDescent="0.25">
      <c r="B2052" s="265">
        <v>90969</v>
      </c>
      <c r="C2052" s="246" t="s">
        <v>1268</v>
      </c>
      <c r="D2052" s="245" t="s">
        <v>169</v>
      </c>
      <c r="E2052" s="247">
        <v>1.78</v>
      </c>
    </row>
    <row r="2053" spans="2:5" ht="31.5" x14ac:dyDescent="0.25">
      <c r="B2053" s="265">
        <v>90970</v>
      </c>
      <c r="C2053" s="246" t="s">
        <v>1269</v>
      </c>
      <c r="D2053" s="245" t="s">
        <v>169</v>
      </c>
      <c r="E2053" s="247">
        <v>8.34</v>
      </c>
    </row>
    <row r="2054" spans="2:5" ht="31.5" x14ac:dyDescent="0.25">
      <c r="B2054" s="265">
        <v>90971</v>
      </c>
      <c r="C2054" s="246" t="s">
        <v>1270</v>
      </c>
      <c r="D2054" s="245" t="s">
        <v>169</v>
      </c>
      <c r="E2054" s="247">
        <v>63.81</v>
      </c>
    </row>
    <row r="2055" spans="2:5" ht="31.5" x14ac:dyDescent="0.25">
      <c r="B2055" s="265">
        <v>90992</v>
      </c>
      <c r="C2055" s="246" t="s">
        <v>1275</v>
      </c>
      <c r="D2055" s="245" t="s">
        <v>169</v>
      </c>
      <c r="E2055" s="247">
        <v>7.9</v>
      </c>
    </row>
    <row r="2056" spans="2:5" ht="31.5" x14ac:dyDescent="0.25">
      <c r="B2056" s="265">
        <v>90993</v>
      </c>
      <c r="C2056" s="246" t="s">
        <v>1276</v>
      </c>
      <c r="D2056" s="245" t="s">
        <v>169</v>
      </c>
      <c r="E2056" s="247">
        <v>2.12</v>
      </c>
    </row>
    <row r="2057" spans="2:5" ht="31.5" x14ac:dyDescent="0.25">
      <c r="B2057" s="265">
        <v>90994</v>
      </c>
      <c r="C2057" s="246" t="s">
        <v>1277</v>
      </c>
      <c r="D2057" s="245" t="s">
        <v>169</v>
      </c>
      <c r="E2057" s="247">
        <v>9.89</v>
      </c>
    </row>
    <row r="2058" spans="2:5" ht="31.5" x14ac:dyDescent="0.25">
      <c r="B2058" s="265">
        <v>90995</v>
      </c>
      <c r="C2058" s="246" t="s">
        <v>1278</v>
      </c>
      <c r="D2058" s="245" t="s">
        <v>169</v>
      </c>
      <c r="E2058" s="247">
        <v>86.68</v>
      </c>
    </row>
    <row r="2059" spans="2:5" ht="31.5" x14ac:dyDescent="0.25">
      <c r="B2059" s="265">
        <v>90957</v>
      </c>
      <c r="C2059" s="246" t="s">
        <v>1261</v>
      </c>
      <c r="D2059" s="245" t="s">
        <v>169</v>
      </c>
      <c r="E2059" s="247">
        <v>4.97</v>
      </c>
    </row>
    <row r="2060" spans="2:5" ht="31.5" x14ac:dyDescent="0.25">
      <c r="B2060" s="265">
        <v>90958</v>
      </c>
      <c r="C2060" s="246" t="s">
        <v>1262</v>
      </c>
      <c r="D2060" s="245" t="s">
        <v>169</v>
      </c>
      <c r="E2060" s="247">
        <v>1.33</v>
      </c>
    </row>
    <row r="2061" spans="2:5" ht="31.5" x14ac:dyDescent="0.25">
      <c r="B2061" s="265">
        <v>5797</v>
      </c>
      <c r="C2061" s="246" t="s">
        <v>1016</v>
      </c>
      <c r="D2061" s="245" t="s">
        <v>169</v>
      </c>
      <c r="E2061" s="247">
        <v>6.22</v>
      </c>
    </row>
    <row r="2062" spans="2:5" ht="31.5" x14ac:dyDescent="0.25">
      <c r="B2062" s="265">
        <v>53865</v>
      </c>
      <c r="C2062" s="246" t="s">
        <v>1062</v>
      </c>
      <c r="D2062" s="245" t="s">
        <v>169</v>
      </c>
      <c r="E2062" s="247">
        <v>49.64</v>
      </c>
    </row>
    <row r="2063" spans="2:5" ht="31.5" x14ac:dyDescent="0.25">
      <c r="B2063" s="265">
        <v>90975</v>
      </c>
      <c r="C2063" s="246" t="s">
        <v>1271</v>
      </c>
      <c r="D2063" s="245" t="s">
        <v>169</v>
      </c>
      <c r="E2063" s="247">
        <v>16.920000000000002</v>
      </c>
    </row>
    <row r="2064" spans="2:5" ht="31.5" x14ac:dyDescent="0.25">
      <c r="B2064" s="265">
        <v>90976</v>
      </c>
      <c r="C2064" s="246" t="s">
        <v>1272</v>
      </c>
      <c r="D2064" s="245" t="s">
        <v>169</v>
      </c>
      <c r="E2064" s="247">
        <v>4.54</v>
      </c>
    </row>
    <row r="2065" spans="2:5" ht="31.5" x14ac:dyDescent="0.25">
      <c r="B2065" s="265">
        <v>90977</v>
      </c>
      <c r="C2065" s="246" t="s">
        <v>1273</v>
      </c>
      <c r="D2065" s="245" t="s">
        <v>169</v>
      </c>
      <c r="E2065" s="247">
        <v>21.17</v>
      </c>
    </row>
    <row r="2066" spans="2:5" ht="31.5" x14ac:dyDescent="0.25">
      <c r="B2066" s="265">
        <v>90978</v>
      </c>
      <c r="C2066" s="246" t="s">
        <v>1274</v>
      </c>
      <c r="D2066" s="245" t="s">
        <v>169</v>
      </c>
      <c r="E2066" s="247">
        <v>165.56</v>
      </c>
    </row>
    <row r="2067" spans="2:5" ht="31.5" x14ac:dyDescent="0.25">
      <c r="B2067" s="265">
        <v>90960</v>
      </c>
      <c r="C2067" s="246" t="s">
        <v>1263</v>
      </c>
      <c r="D2067" s="245" t="s">
        <v>169</v>
      </c>
      <c r="E2067" s="247">
        <v>6.64</v>
      </c>
    </row>
    <row r="2068" spans="2:5" ht="31.5" x14ac:dyDescent="0.25">
      <c r="B2068" s="265">
        <v>90961</v>
      </c>
      <c r="C2068" s="246" t="s">
        <v>1264</v>
      </c>
      <c r="D2068" s="245" t="s">
        <v>169</v>
      </c>
      <c r="E2068" s="247">
        <v>1.78</v>
      </c>
    </row>
    <row r="2069" spans="2:5" ht="31.5" x14ac:dyDescent="0.25">
      <c r="B2069" s="265">
        <v>90962</v>
      </c>
      <c r="C2069" s="246" t="s">
        <v>1265</v>
      </c>
      <c r="D2069" s="245" t="s">
        <v>169</v>
      </c>
      <c r="E2069" s="247">
        <v>8.31</v>
      </c>
    </row>
    <row r="2070" spans="2:5" ht="31.5" x14ac:dyDescent="0.25">
      <c r="B2070" s="265">
        <v>90963</v>
      </c>
      <c r="C2070" s="246" t="s">
        <v>1266</v>
      </c>
      <c r="D2070" s="245" t="s">
        <v>169</v>
      </c>
      <c r="E2070" s="247">
        <v>15.75</v>
      </c>
    </row>
    <row r="2071" spans="2:5" ht="31.5" x14ac:dyDescent="0.25">
      <c r="B2071" s="265">
        <v>102966</v>
      </c>
      <c r="C2071" s="246" t="s">
        <v>8193</v>
      </c>
      <c r="D2071" s="245" t="s">
        <v>169</v>
      </c>
      <c r="E2071" s="247">
        <v>0</v>
      </c>
    </row>
    <row r="2072" spans="2:5" ht="31.5" x14ac:dyDescent="0.25">
      <c r="B2072" s="265">
        <v>102967</v>
      </c>
      <c r="C2072" s="246" t="s">
        <v>8194</v>
      </c>
      <c r="D2072" s="245" t="s">
        <v>169</v>
      </c>
      <c r="E2072" s="247">
        <v>0</v>
      </c>
    </row>
    <row r="2073" spans="2:5" ht="31.5" x14ac:dyDescent="0.25">
      <c r="B2073" s="265">
        <v>102968</v>
      </c>
      <c r="C2073" s="246" t="s">
        <v>8195</v>
      </c>
      <c r="D2073" s="245" t="s">
        <v>169</v>
      </c>
      <c r="E2073" s="247">
        <v>0</v>
      </c>
    </row>
    <row r="2074" spans="2:5" ht="31.5" x14ac:dyDescent="0.25">
      <c r="B2074" s="265">
        <v>102969</v>
      </c>
      <c r="C2074" s="246" t="s">
        <v>1571</v>
      </c>
      <c r="D2074" s="245" t="s">
        <v>169</v>
      </c>
      <c r="E2074" s="247">
        <v>0.1</v>
      </c>
    </row>
    <row r="2075" spans="2:5" ht="31.5" x14ac:dyDescent="0.25">
      <c r="B2075" s="265">
        <v>102818</v>
      </c>
      <c r="C2075" s="246" t="s">
        <v>8196</v>
      </c>
      <c r="D2075" s="245" t="s">
        <v>169</v>
      </c>
      <c r="E2075" s="247">
        <v>0</v>
      </c>
    </row>
    <row r="2076" spans="2:5" ht="31.5" x14ac:dyDescent="0.25">
      <c r="B2076" s="265">
        <v>102819</v>
      </c>
      <c r="C2076" s="246" t="s">
        <v>8197</v>
      </c>
      <c r="D2076" s="245" t="s">
        <v>169</v>
      </c>
      <c r="E2076" s="247">
        <v>0</v>
      </c>
    </row>
    <row r="2077" spans="2:5" ht="31.5" x14ac:dyDescent="0.25">
      <c r="B2077" s="265">
        <v>102820</v>
      </c>
      <c r="C2077" s="246" t="s">
        <v>8198</v>
      </c>
      <c r="D2077" s="245" t="s">
        <v>169</v>
      </c>
      <c r="E2077" s="247">
        <v>0</v>
      </c>
    </row>
    <row r="2078" spans="2:5" ht="31.5" x14ac:dyDescent="0.25">
      <c r="B2078" s="265">
        <v>102832</v>
      </c>
      <c r="C2078" s="246" t="s">
        <v>1550</v>
      </c>
      <c r="D2078" s="245" t="s">
        <v>169</v>
      </c>
      <c r="E2078" s="247">
        <v>6.12</v>
      </c>
    </row>
    <row r="2079" spans="2:5" ht="31.5" x14ac:dyDescent="0.25">
      <c r="B2079" s="265">
        <v>102823</v>
      </c>
      <c r="C2079" s="246" t="s">
        <v>8199</v>
      </c>
      <c r="D2079" s="245" t="s">
        <v>169</v>
      </c>
      <c r="E2079" s="247">
        <v>0</v>
      </c>
    </row>
    <row r="2080" spans="2:5" ht="31.5" x14ac:dyDescent="0.25">
      <c r="B2080" s="265">
        <v>102824</v>
      </c>
      <c r="C2080" s="246" t="s">
        <v>8200</v>
      </c>
      <c r="D2080" s="245" t="s">
        <v>169</v>
      </c>
      <c r="E2080" s="247">
        <v>0</v>
      </c>
    </row>
    <row r="2081" spans="2:5" ht="31.5" x14ac:dyDescent="0.25">
      <c r="B2081" s="265">
        <v>102825</v>
      </c>
      <c r="C2081" s="246" t="s">
        <v>8201</v>
      </c>
      <c r="D2081" s="245" t="s">
        <v>169</v>
      </c>
      <c r="E2081" s="247">
        <v>0</v>
      </c>
    </row>
    <row r="2082" spans="2:5" ht="31.5" x14ac:dyDescent="0.25">
      <c r="B2082" s="265">
        <v>102826</v>
      </c>
      <c r="C2082" s="246" t="s">
        <v>1549</v>
      </c>
      <c r="D2082" s="245" t="s">
        <v>169</v>
      </c>
      <c r="E2082" s="247">
        <v>4.59</v>
      </c>
    </row>
    <row r="2083" spans="2:5" ht="31.5" x14ac:dyDescent="0.25">
      <c r="B2083" s="265">
        <v>103934</v>
      </c>
      <c r="C2083" s="246" t="s">
        <v>8202</v>
      </c>
      <c r="D2083" s="245" t="s">
        <v>169</v>
      </c>
      <c r="E2083" s="247">
        <v>0</v>
      </c>
    </row>
    <row r="2084" spans="2:5" ht="31.5" x14ac:dyDescent="0.25">
      <c r="B2084" s="265">
        <v>103935</v>
      </c>
      <c r="C2084" s="246" t="s">
        <v>8203</v>
      </c>
      <c r="D2084" s="245" t="s">
        <v>169</v>
      </c>
      <c r="E2084" s="247">
        <v>0</v>
      </c>
    </row>
    <row r="2085" spans="2:5" ht="31.5" x14ac:dyDescent="0.25">
      <c r="B2085" s="265">
        <v>103936</v>
      </c>
      <c r="C2085" s="246" t="s">
        <v>8204</v>
      </c>
      <c r="D2085" s="245" t="s">
        <v>169</v>
      </c>
      <c r="E2085" s="247">
        <v>0</v>
      </c>
    </row>
    <row r="2086" spans="2:5" ht="47.25" x14ac:dyDescent="0.25">
      <c r="B2086" s="265">
        <v>103937</v>
      </c>
      <c r="C2086" s="246" t="s">
        <v>1585</v>
      </c>
      <c r="D2086" s="245" t="s">
        <v>169</v>
      </c>
      <c r="E2086" s="247">
        <v>1.1000000000000001</v>
      </c>
    </row>
    <row r="2087" spans="2:5" ht="31.5" x14ac:dyDescent="0.25">
      <c r="B2087" s="265">
        <v>103940</v>
      </c>
      <c r="C2087" s="246" t="s">
        <v>8205</v>
      </c>
      <c r="D2087" s="245" t="s">
        <v>169</v>
      </c>
      <c r="E2087" s="247">
        <v>0</v>
      </c>
    </row>
    <row r="2088" spans="2:5" ht="31.5" x14ac:dyDescent="0.25">
      <c r="B2088" s="265">
        <v>103941</v>
      </c>
      <c r="C2088" s="246" t="s">
        <v>8206</v>
      </c>
      <c r="D2088" s="245" t="s">
        <v>169</v>
      </c>
      <c r="E2088" s="247">
        <v>0</v>
      </c>
    </row>
    <row r="2089" spans="2:5" ht="31.5" x14ac:dyDescent="0.25">
      <c r="B2089" s="265">
        <v>103942</v>
      </c>
      <c r="C2089" s="246" t="s">
        <v>8207</v>
      </c>
      <c r="D2089" s="245" t="s">
        <v>169</v>
      </c>
      <c r="E2089" s="247">
        <v>0</v>
      </c>
    </row>
    <row r="2090" spans="2:5" ht="47.25" x14ac:dyDescent="0.25">
      <c r="B2090" s="265">
        <v>103943</v>
      </c>
      <c r="C2090" s="246" t="s">
        <v>1586</v>
      </c>
      <c r="D2090" s="245" t="s">
        <v>169</v>
      </c>
      <c r="E2090" s="247">
        <v>1.1000000000000001</v>
      </c>
    </row>
    <row r="2091" spans="2:5" ht="47.25" x14ac:dyDescent="0.25">
      <c r="B2091" s="265">
        <v>91279</v>
      </c>
      <c r="C2091" s="246" t="s">
        <v>1289</v>
      </c>
      <c r="D2091" s="245" t="s">
        <v>169</v>
      </c>
      <c r="E2091" s="247">
        <v>0.87</v>
      </c>
    </row>
    <row r="2092" spans="2:5" ht="31.5" x14ac:dyDescent="0.25">
      <c r="B2092" s="265">
        <v>91280</v>
      </c>
      <c r="C2092" s="246" t="s">
        <v>1290</v>
      </c>
      <c r="D2092" s="245" t="s">
        <v>169</v>
      </c>
      <c r="E2092" s="247">
        <v>0.19</v>
      </c>
    </row>
    <row r="2093" spans="2:5" ht="47.25" x14ac:dyDescent="0.25">
      <c r="B2093" s="265">
        <v>91281</v>
      </c>
      <c r="C2093" s="246" t="s">
        <v>1291</v>
      </c>
      <c r="D2093" s="245" t="s">
        <v>169</v>
      </c>
      <c r="E2093" s="247">
        <v>1.08</v>
      </c>
    </row>
    <row r="2094" spans="2:5" ht="47.25" x14ac:dyDescent="0.25">
      <c r="B2094" s="265">
        <v>91282</v>
      </c>
      <c r="C2094" s="246" t="s">
        <v>1292</v>
      </c>
      <c r="D2094" s="245" t="s">
        <v>169</v>
      </c>
      <c r="E2094" s="247">
        <v>9.6199999999999992</v>
      </c>
    </row>
    <row r="2095" spans="2:5" ht="31.5" x14ac:dyDescent="0.25">
      <c r="B2095" s="265">
        <v>95281</v>
      </c>
      <c r="C2095" s="246" t="s">
        <v>1477</v>
      </c>
      <c r="D2095" s="245" t="s">
        <v>169</v>
      </c>
      <c r="E2095" s="247">
        <v>9.56</v>
      </c>
    </row>
    <row r="2096" spans="2:5" ht="31.5" x14ac:dyDescent="0.25">
      <c r="B2096" s="265">
        <v>95278</v>
      </c>
      <c r="C2096" s="246" t="s">
        <v>1474</v>
      </c>
      <c r="D2096" s="245" t="s">
        <v>169</v>
      </c>
      <c r="E2096" s="247">
        <v>0.67</v>
      </c>
    </row>
    <row r="2097" spans="2:5" ht="31.5" x14ac:dyDescent="0.25">
      <c r="B2097" s="265">
        <v>95279</v>
      </c>
      <c r="C2097" s="246" t="s">
        <v>1475</v>
      </c>
      <c r="D2097" s="245" t="s">
        <v>169</v>
      </c>
      <c r="E2097" s="247">
        <v>0.13</v>
      </c>
    </row>
    <row r="2098" spans="2:5" ht="31.5" x14ac:dyDescent="0.25">
      <c r="B2098" s="265">
        <v>95280</v>
      </c>
      <c r="C2098" s="246" t="s">
        <v>1476</v>
      </c>
      <c r="D2098" s="245" t="s">
        <v>169</v>
      </c>
      <c r="E2098" s="247">
        <v>0.65</v>
      </c>
    </row>
    <row r="2099" spans="2:5" x14ac:dyDescent="0.25">
      <c r="B2099" s="265">
        <v>95124</v>
      </c>
      <c r="C2099" s="246" t="s">
        <v>1444</v>
      </c>
      <c r="D2099" s="245" t="s">
        <v>169</v>
      </c>
      <c r="E2099" s="247">
        <v>5.51</v>
      </c>
    </row>
    <row r="2100" spans="2:5" ht="31.5" x14ac:dyDescent="0.25">
      <c r="B2100" s="265">
        <v>95123</v>
      </c>
      <c r="C2100" s="246" t="s">
        <v>1443</v>
      </c>
      <c r="D2100" s="245" t="s">
        <v>169</v>
      </c>
      <c r="E2100" s="247">
        <v>17.87</v>
      </c>
    </row>
    <row r="2101" spans="2:5" ht="31.5" x14ac:dyDescent="0.25">
      <c r="B2101" s="265">
        <v>95125</v>
      </c>
      <c r="C2101" s="246" t="s">
        <v>1445</v>
      </c>
      <c r="D2101" s="245" t="s">
        <v>169</v>
      </c>
      <c r="E2101" s="247">
        <v>19.559999999999999</v>
      </c>
    </row>
    <row r="2102" spans="2:5" ht="31.5" x14ac:dyDescent="0.25">
      <c r="B2102" s="265">
        <v>95126</v>
      </c>
      <c r="C2102" s="246" t="s">
        <v>1446</v>
      </c>
      <c r="D2102" s="245" t="s">
        <v>169</v>
      </c>
      <c r="E2102" s="247">
        <v>155.04</v>
      </c>
    </row>
    <row r="2103" spans="2:5" ht="31.5" x14ac:dyDescent="0.25">
      <c r="B2103" s="265">
        <v>92040</v>
      </c>
      <c r="C2103" s="246" t="s">
        <v>1341</v>
      </c>
      <c r="D2103" s="245" t="s">
        <v>169</v>
      </c>
      <c r="E2103" s="247">
        <v>6.47</v>
      </c>
    </row>
    <row r="2104" spans="2:5" ht="31.5" x14ac:dyDescent="0.25">
      <c r="B2104" s="265">
        <v>92041</v>
      </c>
      <c r="C2104" s="246" t="s">
        <v>1342</v>
      </c>
      <c r="D2104" s="245" t="s">
        <v>169</v>
      </c>
      <c r="E2104" s="247">
        <v>1.33</v>
      </c>
    </row>
    <row r="2105" spans="2:5" ht="31.5" x14ac:dyDescent="0.25">
      <c r="B2105" s="265">
        <v>92042</v>
      </c>
      <c r="C2105" s="246" t="s">
        <v>1343</v>
      </c>
      <c r="D2105" s="245" t="s">
        <v>169</v>
      </c>
      <c r="E2105" s="247">
        <v>5.39</v>
      </c>
    </row>
    <row r="2106" spans="2:5" x14ac:dyDescent="0.25">
      <c r="B2106" s="265">
        <v>102829</v>
      </c>
      <c r="C2106" s="246" t="s">
        <v>8208</v>
      </c>
      <c r="D2106" s="245" t="s">
        <v>169</v>
      </c>
      <c r="E2106" s="247">
        <v>0</v>
      </c>
    </row>
    <row r="2107" spans="2:5" x14ac:dyDescent="0.25">
      <c r="B2107" s="265">
        <v>102830</v>
      </c>
      <c r="C2107" s="246" t="s">
        <v>8209</v>
      </c>
      <c r="D2107" s="245" t="s">
        <v>169</v>
      </c>
      <c r="E2107" s="247">
        <v>0</v>
      </c>
    </row>
    <row r="2108" spans="2:5" x14ac:dyDescent="0.25">
      <c r="B2108" s="265">
        <v>102831</v>
      </c>
      <c r="C2108" s="246" t="s">
        <v>8210</v>
      </c>
      <c r="D2108" s="245" t="s">
        <v>169</v>
      </c>
      <c r="E2108" s="247">
        <v>0</v>
      </c>
    </row>
    <row r="2109" spans="2:5" x14ac:dyDescent="0.25">
      <c r="B2109" s="265">
        <v>92114</v>
      </c>
      <c r="C2109" s="246" t="s">
        <v>1353</v>
      </c>
      <c r="D2109" s="245" t="s">
        <v>169</v>
      </c>
      <c r="E2109" s="247">
        <v>0.22</v>
      </c>
    </row>
    <row r="2110" spans="2:5" x14ac:dyDescent="0.25">
      <c r="B2110" s="265">
        <v>92115</v>
      </c>
      <c r="C2110" s="246" t="s">
        <v>1354</v>
      </c>
      <c r="D2110" s="245" t="s">
        <v>169</v>
      </c>
      <c r="E2110" s="247">
        <v>0.04</v>
      </c>
    </row>
    <row r="2111" spans="2:5" x14ac:dyDescent="0.25">
      <c r="B2111" s="265">
        <v>92116</v>
      </c>
      <c r="C2111" s="246" t="s">
        <v>1355</v>
      </c>
      <c r="D2111" s="245" t="s">
        <v>169</v>
      </c>
      <c r="E2111" s="247">
        <v>0.15</v>
      </c>
    </row>
    <row r="2112" spans="2:5" x14ac:dyDescent="0.25">
      <c r="B2112" s="265">
        <v>102912</v>
      </c>
      <c r="C2112" s="246" t="s">
        <v>8211</v>
      </c>
      <c r="D2112" s="245" t="s">
        <v>169</v>
      </c>
      <c r="E2112" s="247">
        <v>0</v>
      </c>
    </row>
    <row r="2113" spans="2:5" x14ac:dyDescent="0.25">
      <c r="B2113" s="265">
        <v>102913</v>
      </c>
      <c r="C2113" s="246" t="s">
        <v>8212</v>
      </c>
      <c r="D2113" s="245" t="s">
        <v>169</v>
      </c>
      <c r="E2113" s="247">
        <v>0</v>
      </c>
    </row>
    <row r="2114" spans="2:5" x14ac:dyDescent="0.25">
      <c r="B2114" s="265">
        <v>102914</v>
      </c>
      <c r="C2114" s="246" t="s">
        <v>8213</v>
      </c>
      <c r="D2114" s="245" t="s">
        <v>169</v>
      </c>
      <c r="E2114" s="247">
        <v>0</v>
      </c>
    </row>
    <row r="2115" spans="2:5" x14ac:dyDescent="0.25">
      <c r="B2115" s="265">
        <v>102915</v>
      </c>
      <c r="C2115" s="246" t="s">
        <v>1563</v>
      </c>
      <c r="D2115" s="245" t="s">
        <v>169</v>
      </c>
      <c r="E2115" s="247">
        <v>0.45</v>
      </c>
    </row>
    <row r="2116" spans="2:5" ht="47.25" x14ac:dyDescent="0.25">
      <c r="B2116" s="265">
        <v>95716</v>
      </c>
      <c r="C2116" s="246" t="s">
        <v>1493</v>
      </c>
      <c r="D2116" s="245" t="s">
        <v>169</v>
      </c>
      <c r="E2116" s="247">
        <v>69.790000000000006</v>
      </c>
    </row>
    <row r="2117" spans="2:5" ht="47.25" x14ac:dyDescent="0.25">
      <c r="B2117" s="265">
        <v>95717</v>
      </c>
      <c r="C2117" s="246" t="s">
        <v>1494</v>
      </c>
      <c r="D2117" s="245" t="s">
        <v>169</v>
      </c>
      <c r="E2117" s="247">
        <v>18.440000000000001</v>
      </c>
    </row>
    <row r="2118" spans="2:5" ht="47.25" x14ac:dyDescent="0.25">
      <c r="B2118" s="265">
        <v>95718</v>
      </c>
      <c r="C2118" s="246" t="s">
        <v>1495</v>
      </c>
      <c r="D2118" s="245" t="s">
        <v>169</v>
      </c>
      <c r="E2118" s="247">
        <v>87.23</v>
      </c>
    </row>
    <row r="2119" spans="2:5" ht="47.25" x14ac:dyDescent="0.25">
      <c r="B2119" s="265">
        <v>95719</v>
      </c>
      <c r="C2119" s="246" t="s">
        <v>1496</v>
      </c>
      <c r="D2119" s="245" t="s">
        <v>169</v>
      </c>
      <c r="E2119" s="247">
        <v>94.68</v>
      </c>
    </row>
    <row r="2120" spans="2:5" ht="31.5" x14ac:dyDescent="0.25">
      <c r="B2120" s="265">
        <v>104715</v>
      </c>
      <c r="C2120" s="246" t="s">
        <v>1601</v>
      </c>
      <c r="D2120" s="245" t="s">
        <v>169</v>
      </c>
      <c r="E2120" s="247">
        <v>94.68</v>
      </c>
    </row>
    <row r="2121" spans="2:5" ht="31.5" x14ac:dyDescent="0.25">
      <c r="B2121" s="265">
        <v>104712</v>
      </c>
      <c r="C2121" s="246" t="s">
        <v>8214</v>
      </c>
      <c r="D2121" s="245" t="s">
        <v>169</v>
      </c>
      <c r="E2121" s="247">
        <v>65.59</v>
      </c>
    </row>
    <row r="2122" spans="2:5" ht="31.5" x14ac:dyDescent="0.25">
      <c r="B2122" s="265">
        <v>104713</v>
      </c>
      <c r="C2122" s="246" t="s">
        <v>8215</v>
      </c>
      <c r="D2122" s="245" t="s">
        <v>169</v>
      </c>
      <c r="E2122" s="247">
        <v>17.329999999999998</v>
      </c>
    </row>
    <row r="2123" spans="2:5" ht="31.5" x14ac:dyDescent="0.25">
      <c r="B2123" s="265">
        <v>104714</v>
      </c>
      <c r="C2123" s="246" t="s">
        <v>8216</v>
      </c>
      <c r="D2123" s="245" t="s">
        <v>169</v>
      </c>
      <c r="E2123" s="247">
        <v>81.99</v>
      </c>
    </row>
    <row r="2124" spans="2:5" ht="31.5" x14ac:dyDescent="0.25">
      <c r="B2124" s="265">
        <v>102894</v>
      </c>
      <c r="C2124" s="246" t="s">
        <v>8217</v>
      </c>
      <c r="D2124" s="245" t="s">
        <v>169</v>
      </c>
      <c r="E2124" s="247">
        <v>0</v>
      </c>
    </row>
    <row r="2125" spans="2:5" ht="31.5" x14ac:dyDescent="0.25">
      <c r="B2125" s="265">
        <v>104161</v>
      </c>
      <c r="C2125" s="246" t="s">
        <v>8218</v>
      </c>
      <c r="D2125" s="245" t="s">
        <v>169</v>
      </c>
      <c r="E2125" s="247">
        <v>0</v>
      </c>
    </row>
    <row r="2126" spans="2:5" ht="31.5" x14ac:dyDescent="0.25">
      <c r="B2126" s="265">
        <v>102896</v>
      </c>
      <c r="C2126" s="246" t="s">
        <v>8219</v>
      </c>
      <c r="D2126" s="245" t="s">
        <v>169</v>
      </c>
      <c r="E2126" s="247">
        <v>0</v>
      </c>
    </row>
    <row r="2127" spans="2:5" ht="31.5" x14ac:dyDescent="0.25">
      <c r="B2127" s="265">
        <v>102897</v>
      </c>
      <c r="C2127" s="246" t="s">
        <v>1560</v>
      </c>
      <c r="D2127" s="245" t="s">
        <v>169</v>
      </c>
      <c r="E2127" s="247">
        <v>94.68</v>
      </c>
    </row>
    <row r="2128" spans="2:5" ht="31.5" x14ac:dyDescent="0.25">
      <c r="B2128" s="265">
        <v>5627</v>
      </c>
      <c r="C2128" s="246" t="s">
        <v>976</v>
      </c>
      <c r="D2128" s="245" t="s">
        <v>169</v>
      </c>
      <c r="E2128" s="247">
        <v>50.4</v>
      </c>
    </row>
    <row r="2129" spans="2:5" ht="31.5" x14ac:dyDescent="0.25">
      <c r="B2129" s="265">
        <v>5628</v>
      </c>
      <c r="C2129" s="246" t="s">
        <v>977</v>
      </c>
      <c r="D2129" s="245" t="s">
        <v>169</v>
      </c>
      <c r="E2129" s="247">
        <v>13.32</v>
      </c>
    </row>
    <row r="2130" spans="2:5" ht="31.5" x14ac:dyDescent="0.25">
      <c r="B2130" s="265">
        <v>5629</v>
      </c>
      <c r="C2130" s="246" t="s">
        <v>978</v>
      </c>
      <c r="D2130" s="245" t="s">
        <v>169</v>
      </c>
      <c r="E2130" s="247">
        <v>63</v>
      </c>
    </row>
    <row r="2131" spans="2:5" ht="31.5" x14ac:dyDescent="0.25">
      <c r="B2131" s="265">
        <v>5630</v>
      </c>
      <c r="C2131" s="246" t="s">
        <v>979</v>
      </c>
      <c r="D2131" s="245" t="s">
        <v>169</v>
      </c>
      <c r="E2131" s="247">
        <v>67.849999999999994</v>
      </c>
    </row>
    <row r="2132" spans="2:5" ht="31.5" x14ac:dyDescent="0.25">
      <c r="B2132" s="265">
        <v>88900</v>
      </c>
      <c r="C2132" s="246" t="s">
        <v>1124</v>
      </c>
      <c r="D2132" s="245" t="s">
        <v>169</v>
      </c>
      <c r="E2132" s="247">
        <v>57.02</v>
      </c>
    </row>
    <row r="2133" spans="2:5" ht="31.5" x14ac:dyDescent="0.25">
      <c r="B2133" s="265">
        <v>88902</v>
      </c>
      <c r="C2133" s="246" t="s">
        <v>1125</v>
      </c>
      <c r="D2133" s="245" t="s">
        <v>169</v>
      </c>
      <c r="E2133" s="247">
        <v>15.07</v>
      </c>
    </row>
    <row r="2134" spans="2:5" ht="31.5" x14ac:dyDescent="0.25">
      <c r="B2134" s="265">
        <v>88903</v>
      </c>
      <c r="C2134" s="246" t="s">
        <v>1126</v>
      </c>
      <c r="D2134" s="245" t="s">
        <v>169</v>
      </c>
      <c r="E2134" s="247">
        <v>71.28</v>
      </c>
    </row>
    <row r="2135" spans="2:5" ht="31.5" x14ac:dyDescent="0.25">
      <c r="B2135" s="265">
        <v>88904</v>
      </c>
      <c r="C2135" s="246" t="s">
        <v>1127</v>
      </c>
      <c r="D2135" s="245" t="s">
        <v>169</v>
      </c>
      <c r="E2135" s="247">
        <v>94.68</v>
      </c>
    </row>
    <row r="2136" spans="2:5" ht="31.5" x14ac:dyDescent="0.25">
      <c r="B2136" s="265">
        <v>88569</v>
      </c>
      <c r="C2136" s="246" t="s">
        <v>1104</v>
      </c>
      <c r="D2136" s="245" t="s">
        <v>169</v>
      </c>
      <c r="E2136" s="247">
        <v>3.71</v>
      </c>
    </row>
    <row r="2137" spans="2:5" ht="31.5" x14ac:dyDescent="0.25">
      <c r="B2137" s="265">
        <v>88570</v>
      </c>
      <c r="C2137" s="246" t="s">
        <v>1105</v>
      </c>
      <c r="D2137" s="245" t="s">
        <v>169</v>
      </c>
      <c r="E2137" s="247">
        <v>1.28</v>
      </c>
    </row>
    <row r="2138" spans="2:5" ht="31.5" x14ac:dyDescent="0.25">
      <c r="B2138" s="265">
        <v>5765</v>
      </c>
      <c r="C2138" s="246" t="s">
        <v>1012</v>
      </c>
      <c r="D2138" s="245" t="s">
        <v>169</v>
      </c>
      <c r="E2138" s="247">
        <v>4.6399999999999997</v>
      </c>
    </row>
    <row r="2139" spans="2:5" ht="31.5" x14ac:dyDescent="0.25">
      <c r="B2139" s="265">
        <v>5766</v>
      </c>
      <c r="C2139" s="246" t="s">
        <v>1013</v>
      </c>
      <c r="D2139" s="245" t="s">
        <v>169</v>
      </c>
      <c r="E2139" s="247">
        <v>3.18</v>
      </c>
    </row>
    <row r="2140" spans="2:5" ht="47.25" x14ac:dyDescent="0.25">
      <c r="B2140" s="265">
        <v>91468</v>
      </c>
      <c r="C2140" s="246" t="s">
        <v>1319</v>
      </c>
      <c r="D2140" s="245" t="s">
        <v>169</v>
      </c>
      <c r="E2140" s="247">
        <v>25.92</v>
      </c>
    </row>
    <row r="2141" spans="2:5" ht="47.25" x14ac:dyDescent="0.25">
      <c r="B2141" s="265">
        <v>91484</v>
      </c>
      <c r="C2141" s="246" t="s">
        <v>1321</v>
      </c>
      <c r="D2141" s="245" t="s">
        <v>169</v>
      </c>
      <c r="E2141" s="247">
        <v>4.0999999999999996</v>
      </c>
    </row>
    <row r="2142" spans="2:5" ht="47.25" x14ac:dyDescent="0.25">
      <c r="B2142" s="265">
        <v>91469</v>
      </c>
      <c r="C2142" s="246" t="s">
        <v>1320</v>
      </c>
      <c r="D2142" s="245" t="s">
        <v>169</v>
      </c>
      <c r="E2142" s="247">
        <v>10.15</v>
      </c>
    </row>
    <row r="2143" spans="2:5" ht="47.25" x14ac:dyDescent="0.25">
      <c r="B2143" s="265">
        <v>83361</v>
      </c>
      <c r="C2143" s="246" t="s">
        <v>1074</v>
      </c>
      <c r="D2143" s="245" t="s">
        <v>169</v>
      </c>
      <c r="E2143" s="247">
        <v>43.63</v>
      </c>
    </row>
    <row r="2144" spans="2:5" ht="47.25" x14ac:dyDescent="0.25">
      <c r="B2144" s="265">
        <v>91485</v>
      </c>
      <c r="C2144" s="246" t="s">
        <v>1322</v>
      </c>
      <c r="D2144" s="245" t="s">
        <v>169</v>
      </c>
      <c r="E2144" s="247">
        <v>162.97999999999999</v>
      </c>
    </row>
    <row r="2145" spans="2:5" ht="31.5" x14ac:dyDescent="0.25">
      <c r="B2145" s="265">
        <v>102835</v>
      </c>
      <c r="C2145" s="246" t="s">
        <v>8220</v>
      </c>
      <c r="D2145" s="245" t="s">
        <v>169</v>
      </c>
      <c r="E2145" s="247">
        <v>0</v>
      </c>
    </row>
    <row r="2146" spans="2:5" ht="31.5" x14ac:dyDescent="0.25">
      <c r="B2146" s="265">
        <v>102836</v>
      </c>
      <c r="C2146" s="246" t="s">
        <v>8221</v>
      </c>
      <c r="D2146" s="245" t="s">
        <v>169</v>
      </c>
      <c r="E2146" s="247">
        <v>0</v>
      </c>
    </row>
    <row r="2147" spans="2:5" ht="31.5" x14ac:dyDescent="0.25">
      <c r="B2147" s="265">
        <v>102837</v>
      </c>
      <c r="C2147" s="246" t="s">
        <v>8222</v>
      </c>
      <c r="D2147" s="245" t="s">
        <v>169</v>
      </c>
      <c r="E2147" s="247">
        <v>0</v>
      </c>
    </row>
    <row r="2148" spans="2:5" ht="31.5" x14ac:dyDescent="0.25">
      <c r="B2148" s="265">
        <v>89230</v>
      </c>
      <c r="C2148" s="246" t="s">
        <v>1164</v>
      </c>
      <c r="D2148" s="245" t="s">
        <v>169</v>
      </c>
      <c r="E2148" s="247">
        <v>114.32</v>
      </c>
    </row>
    <row r="2149" spans="2:5" ht="31.5" x14ac:dyDescent="0.25">
      <c r="B2149" s="265">
        <v>89231</v>
      </c>
      <c r="C2149" s="246" t="s">
        <v>1165</v>
      </c>
      <c r="D2149" s="245" t="s">
        <v>169</v>
      </c>
      <c r="E2149" s="247">
        <v>35</v>
      </c>
    </row>
    <row r="2150" spans="2:5" ht="31.5" x14ac:dyDescent="0.25">
      <c r="B2150" s="265">
        <v>89232</v>
      </c>
      <c r="C2150" s="246" t="s">
        <v>1166</v>
      </c>
      <c r="D2150" s="245" t="s">
        <v>169</v>
      </c>
      <c r="E2150" s="247">
        <v>203.93</v>
      </c>
    </row>
    <row r="2151" spans="2:5" ht="31.5" x14ac:dyDescent="0.25">
      <c r="B2151" s="265">
        <v>89233</v>
      </c>
      <c r="C2151" s="246" t="s">
        <v>1167</v>
      </c>
      <c r="D2151" s="245" t="s">
        <v>169</v>
      </c>
      <c r="E2151" s="247">
        <v>175.95</v>
      </c>
    </row>
    <row r="2152" spans="2:5" ht="31.5" x14ac:dyDescent="0.25">
      <c r="B2152" s="265">
        <v>89236</v>
      </c>
      <c r="C2152" s="246" t="s">
        <v>1168</v>
      </c>
      <c r="D2152" s="245" t="s">
        <v>169</v>
      </c>
      <c r="E2152" s="247">
        <v>267.06</v>
      </c>
    </row>
    <row r="2153" spans="2:5" ht="31.5" x14ac:dyDescent="0.25">
      <c r="B2153" s="265">
        <v>89237</v>
      </c>
      <c r="C2153" s="246" t="s">
        <v>1169</v>
      </c>
      <c r="D2153" s="245" t="s">
        <v>169</v>
      </c>
      <c r="E2153" s="247">
        <v>81.77</v>
      </c>
    </row>
    <row r="2154" spans="2:5" ht="31.5" x14ac:dyDescent="0.25">
      <c r="B2154" s="265">
        <v>89238</v>
      </c>
      <c r="C2154" s="246" t="s">
        <v>1170</v>
      </c>
      <c r="D2154" s="245" t="s">
        <v>169</v>
      </c>
      <c r="E2154" s="247">
        <v>476.37</v>
      </c>
    </row>
    <row r="2155" spans="2:5" ht="31.5" x14ac:dyDescent="0.25">
      <c r="B2155" s="265">
        <v>89239</v>
      </c>
      <c r="C2155" s="246" t="s">
        <v>1171</v>
      </c>
      <c r="D2155" s="245" t="s">
        <v>169</v>
      </c>
      <c r="E2155" s="247">
        <v>465.31</v>
      </c>
    </row>
    <row r="2156" spans="2:5" ht="47.25" x14ac:dyDescent="0.25">
      <c r="B2156" s="265">
        <v>102930</v>
      </c>
      <c r="C2156" s="246" t="s">
        <v>8223</v>
      </c>
      <c r="D2156" s="245" t="s">
        <v>169</v>
      </c>
      <c r="E2156" s="247">
        <v>0</v>
      </c>
    </row>
    <row r="2157" spans="2:5" ht="47.25" x14ac:dyDescent="0.25">
      <c r="B2157" s="265">
        <v>102931</v>
      </c>
      <c r="C2157" s="246" t="s">
        <v>8224</v>
      </c>
      <c r="D2157" s="245" t="s">
        <v>169</v>
      </c>
      <c r="E2157" s="247">
        <v>0</v>
      </c>
    </row>
    <row r="2158" spans="2:5" ht="47.25" x14ac:dyDescent="0.25">
      <c r="B2158" s="265">
        <v>102932</v>
      </c>
      <c r="C2158" s="246" t="s">
        <v>8225</v>
      </c>
      <c r="D2158" s="245" t="s">
        <v>169</v>
      </c>
      <c r="E2158" s="247">
        <v>0</v>
      </c>
    </row>
    <row r="2159" spans="2:5" ht="47.25" x14ac:dyDescent="0.25">
      <c r="B2159" s="265">
        <v>102933</v>
      </c>
      <c r="C2159" s="246" t="s">
        <v>1565</v>
      </c>
      <c r="D2159" s="245" t="s">
        <v>169</v>
      </c>
      <c r="E2159" s="247">
        <v>0.67</v>
      </c>
    </row>
    <row r="2160" spans="2:5" ht="31.5" x14ac:dyDescent="0.25">
      <c r="B2160" s="265">
        <v>93411</v>
      </c>
      <c r="C2160" s="246" t="s">
        <v>1416</v>
      </c>
      <c r="D2160" s="245" t="s">
        <v>169</v>
      </c>
      <c r="E2160" s="247">
        <v>0.27</v>
      </c>
    </row>
    <row r="2161" spans="2:5" ht="31.5" x14ac:dyDescent="0.25">
      <c r="B2161" s="265">
        <v>93412</v>
      </c>
      <c r="C2161" s="246" t="s">
        <v>1417</v>
      </c>
      <c r="D2161" s="245" t="s">
        <v>169</v>
      </c>
      <c r="E2161" s="247">
        <v>0.09</v>
      </c>
    </row>
    <row r="2162" spans="2:5" ht="31.5" x14ac:dyDescent="0.25">
      <c r="B2162" s="265">
        <v>93413</v>
      </c>
      <c r="C2162" s="246" t="s">
        <v>1418</v>
      </c>
      <c r="D2162" s="245" t="s">
        <v>169</v>
      </c>
      <c r="E2162" s="247">
        <v>0.24</v>
      </c>
    </row>
    <row r="2163" spans="2:5" ht="31.5" x14ac:dyDescent="0.25">
      <c r="B2163" s="265">
        <v>93414</v>
      </c>
      <c r="C2163" s="246" t="s">
        <v>1419</v>
      </c>
      <c r="D2163" s="245" t="s">
        <v>169</v>
      </c>
      <c r="E2163" s="247">
        <v>12.08</v>
      </c>
    </row>
    <row r="2164" spans="2:5" ht="31.5" x14ac:dyDescent="0.25">
      <c r="B2164" s="265">
        <v>88855</v>
      </c>
      <c r="C2164" s="246" t="s">
        <v>1118</v>
      </c>
      <c r="D2164" s="245" t="s">
        <v>169</v>
      </c>
      <c r="E2164" s="247">
        <v>3.31</v>
      </c>
    </row>
    <row r="2165" spans="2:5" ht="31.5" x14ac:dyDescent="0.25">
      <c r="B2165" s="265">
        <v>88856</v>
      </c>
      <c r="C2165" s="246" t="s">
        <v>1119</v>
      </c>
      <c r="D2165" s="245" t="s">
        <v>169</v>
      </c>
      <c r="E2165" s="247">
        <v>0.91</v>
      </c>
    </row>
    <row r="2166" spans="2:5" ht="31.5" x14ac:dyDescent="0.25">
      <c r="B2166" s="265">
        <v>5658</v>
      </c>
      <c r="C2166" s="246" t="s">
        <v>980</v>
      </c>
      <c r="D2166" s="245" t="s">
        <v>169</v>
      </c>
      <c r="E2166" s="247">
        <v>2.2999999999999998</v>
      </c>
    </row>
    <row r="2167" spans="2:5" ht="31.5" x14ac:dyDescent="0.25">
      <c r="B2167" s="265">
        <v>53840</v>
      </c>
      <c r="C2167" s="246" t="s">
        <v>1055</v>
      </c>
      <c r="D2167" s="245" t="s">
        <v>169</v>
      </c>
      <c r="E2167" s="247">
        <v>2.6</v>
      </c>
    </row>
    <row r="2168" spans="2:5" x14ac:dyDescent="0.25">
      <c r="B2168" s="265">
        <v>87026</v>
      </c>
      <c r="C2168" s="246" t="s">
        <v>1079</v>
      </c>
      <c r="D2168" s="245" t="s">
        <v>169</v>
      </c>
      <c r="E2168" s="247">
        <v>0.71</v>
      </c>
    </row>
    <row r="2169" spans="2:5" ht="31.5" x14ac:dyDescent="0.25">
      <c r="B2169" s="265">
        <v>53841</v>
      </c>
      <c r="C2169" s="246" t="s">
        <v>1056</v>
      </c>
      <c r="D2169" s="245" t="s">
        <v>169</v>
      </c>
      <c r="E2169" s="247">
        <v>1.8</v>
      </c>
    </row>
    <row r="2170" spans="2:5" x14ac:dyDescent="0.25">
      <c r="B2170" s="265">
        <v>95209</v>
      </c>
      <c r="C2170" s="246" t="s">
        <v>1455</v>
      </c>
      <c r="D2170" s="245" t="s">
        <v>169</v>
      </c>
      <c r="E2170" s="247">
        <v>12.42</v>
      </c>
    </row>
    <row r="2171" spans="2:5" ht="31.5" x14ac:dyDescent="0.25">
      <c r="B2171" s="265">
        <v>95210</v>
      </c>
      <c r="C2171" s="246" t="s">
        <v>1456</v>
      </c>
      <c r="D2171" s="245" t="s">
        <v>169</v>
      </c>
      <c r="E2171" s="247">
        <v>58.74</v>
      </c>
    </row>
    <row r="2172" spans="2:5" ht="31.5" x14ac:dyDescent="0.25">
      <c r="B2172" s="265">
        <v>95211</v>
      </c>
      <c r="C2172" s="246" t="s">
        <v>1457</v>
      </c>
      <c r="D2172" s="245" t="s">
        <v>169</v>
      </c>
      <c r="E2172" s="247">
        <v>6.73</v>
      </c>
    </row>
    <row r="2173" spans="2:5" x14ac:dyDescent="0.25">
      <c r="B2173" s="265">
        <v>93267</v>
      </c>
      <c r="C2173" s="246" t="s">
        <v>1394</v>
      </c>
      <c r="D2173" s="245" t="s">
        <v>169</v>
      </c>
      <c r="E2173" s="247">
        <v>26.66</v>
      </c>
    </row>
    <row r="2174" spans="2:5" x14ac:dyDescent="0.25">
      <c r="B2174" s="265">
        <v>93269</v>
      </c>
      <c r="C2174" s="246" t="s">
        <v>1395</v>
      </c>
      <c r="D2174" s="245" t="s">
        <v>169</v>
      </c>
      <c r="E2174" s="247">
        <v>10</v>
      </c>
    </row>
    <row r="2175" spans="2:5" ht="31.5" x14ac:dyDescent="0.25">
      <c r="B2175" s="265">
        <v>93270</v>
      </c>
      <c r="C2175" s="246" t="s">
        <v>1396</v>
      </c>
      <c r="D2175" s="245" t="s">
        <v>169</v>
      </c>
      <c r="E2175" s="247">
        <v>25.92</v>
      </c>
    </row>
    <row r="2176" spans="2:5" ht="31.5" x14ac:dyDescent="0.25">
      <c r="B2176" s="265">
        <v>93271</v>
      </c>
      <c r="C2176" s="246" t="s">
        <v>1397</v>
      </c>
      <c r="D2176" s="245" t="s">
        <v>169</v>
      </c>
      <c r="E2176" s="247">
        <v>6.73</v>
      </c>
    </row>
    <row r="2177" spans="2:5" x14ac:dyDescent="0.25">
      <c r="B2177" s="265">
        <v>95208</v>
      </c>
      <c r="C2177" s="246" t="s">
        <v>1454</v>
      </c>
      <c r="D2177" s="245" t="s">
        <v>169</v>
      </c>
      <c r="E2177" s="247">
        <v>53.71</v>
      </c>
    </row>
    <row r="2178" spans="2:5" ht="31.5" x14ac:dyDescent="0.25">
      <c r="B2178" s="265">
        <v>83761</v>
      </c>
      <c r="C2178" s="246" t="s">
        <v>1075</v>
      </c>
      <c r="D2178" s="245" t="s">
        <v>169</v>
      </c>
      <c r="E2178" s="247">
        <v>7.52</v>
      </c>
    </row>
    <row r="2179" spans="2:5" ht="31.5" x14ac:dyDescent="0.25">
      <c r="B2179" s="265">
        <v>83764</v>
      </c>
      <c r="C2179" s="246" t="s">
        <v>1078</v>
      </c>
      <c r="D2179" s="245" t="s">
        <v>169</v>
      </c>
      <c r="E2179" s="247">
        <v>2.65</v>
      </c>
    </row>
    <row r="2180" spans="2:5" ht="31.5" x14ac:dyDescent="0.25">
      <c r="B2180" s="265">
        <v>83762</v>
      </c>
      <c r="C2180" s="246" t="s">
        <v>1076</v>
      </c>
      <c r="D2180" s="245" t="s">
        <v>169</v>
      </c>
      <c r="E2180" s="247">
        <v>6.71</v>
      </c>
    </row>
    <row r="2181" spans="2:5" ht="31.5" x14ac:dyDescent="0.25">
      <c r="B2181" s="265">
        <v>83763</v>
      </c>
      <c r="C2181" s="246" t="s">
        <v>1077</v>
      </c>
      <c r="D2181" s="245" t="s">
        <v>169</v>
      </c>
      <c r="E2181" s="247">
        <v>52.85</v>
      </c>
    </row>
    <row r="2182" spans="2:5" ht="31.5" x14ac:dyDescent="0.25">
      <c r="B2182" s="265">
        <v>95874</v>
      </c>
      <c r="C2182" s="246" t="s">
        <v>1500</v>
      </c>
      <c r="D2182" s="245" t="s">
        <v>169</v>
      </c>
      <c r="E2182" s="247">
        <v>8.0299999999999994</v>
      </c>
    </row>
    <row r="2183" spans="2:5" ht="31.5" x14ac:dyDescent="0.25">
      <c r="B2183" s="265">
        <v>95869</v>
      </c>
      <c r="C2183" s="246" t="s">
        <v>1497</v>
      </c>
      <c r="D2183" s="245" t="s">
        <v>169</v>
      </c>
      <c r="E2183" s="247">
        <v>2.83</v>
      </c>
    </row>
    <row r="2184" spans="2:5" ht="31.5" x14ac:dyDescent="0.25">
      <c r="B2184" s="265">
        <v>95870</v>
      </c>
      <c r="C2184" s="246" t="s">
        <v>1498</v>
      </c>
      <c r="D2184" s="245" t="s">
        <v>169</v>
      </c>
      <c r="E2184" s="247">
        <v>7.17</v>
      </c>
    </row>
    <row r="2185" spans="2:5" ht="31.5" x14ac:dyDescent="0.25">
      <c r="B2185" s="265">
        <v>95871</v>
      </c>
      <c r="C2185" s="246" t="s">
        <v>1499</v>
      </c>
      <c r="D2185" s="245" t="s">
        <v>169</v>
      </c>
      <c r="E2185" s="247">
        <v>287.52999999999997</v>
      </c>
    </row>
    <row r="2186" spans="2:5" ht="31.5" x14ac:dyDescent="0.25">
      <c r="B2186" s="265">
        <v>104684</v>
      </c>
      <c r="C2186" s="246" t="s">
        <v>8226</v>
      </c>
      <c r="D2186" s="245" t="s">
        <v>169</v>
      </c>
      <c r="E2186" s="247">
        <v>0</v>
      </c>
    </row>
    <row r="2187" spans="2:5" ht="31.5" x14ac:dyDescent="0.25">
      <c r="B2187" s="265">
        <v>104685</v>
      </c>
      <c r="C2187" s="246" t="s">
        <v>8227</v>
      </c>
      <c r="D2187" s="245" t="s">
        <v>169</v>
      </c>
      <c r="E2187" s="247">
        <v>0</v>
      </c>
    </row>
    <row r="2188" spans="2:5" ht="31.5" x14ac:dyDescent="0.25">
      <c r="B2188" s="265">
        <v>104686</v>
      </c>
      <c r="C2188" s="246" t="s">
        <v>8228</v>
      </c>
      <c r="D2188" s="245" t="s">
        <v>169</v>
      </c>
      <c r="E2188" s="247">
        <v>0</v>
      </c>
    </row>
    <row r="2189" spans="2:5" ht="31.5" x14ac:dyDescent="0.25">
      <c r="B2189" s="265">
        <v>104687</v>
      </c>
      <c r="C2189" s="246" t="s">
        <v>1597</v>
      </c>
      <c r="D2189" s="245" t="s">
        <v>169</v>
      </c>
      <c r="E2189" s="247">
        <v>473.25</v>
      </c>
    </row>
    <row r="2190" spans="2:5" x14ac:dyDescent="0.25">
      <c r="B2190" s="265">
        <v>73303</v>
      </c>
      <c r="C2190" s="246" t="s">
        <v>1066</v>
      </c>
      <c r="D2190" s="245" t="s">
        <v>169</v>
      </c>
      <c r="E2190" s="247">
        <v>5.64</v>
      </c>
    </row>
    <row r="2191" spans="2:5" x14ac:dyDescent="0.25">
      <c r="B2191" s="265">
        <v>93235</v>
      </c>
      <c r="C2191" s="246" t="s">
        <v>1390</v>
      </c>
      <c r="D2191" s="245" t="s">
        <v>169</v>
      </c>
      <c r="E2191" s="247">
        <v>1.99</v>
      </c>
    </row>
    <row r="2192" spans="2:5" x14ac:dyDescent="0.25">
      <c r="B2192" s="265">
        <v>73307</v>
      </c>
      <c r="C2192" s="246" t="s">
        <v>1067</v>
      </c>
      <c r="D2192" s="245" t="s">
        <v>169</v>
      </c>
      <c r="E2192" s="247">
        <v>5.04</v>
      </c>
    </row>
    <row r="2193" spans="2:5" x14ac:dyDescent="0.25">
      <c r="B2193" s="265">
        <v>73311</v>
      </c>
      <c r="C2193" s="246" t="s">
        <v>1069</v>
      </c>
      <c r="D2193" s="245" t="s">
        <v>169</v>
      </c>
      <c r="E2193" s="247">
        <v>187.55</v>
      </c>
    </row>
    <row r="2194" spans="2:5" x14ac:dyDescent="0.25">
      <c r="B2194" s="265">
        <v>93423</v>
      </c>
      <c r="C2194" s="246" t="s">
        <v>1424</v>
      </c>
      <c r="D2194" s="245" t="s">
        <v>169</v>
      </c>
      <c r="E2194" s="247">
        <v>5.0199999999999996</v>
      </c>
    </row>
    <row r="2195" spans="2:5" x14ac:dyDescent="0.25">
      <c r="B2195" s="265">
        <v>93424</v>
      </c>
      <c r="C2195" s="246" t="s">
        <v>1425</v>
      </c>
      <c r="D2195" s="245" t="s">
        <v>169</v>
      </c>
      <c r="E2195" s="247">
        <v>1.77</v>
      </c>
    </row>
    <row r="2196" spans="2:5" x14ac:dyDescent="0.25">
      <c r="B2196" s="265">
        <v>93425</v>
      </c>
      <c r="C2196" s="246" t="s">
        <v>1426</v>
      </c>
      <c r="D2196" s="245" t="s">
        <v>169</v>
      </c>
      <c r="E2196" s="247">
        <v>4.4800000000000004</v>
      </c>
    </row>
    <row r="2197" spans="2:5" x14ac:dyDescent="0.25">
      <c r="B2197" s="265">
        <v>93426</v>
      </c>
      <c r="C2197" s="246" t="s">
        <v>1427</v>
      </c>
      <c r="D2197" s="245" t="s">
        <v>169</v>
      </c>
      <c r="E2197" s="247">
        <v>168.77</v>
      </c>
    </row>
    <row r="2198" spans="2:5" x14ac:dyDescent="0.25">
      <c r="B2198" s="265">
        <v>93417</v>
      </c>
      <c r="C2198" s="246" t="s">
        <v>1420</v>
      </c>
      <c r="D2198" s="245" t="s">
        <v>169</v>
      </c>
      <c r="E2198" s="247">
        <v>3.55</v>
      </c>
    </row>
    <row r="2199" spans="2:5" x14ac:dyDescent="0.25">
      <c r="B2199" s="265">
        <v>93418</v>
      </c>
      <c r="C2199" s="246" t="s">
        <v>1421</v>
      </c>
      <c r="D2199" s="245" t="s">
        <v>169</v>
      </c>
      <c r="E2199" s="247">
        <v>1.25</v>
      </c>
    </row>
    <row r="2200" spans="2:5" x14ac:dyDescent="0.25">
      <c r="B2200" s="265">
        <v>93419</v>
      </c>
      <c r="C2200" s="246" t="s">
        <v>1422</v>
      </c>
      <c r="D2200" s="245" t="s">
        <v>169</v>
      </c>
      <c r="E2200" s="247">
        <v>3.17</v>
      </c>
    </row>
    <row r="2201" spans="2:5" x14ac:dyDescent="0.25">
      <c r="B2201" s="265">
        <v>93420</v>
      </c>
      <c r="C2201" s="246" t="s">
        <v>1423</v>
      </c>
      <c r="D2201" s="245" t="s">
        <v>169</v>
      </c>
      <c r="E2201" s="247">
        <v>70.62</v>
      </c>
    </row>
    <row r="2202" spans="2:5" ht="31.5" x14ac:dyDescent="0.25">
      <c r="B2202" s="265">
        <v>93277</v>
      </c>
      <c r="C2202" s="246" t="s">
        <v>1398</v>
      </c>
      <c r="D2202" s="245" t="s">
        <v>169</v>
      </c>
      <c r="E2202" s="247">
        <v>0.25</v>
      </c>
    </row>
    <row r="2203" spans="2:5" ht="31.5" x14ac:dyDescent="0.25">
      <c r="B2203" s="265">
        <v>93278</v>
      </c>
      <c r="C2203" s="246" t="s">
        <v>1399</v>
      </c>
      <c r="D2203" s="245" t="s">
        <v>169</v>
      </c>
      <c r="E2203" s="247">
        <v>0.05</v>
      </c>
    </row>
    <row r="2204" spans="2:5" ht="31.5" x14ac:dyDescent="0.25">
      <c r="B2204" s="265">
        <v>93279</v>
      </c>
      <c r="C2204" s="246" t="s">
        <v>1400</v>
      </c>
      <c r="D2204" s="245" t="s">
        <v>169</v>
      </c>
      <c r="E2204" s="247">
        <v>0.23</v>
      </c>
    </row>
    <row r="2205" spans="2:5" ht="31.5" x14ac:dyDescent="0.25">
      <c r="B2205" s="265">
        <v>93280</v>
      </c>
      <c r="C2205" s="246" t="s">
        <v>1401</v>
      </c>
      <c r="D2205" s="245" t="s">
        <v>169</v>
      </c>
      <c r="E2205" s="247">
        <v>0.56000000000000005</v>
      </c>
    </row>
    <row r="2206" spans="2:5" x14ac:dyDescent="0.25">
      <c r="B2206" s="265">
        <v>104909</v>
      </c>
      <c r="C2206" s="246" t="s">
        <v>8229</v>
      </c>
      <c r="D2206" s="245" t="s">
        <v>169</v>
      </c>
      <c r="E2206" s="247">
        <v>0</v>
      </c>
    </row>
    <row r="2207" spans="2:5" x14ac:dyDescent="0.25">
      <c r="B2207" s="265">
        <v>104910</v>
      </c>
      <c r="C2207" s="246" t="s">
        <v>8230</v>
      </c>
      <c r="D2207" s="245" t="s">
        <v>169</v>
      </c>
      <c r="E2207" s="247">
        <v>0</v>
      </c>
    </row>
    <row r="2208" spans="2:5" x14ac:dyDescent="0.25">
      <c r="B2208" s="265">
        <v>104911</v>
      </c>
      <c r="C2208" s="246" t="s">
        <v>8231</v>
      </c>
      <c r="D2208" s="245" t="s">
        <v>169</v>
      </c>
      <c r="E2208" s="247">
        <v>0</v>
      </c>
    </row>
    <row r="2209" spans="2:5" ht="31.5" x14ac:dyDescent="0.25">
      <c r="B2209" s="265">
        <v>104912</v>
      </c>
      <c r="C2209" s="246" t="s">
        <v>1603</v>
      </c>
      <c r="D2209" s="245" t="s">
        <v>169</v>
      </c>
      <c r="E2209" s="247">
        <v>27.54</v>
      </c>
    </row>
    <row r="2210" spans="2:5" ht="31.5" x14ac:dyDescent="0.25">
      <c r="B2210" s="265">
        <v>102840</v>
      </c>
      <c r="C2210" s="246" t="s">
        <v>8232</v>
      </c>
      <c r="D2210" s="245" t="s">
        <v>169</v>
      </c>
      <c r="E2210" s="247">
        <v>0</v>
      </c>
    </row>
    <row r="2211" spans="2:5" ht="31.5" x14ac:dyDescent="0.25">
      <c r="B2211" s="265">
        <v>102841</v>
      </c>
      <c r="C2211" s="246" t="s">
        <v>8233</v>
      </c>
      <c r="D2211" s="245" t="s">
        <v>169</v>
      </c>
      <c r="E2211" s="247">
        <v>0</v>
      </c>
    </row>
    <row r="2212" spans="2:5" ht="31.5" x14ac:dyDescent="0.25">
      <c r="B2212" s="265">
        <v>102842</v>
      </c>
      <c r="C2212" s="246" t="s">
        <v>8234</v>
      </c>
      <c r="D2212" s="245" t="s">
        <v>169</v>
      </c>
      <c r="E2212" s="247">
        <v>0</v>
      </c>
    </row>
    <row r="2213" spans="2:5" ht="31.5" x14ac:dyDescent="0.25">
      <c r="B2213" s="265">
        <v>102843</v>
      </c>
      <c r="C2213" s="246" t="s">
        <v>1551</v>
      </c>
      <c r="D2213" s="245" t="s">
        <v>169</v>
      </c>
      <c r="E2213" s="247">
        <v>141.75</v>
      </c>
    </row>
    <row r="2214" spans="2:5" ht="31.5" x14ac:dyDescent="0.25">
      <c r="B2214" s="265">
        <v>89267</v>
      </c>
      <c r="C2214" s="246" t="s">
        <v>1188</v>
      </c>
      <c r="D2214" s="245" t="s">
        <v>169</v>
      </c>
      <c r="E2214" s="247">
        <v>51.81</v>
      </c>
    </row>
    <row r="2215" spans="2:5" ht="31.5" x14ac:dyDescent="0.25">
      <c r="B2215" s="265">
        <v>89269</v>
      </c>
      <c r="C2215" s="246" t="s">
        <v>1190</v>
      </c>
      <c r="D2215" s="245" t="s">
        <v>169</v>
      </c>
      <c r="E2215" s="247">
        <v>7.38</v>
      </c>
    </row>
    <row r="2216" spans="2:5" ht="31.5" x14ac:dyDescent="0.25">
      <c r="B2216" s="265">
        <v>89268</v>
      </c>
      <c r="C2216" s="246" t="s">
        <v>1189</v>
      </c>
      <c r="D2216" s="245" t="s">
        <v>169</v>
      </c>
      <c r="E2216" s="247">
        <v>18.260000000000002</v>
      </c>
    </row>
    <row r="2217" spans="2:5" ht="31.5" x14ac:dyDescent="0.25">
      <c r="B2217" s="265">
        <v>89270</v>
      </c>
      <c r="C2217" s="246" t="s">
        <v>1191</v>
      </c>
      <c r="D2217" s="245" t="s">
        <v>169</v>
      </c>
      <c r="E2217" s="247">
        <v>83.29</v>
      </c>
    </row>
    <row r="2218" spans="2:5" ht="31.5" x14ac:dyDescent="0.25">
      <c r="B2218" s="265">
        <v>89271</v>
      </c>
      <c r="C2218" s="246" t="s">
        <v>1192</v>
      </c>
      <c r="D2218" s="245" t="s">
        <v>169</v>
      </c>
      <c r="E2218" s="247">
        <v>30.55</v>
      </c>
    </row>
    <row r="2219" spans="2:5" ht="31.5" x14ac:dyDescent="0.25">
      <c r="B2219" s="265">
        <v>93283</v>
      </c>
      <c r="C2219" s="246" t="s">
        <v>1402</v>
      </c>
      <c r="D2219" s="245" t="s">
        <v>169</v>
      </c>
      <c r="E2219" s="247">
        <v>99.64</v>
      </c>
    </row>
    <row r="2220" spans="2:5" ht="31.5" x14ac:dyDescent="0.25">
      <c r="B2220" s="265">
        <v>93296</v>
      </c>
      <c r="C2220" s="246" t="s">
        <v>1406</v>
      </c>
      <c r="D2220" s="245" t="s">
        <v>169</v>
      </c>
      <c r="E2220" s="247">
        <v>14.19</v>
      </c>
    </row>
    <row r="2221" spans="2:5" ht="31.5" x14ac:dyDescent="0.25">
      <c r="B2221" s="265">
        <v>93284</v>
      </c>
      <c r="C2221" s="246" t="s">
        <v>1403</v>
      </c>
      <c r="D2221" s="245" t="s">
        <v>169</v>
      </c>
      <c r="E2221" s="247">
        <v>35.119999999999997</v>
      </c>
    </row>
    <row r="2222" spans="2:5" ht="31.5" x14ac:dyDescent="0.25">
      <c r="B2222" s="265">
        <v>93285</v>
      </c>
      <c r="C2222" s="246" t="s">
        <v>1404</v>
      </c>
      <c r="D2222" s="245" t="s">
        <v>169</v>
      </c>
      <c r="E2222" s="247">
        <v>160.16999999999999</v>
      </c>
    </row>
    <row r="2223" spans="2:5" ht="31.5" x14ac:dyDescent="0.25">
      <c r="B2223" s="265">
        <v>93286</v>
      </c>
      <c r="C2223" s="246" t="s">
        <v>1405</v>
      </c>
      <c r="D2223" s="245" t="s">
        <v>169</v>
      </c>
      <c r="E2223" s="247">
        <v>9.36</v>
      </c>
    </row>
    <row r="2224" spans="2:5" ht="31.5" x14ac:dyDescent="0.25">
      <c r="B2224" s="265">
        <v>104706</v>
      </c>
      <c r="C2224" s="246" t="s">
        <v>8235</v>
      </c>
      <c r="D2224" s="245" t="s">
        <v>169</v>
      </c>
      <c r="E2224" s="247">
        <v>0</v>
      </c>
    </row>
    <row r="2225" spans="2:5" ht="31.5" x14ac:dyDescent="0.25">
      <c r="B2225" s="265">
        <v>104707</v>
      </c>
      <c r="C2225" s="246" t="s">
        <v>8236</v>
      </c>
      <c r="D2225" s="245" t="s">
        <v>169</v>
      </c>
      <c r="E2225" s="247">
        <v>0</v>
      </c>
    </row>
    <row r="2226" spans="2:5" ht="47.25" x14ac:dyDescent="0.25">
      <c r="B2226" s="265">
        <v>104708</v>
      </c>
      <c r="C2226" s="246" t="s">
        <v>8237</v>
      </c>
      <c r="D2226" s="245" t="s">
        <v>169</v>
      </c>
      <c r="E2226" s="247">
        <v>0</v>
      </c>
    </row>
    <row r="2227" spans="2:5" ht="47.25" x14ac:dyDescent="0.25">
      <c r="B2227" s="265">
        <v>104709</v>
      </c>
      <c r="C2227" s="246" t="s">
        <v>1600</v>
      </c>
      <c r="D2227" s="245" t="s">
        <v>169</v>
      </c>
      <c r="E2227" s="247">
        <v>1231.6500000000001</v>
      </c>
    </row>
    <row r="2228" spans="2:5" ht="31.5" x14ac:dyDescent="0.25">
      <c r="B2228" s="265">
        <v>104903</v>
      </c>
      <c r="C2228" s="246" t="s">
        <v>8238</v>
      </c>
      <c r="D2228" s="245" t="s">
        <v>169</v>
      </c>
      <c r="E2228" s="247">
        <v>0</v>
      </c>
    </row>
    <row r="2229" spans="2:5" ht="31.5" x14ac:dyDescent="0.25">
      <c r="B2229" s="265">
        <v>104904</v>
      </c>
      <c r="C2229" s="246" t="s">
        <v>8239</v>
      </c>
      <c r="D2229" s="245" t="s">
        <v>169</v>
      </c>
      <c r="E2229" s="247">
        <v>0</v>
      </c>
    </row>
    <row r="2230" spans="2:5" ht="31.5" x14ac:dyDescent="0.25">
      <c r="B2230" s="265">
        <v>104905</v>
      </c>
      <c r="C2230" s="246" t="s">
        <v>8240</v>
      </c>
      <c r="D2230" s="245" t="s">
        <v>169</v>
      </c>
      <c r="E2230" s="247">
        <v>0</v>
      </c>
    </row>
    <row r="2231" spans="2:5" ht="31.5" x14ac:dyDescent="0.25">
      <c r="B2231" s="265">
        <v>104906</v>
      </c>
      <c r="C2231" s="246" t="s">
        <v>1602</v>
      </c>
      <c r="D2231" s="245" t="s">
        <v>169</v>
      </c>
      <c r="E2231" s="247">
        <v>103.95</v>
      </c>
    </row>
    <row r="2232" spans="2:5" ht="31.5" x14ac:dyDescent="0.25">
      <c r="B2232" s="265">
        <v>102846</v>
      </c>
      <c r="C2232" s="246" t="s">
        <v>8241</v>
      </c>
      <c r="D2232" s="245" t="s">
        <v>169</v>
      </c>
      <c r="E2232" s="247">
        <v>0</v>
      </c>
    </row>
    <row r="2233" spans="2:5" x14ac:dyDescent="0.25">
      <c r="B2233" s="265">
        <v>102847</v>
      </c>
      <c r="C2233" s="246" t="s">
        <v>8242</v>
      </c>
      <c r="D2233" s="245" t="s">
        <v>169</v>
      </c>
      <c r="E2233" s="247">
        <v>0</v>
      </c>
    </row>
    <row r="2234" spans="2:5" ht="31.5" x14ac:dyDescent="0.25">
      <c r="B2234" s="265">
        <v>102848</v>
      </c>
      <c r="C2234" s="246" t="s">
        <v>8243</v>
      </c>
      <c r="D2234" s="245" t="s">
        <v>169</v>
      </c>
      <c r="E2234" s="247">
        <v>0</v>
      </c>
    </row>
    <row r="2235" spans="2:5" ht="31.5" x14ac:dyDescent="0.25">
      <c r="B2235" s="265">
        <v>102849</v>
      </c>
      <c r="C2235" s="246" t="s">
        <v>1552</v>
      </c>
      <c r="D2235" s="245" t="s">
        <v>169</v>
      </c>
      <c r="E2235" s="247">
        <v>69.3</v>
      </c>
    </row>
    <row r="2236" spans="2:5" ht="31.5" x14ac:dyDescent="0.25">
      <c r="B2236" s="265">
        <v>102852</v>
      </c>
      <c r="C2236" s="246" t="s">
        <v>8244</v>
      </c>
      <c r="D2236" s="245" t="s">
        <v>169</v>
      </c>
      <c r="E2236" s="247">
        <v>0</v>
      </c>
    </row>
    <row r="2237" spans="2:5" ht="31.5" x14ac:dyDescent="0.25">
      <c r="B2237" s="265">
        <v>102853</v>
      </c>
      <c r="C2237" s="246" t="s">
        <v>8245</v>
      </c>
      <c r="D2237" s="245" t="s">
        <v>169</v>
      </c>
      <c r="E2237" s="247">
        <v>0</v>
      </c>
    </row>
    <row r="2238" spans="2:5" ht="31.5" x14ac:dyDescent="0.25">
      <c r="B2238" s="265">
        <v>102854</v>
      </c>
      <c r="C2238" s="246" t="s">
        <v>8246</v>
      </c>
      <c r="D2238" s="245" t="s">
        <v>169</v>
      </c>
      <c r="E2238" s="247">
        <v>0</v>
      </c>
    </row>
    <row r="2239" spans="2:5" ht="31.5" x14ac:dyDescent="0.25">
      <c r="B2239" s="265">
        <v>102855</v>
      </c>
      <c r="C2239" s="246" t="s">
        <v>1553</v>
      </c>
      <c r="D2239" s="245" t="s">
        <v>169</v>
      </c>
      <c r="E2239" s="247">
        <v>69.3</v>
      </c>
    </row>
    <row r="2240" spans="2:5" ht="47.25" x14ac:dyDescent="0.25">
      <c r="B2240" s="265">
        <v>93397</v>
      </c>
      <c r="C2240" s="246" t="s">
        <v>1407</v>
      </c>
      <c r="D2240" s="245" t="s">
        <v>169</v>
      </c>
      <c r="E2240" s="247">
        <v>25.45</v>
      </c>
    </row>
    <row r="2241" spans="2:5" ht="47.25" x14ac:dyDescent="0.25">
      <c r="B2241" s="265">
        <v>93399</v>
      </c>
      <c r="C2241" s="246" t="s">
        <v>1409</v>
      </c>
      <c r="D2241" s="245" t="s">
        <v>169</v>
      </c>
      <c r="E2241" s="247">
        <v>3.88</v>
      </c>
    </row>
    <row r="2242" spans="2:5" ht="47.25" x14ac:dyDescent="0.25">
      <c r="B2242" s="265">
        <v>93398</v>
      </c>
      <c r="C2242" s="246" t="s">
        <v>1408</v>
      </c>
      <c r="D2242" s="245" t="s">
        <v>169</v>
      </c>
      <c r="E2242" s="247">
        <v>9.61</v>
      </c>
    </row>
    <row r="2243" spans="2:5" ht="47.25" x14ac:dyDescent="0.25">
      <c r="B2243" s="265">
        <v>93400</v>
      </c>
      <c r="C2243" s="246" t="s">
        <v>1410</v>
      </c>
      <c r="D2243" s="245" t="s">
        <v>169</v>
      </c>
      <c r="E2243" s="247">
        <v>44.2</v>
      </c>
    </row>
    <row r="2244" spans="2:5" ht="47.25" x14ac:dyDescent="0.25">
      <c r="B2244" s="265">
        <v>93401</v>
      </c>
      <c r="C2244" s="246" t="s">
        <v>1411</v>
      </c>
      <c r="D2244" s="245" t="s">
        <v>169</v>
      </c>
      <c r="E2244" s="247">
        <v>166.5</v>
      </c>
    </row>
    <row r="2245" spans="2:5" ht="47.25" x14ac:dyDescent="0.25">
      <c r="B2245" s="265">
        <v>89259</v>
      </c>
      <c r="C2245" s="246" t="s">
        <v>1182</v>
      </c>
      <c r="D2245" s="245" t="s">
        <v>169</v>
      </c>
      <c r="E2245" s="247">
        <v>27.74</v>
      </c>
    </row>
    <row r="2246" spans="2:5" ht="47.25" x14ac:dyDescent="0.25">
      <c r="B2246" s="265">
        <v>91466</v>
      </c>
      <c r="C2246" s="246" t="s">
        <v>1317</v>
      </c>
      <c r="D2246" s="245" t="s">
        <v>169</v>
      </c>
      <c r="E2246" s="247">
        <v>4.12</v>
      </c>
    </row>
    <row r="2247" spans="2:5" ht="47.25" x14ac:dyDescent="0.25">
      <c r="B2247" s="265">
        <v>89260</v>
      </c>
      <c r="C2247" s="246" t="s">
        <v>1183</v>
      </c>
      <c r="D2247" s="245" t="s">
        <v>169</v>
      </c>
      <c r="E2247" s="247">
        <v>10.210000000000001</v>
      </c>
    </row>
    <row r="2248" spans="2:5" ht="47.25" x14ac:dyDescent="0.25">
      <c r="B2248" s="265">
        <v>89262</v>
      </c>
      <c r="C2248" s="246" t="s">
        <v>1184</v>
      </c>
      <c r="D2248" s="245" t="s">
        <v>169</v>
      </c>
      <c r="E2248" s="247">
        <v>47.06</v>
      </c>
    </row>
    <row r="2249" spans="2:5" ht="47.25" x14ac:dyDescent="0.25">
      <c r="B2249" s="265">
        <v>91467</v>
      </c>
      <c r="C2249" s="246" t="s">
        <v>1318</v>
      </c>
      <c r="D2249" s="245" t="s">
        <v>169</v>
      </c>
      <c r="E2249" s="247">
        <v>166.5</v>
      </c>
    </row>
    <row r="2250" spans="2:5" ht="47.25" x14ac:dyDescent="0.25">
      <c r="B2250" s="265">
        <v>105839</v>
      </c>
      <c r="C2250" s="246" t="s">
        <v>8247</v>
      </c>
      <c r="D2250" s="245" t="s">
        <v>169</v>
      </c>
      <c r="E2250" s="247">
        <v>0</v>
      </c>
    </row>
    <row r="2251" spans="2:5" ht="47.25" x14ac:dyDescent="0.25">
      <c r="B2251" s="265">
        <v>105842</v>
      </c>
      <c r="C2251" s="246" t="s">
        <v>8248</v>
      </c>
      <c r="D2251" s="245" t="s">
        <v>169</v>
      </c>
      <c r="E2251" s="247">
        <v>0</v>
      </c>
    </row>
    <row r="2252" spans="2:5" ht="47.25" x14ac:dyDescent="0.25">
      <c r="B2252" s="265">
        <v>105840</v>
      </c>
      <c r="C2252" s="246" t="s">
        <v>8249</v>
      </c>
      <c r="D2252" s="245" t="s">
        <v>169</v>
      </c>
      <c r="E2252" s="247">
        <v>0</v>
      </c>
    </row>
    <row r="2253" spans="2:5" ht="47.25" x14ac:dyDescent="0.25">
      <c r="B2253" s="265">
        <v>105841</v>
      </c>
      <c r="C2253" s="246" t="s">
        <v>8250</v>
      </c>
      <c r="D2253" s="245" t="s">
        <v>169</v>
      </c>
      <c r="E2253" s="247">
        <v>0</v>
      </c>
    </row>
    <row r="2254" spans="2:5" ht="47.25" x14ac:dyDescent="0.25">
      <c r="B2254" s="265">
        <v>105843</v>
      </c>
      <c r="C2254" s="246" t="s">
        <v>8251</v>
      </c>
      <c r="D2254" s="245" t="s">
        <v>169</v>
      </c>
      <c r="E2254" s="247">
        <v>87.63</v>
      </c>
    </row>
    <row r="2255" spans="2:5" ht="47.25" x14ac:dyDescent="0.25">
      <c r="B2255" s="265">
        <v>91629</v>
      </c>
      <c r="C2255" s="246" t="s">
        <v>1327</v>
      </c>
      <c r="D2255" s="245" t="s">
        <v>169</v>
      </c>
      <c r="E2255" s="247">
        <v>21.99</v>
      </c>
    </row>
    <row r="2256" spans="2:5" ht="47.25" x14ac:dyDescent="0.25">
      <c r="B2256" s="265">
        <v>91631</v>
      </c>
      <c r="C2256" s="246" t="s">
        <v>1329</v>
      </c>
      <c r="D2256" s="245" t="s">
        <v>169</v>
      </c>
      <c r="E2256" s="247">
        <v>3.3</v>
      </c>
    </row>
    <row r="2257" spans="2:5" ht="47.25" x14ac:dyDescent="0.25">
      <c r="B2257" s="265">
        <v>91630</v>
      </c>
      <c r="C2257" s="246" t="s">
        <v>1328</v>
      </c>
      <c r="D2257" s="245" t="s">
        <v>169</v>
      </c>
      <c r="E2257" s="247">
        <v>8.19</v>
      </c>
    </row>
    <row r="2258" spans="2:5" ht="47.25" x14ac:dyDescent="0.25">
      <c r="B2258" s="265">
        <v>91632</v>
      </c>
      <c r="C2258" s="246" t="s">
        <v>1330</v>
      </c>
      <c r="D2258" s="245" t="s">
        <v>169</v>
      </c>
      <c r="E2258" s="247">
        <v>37.71</v>
      </c>
    </row>
    <row r="2259" spans="2:5" ht="47.25" x14ac:dyDescent="0.25">
      <c r="B2259" s="265">
        <v>91633</v>
      </c>
      <c r="C2259" s="246" t="s">
        <v>1331</v>
      </c>
      <c r="D2259" s="245" t="s">
        <v>169</v>
      </c>
      <c r="E2259" s="247">
        <v>140.93</v>
      </c>
    </row>
    <row r="2260" spans="2:5" ht="31.5" x14ac:dyDescent="0.25">
      <c r="B2260" s="265">
        <v>98760</v>
      </c>
      <c r="C2260" s="246" t="s">
        <v>1527</v>
      </c>
      <c r="D2260" s="245" t="s">
        <v>169</v>
      </c>
      <c r="E2260" s="247">
        <v>0.06</v>
      </c>
    </row>
    <row r="2261" spans="2:5" ht="31.5" x14ac:dyDescent="0.25">
      <c r="B2261" s="265">
        <v>98761</v>
      </c>
      <c r="C2261" s="246" t="s">
        <v>1528</v>
      </c>
      <c r="D2261" s="245" t="s">
        <v>169</v>
      </c>
      <c r="E2261" s="247">
        <v>0.01</v>
      </c>
    </row>
    <row r="2262" spans="2:5" ht="31.5" x14ac:dyDescent="0.25">
      <c r="B2262" s="265">
        <v>98762</v>
      </c>
      <c r="C2262" s="246" t="s">
        <v>1529</v>
      </c>
      <c r="D2262" s="245" t="s">
        <v>169</v>
      </c>
      <c r="E2262" s="247">
        <v>7.0000000000000007E-2</v>
      </c>
    </row>
    <row r="2263" spans="2:5" ht="31.5" x14ac:dyDescent="0.25">
      <c r="B2263" s="265">
        <v>98763</v>
      </c>
      <c r="C2263" s="246" t="s">
        <v>1530</v>
      </c>
      <c r="D2263" s="245" t="s">
        <v>169</v>
      </c>
      <c r="E2263" s="247">
        <v>3.3</v>
      </c>
    </row>
    <row r="2264" spans="2:5" ht="31.5" x14ac:dyDescent="0.25">
      <c r="B2264" s="265">
        <v>99829</v>
      </c>
      <c r="C2264" s="246" t="s">
        <v>1531</v>
      </c>
      <c r="D2264" s="245" t="s">
        <v>169</v>
      </c>
      <c r="E2264" s="247">
        <v>0.17</v>
      </c>
    </row>
    <row r="2265" spans="2:5" ht="31.5" x14ac:dyDescent="0.25">
      <c r="B2265" s="265">
        <v>99830</v>
      </c>
      <c r="C2265" s="246" t="s">
        <v>1532</v>
      </c>
      <c r="D2265" s="245" t="s">
        <v>169</v>
      </c>
      <c r="E2265" s="247">
        <v>0.03</v>
      </c>
    </row>
    <row r="2266" spans="2:5" ht="31.5" x14ac:dyDescent="0.25">
      <c r="B2266" s="265">
        <v>99831</v>
      </c>
      <c r="C2266" s="246" t="s">
        <v>1533</v>
      </c>
      <c r="D2266" s="245" t="s">
        <v>169</v>
      </c>
      <c r="E2266" s="247">
        <v>0.12</v>
      </c>
    </row>
    <row r="2267" spans="2:5" ht="31.5" x14ac:dyDescent="0.25">
      <c r="B2267" s="265">
        <v>99832</v>
      </c>
      <c r="C2267" s="246" t="s">
        <v>1534</v>
      </c>
      <c r="D2267" s="245" t="s">
        <v>169</v>
      </c>
      <c r="E2267" s="247">
        <v>3.18</v>
      </c>
    </row>
    <row r="2268" spans="2:5" ht="31.5" x14ac:dyDescent="0.25">
      <c r="B2268" s="265">
        <v>104516</v>
      </c>
      <c r="C2268" s="246" t="s">
        <v>8252</v>
      </c>
      <c r="D2268" s="245" t="s">
        <v>169</v>
      </c>
      <c r="E2268" s="247">
        <v>0</v>
      </c>
    </row>
    <row r="2269" spans="2:5" ht="31.5" x14ac:dyDescent="0.25">
      <c r="B2269" s="265">
        <v>104517</v>
      </c>
      <c r="C2269" s="246" t="s">
        <v>8253</v>
      </c>
      <c r="D2269" s="245" t="s">
        <v>169</v>
      </c>
      <c r="E2269" s="247">
        <v>0</v>
      </c>
    </row>
    <row r="2270" spans="2:5" ht="31.5" x14ac:dyDescent="0.25">
      <c r="B2270" s="265">
        <v>104518</v>
      </c>
      <c r="C2270" s="246" t="s">
        <v>8254</v>
      </c>
      <c r="D2270" s="245" t="s">
        <v>169</v>
      </c>
      <c r="E2270" s="247">
        <v>0</v>
      </c>
    </row>
    <row r="2271" spans="2:5" ht="31.5" x14ac:dyDescent="0.25">
      <c r="B2271" s="265">
        <v>104519</v>
      </c>
      <c r="C2271" s="246" t="s">
        <v>1595</v>
      </c>
      <c r="D2271" s="245" t="s">
        <v>169</v>
      </c>
      <c r="E2271" s="247">
        <v>0.46</v>
      </c>
    </row>
    <row r="2272" spans="2:5" ht="31.5" x14ac:dyDescent="0.25">
      <c r="B2272" s="265">
        <v>90682</v>
      </c>
      <c r="C2272" s="246" t="s">
        <v>1253</v>
      </c>
      <c r="D2272" s="245" t="s">
        <v>169</v>
      </c>
      <c r="E2272" s="247">
        <v>38.46</v>
      </c>
    </row>
    <row r="2273" spans="2:5" ht="31.5" x14ac:dyDescent="0.25">
      <c r="B2273" s="265">
        <v>90683</v>
      </c>
      <c r="C2273" s="246" t="s">
        <v>1254</v>
      </c>
      <c r="D2273" s="245" t="s">
        <v>169</v>
      </c>
      <c r="E2273" s="247">
        <v>8.89</v>
      </c>
    </row>
    <row r="2274" spans="2:5" ht="31.5" x14ac:dyDescent="0.25">
      <c r="B2274" s="265">
        <v>90684</v>
      </c>
      <c r="C2274" s="246" t="s">
        <v>1255</v>
      </c>
      <c r="D2274" s="245" t="s">
        <v>169</v>
      </c>
      <c r="E2274" s="247">
        <v>42.07</v>
      </c>
    </row>
    <row r="2275" spans="2:5" ht="31.5" x14ac:dyDescent="0.25">
      <c r="B2275" s="265">
        <v>90685</v>
      </c>
      <c r="C2275" s="246" t="s">
        <v>1256</v>
      </c>
      <c r="D2275" s="245" t="s">
        <v>169</v>
      </c>
      <c r="E2275" s="247">
        <v>59.91</v>
      </c>
    </row>
    <row r="2276" spans="2:5" x14ac:dyDescent="0.25">
      <c r="B2276" s="265">
        <v>95114</v>
      </c>
      <c r="C2276" s="246" t="s">
        <v>1436</v>
      </c>
      <c r="D2276" s="245" t="s">
        <v>169</v>
      </c>
      <c r="E2276" s="247">
        <v>1.67</v>
      </c>
    </row>
    <row r="2277" spans="2:5" x14ac:dyDescent="0.25">
      <c r="B2277" s="265">
        <v>95115</v>
      </c>
      <c r="C2277" s="246" t="s">
        <v>1437</v>
      </c>
      <c r="D2277" s="245" t="s">
        <v>169</v>
      </c>
      <c r="E2277" s="247">
        <v>0.38</v>
      </c>
    </row>
    <row r="2278" spans="2:5" x14ac:dyDescent="0.25">
      <c r="B2278" s="265">
        <v>53863</v>
      </c>
      <c r="C2278" s="246" t="s">
        <v>1061</v>
      </c>
      <c r="D2278" s="245" t="s">
        <v>169</v>
      </c>
      <c r="E2278" s="247">
        <v>2.09</v>
      </c>
    </row>
    <row r="2279" spans="2:5" x14ac:dyDescent="0.25">
      <c r="B2279" s="265">
        <v>104652</v>
      </c>
      <c r="C2279" s="246" t="s">
        <v>8255</v>
      </c>
      <c r="D2279" s="245" t="s">
        <v>169</v>
      </c>
      <c r="E2279" s="247">
        <v>0</v>
      </c>
    </row>
    <row r="2280" spans="2:5" x14ac:dyDescent="0.25">
      <c r="B2280" s="265">
        <v>104653</v>
      </c>
      <c r="C2280" s="246" t="s">
        <v>8256</v>
      </c>
      <c r="D2280" s="245" t="s">
        <v>169</v>
      </c>
      <c r="E2280" s="247">
        <v>0</v>
      </c>
    </row>
    <row r="2281" spans="2:5" x14ac:dyDescent="0.25">
      <c r="B2281" s="265">
        <v>104654</v>
      </c>
      <c r="C2281" s="246" t="s">
        <v>8257</v>
      </c>
      <c r="D2281" s="245" t="s">
        <v>169</v>
      </c>
      <c r="E2281" s="247">
        <v>0</v>
      </c>
    </row>
    <row r="2282" spans="2:5" x14ac:dyDescent="0.25">
      <c r="B2282" s="265">
        <v>104655</v>
      </c>
      <c r="C2282" s="246" t="s">
        <v>1596</v>
      </c>
      <c r="D2282" s="245" t="s">
        <v>169</v>
      </c>
      <c r="E2282" s="247">
        <v>0.48</v>
      </c>
    </row>
    <row r="2283" spans="2:5" ht="31.5" x14ac:dyDescent="0.25">
      <c r="B2283" s="265">
        <v>102270</v>
      </c>
      <c r="C2283" s="246" t="s">
        <v>1543</v>
      </c>
      <c r="D2283" s="245" t="s">
        <v>169</v>
      </c>
      <c r="E2283" s="247">
        <v>0.73</v>
      </c>
    </row>
    <row r="2284" spans="2:5" ht="31.5" x14ac:dyDescent="0.25">
      <c r="B2284" s="265">
        <v>102271</v>
      </c>
      <c r="C2284" s="246" t="s">
        <v>1544</v>
      </c>
      <c r="D2284" s="245" t="s">
        <v>169</v>
      </c>
      <c r="E2284" s="247">
        <v>0.17</v>
      </c>
    </row>
    <row r="2285" spans="2:5" ht="31.5" x14ac:dyDescent="0.25">
      <c r="B2285" s="265">
        <v>102272</v>
      </c>
      <c r="C2285" s="246" t="s">
        <v>1545</v>
      </c>
      <c r="D2285" s="245" t="s">
        <v>169</v>
      </c>
      <c r="E2285" s="247">
        <v>0.91</v>
      </c>
    </row>
    <row r="2286" spans="2:5" ht="31.5" x14ac:dyDescent="0.25">
      <c r="B2286" s="265">
        <v>102273</v>
      </c>
      <c r="C2286" s="246" t="s">
        <v>1546</v>
      </c>
      <c r="D2286" s="245" t="s">
        <v>169</v>
      </c>
      <c r="E2286" s="247">
        <v>1.22</v>
      </c>
    </row>
    <row r="2287" spans="2:5" x14ac:dyDescent="0.25">
      <c r="B2287" s="265">
        <v>95255</v>
      </c>
      <c r="C2287" s="246" t="s">
        <v>1459</v>
      </c>
      <c r="D2287" s="245" t="s">
        <v>169</v>
      </c>
      <c r="E2287" s="247">
        <v>1.49</v>
      </c>
    </row>
    <row r="2288" spans="2:5" x14ac:dyDescent="0.25">
      <c r="B2288" s="265">
        <v>95256</v>
      </c>
      <c r="C2288" s="246" t="s">
        <v>1460</v>
      </c>
      <c r="D2288" s="245" t="s">
        <v>169</v>
      </c>
      <c r="E2288" s="247">
        <v>0.34</v>
      </c>
    </row>
    <row r="2289" spans="2:5" x14ac:dyDescent="0.25">
      <c r="B2289" s="265">
        <v>95257</v>
      </c>
      <c r="C2289" s="246" t="s">
        <v>1461</v>
      </c>
      <c r="D2289" s="245" t="s">
        <v>169</v>
      </c>
      <c r="E2289" s="247">
        <v>1.86</v>
      </c>
    </row>
    <row r="2290" spans="2:5" x14ac:dyDescent="0.25">
      <c r="B2290" s="265">
        <v>105913</v>
      </c>
      <c r="C2290" s="246" t="s">
        <v>8258</v>
      </c>
      <c r="D2290" s="245" t="s">
        <v>169</v>
      </c>
      <c r="E2290" s="247">
        <v>0</v>
      </c>
    </row>
    <row r="2291" spans="2:5" x14ac:dyDescent="0.25">
      <c r="B2291" s="265">
        <v>105914</v>
      </c>
      <c r="C2291" s="246" t="s">
        <v>8259</v>
      </c>
      <c r="D2291" s="245" t="s">
        <v>169</v>
      </c>
      <c r="E2291" s="247">
        <v>0</v>
      </c>
    </row>
    <row r="2292" spans="2:5" x14ac:dyDescent="0.25">
      <c r="B2292" s="265">
        <v>105915</v>
      </c>
      <c r="C2292" s="246" t="s">
        <v>8260</v>
      </c>
      <c r="D2292" s="245" t="s">
        <v>169</v>
      </c>
      <c r="E2292" s="247">
        <v>0</v>
      </c>
    </row>
    <row r="2293" spans="2:5" x14ac:dyDescent="0.25">
      <c r="B2293" s="265">
        <v>92963</v>
      </c>
      <c r="C2293" s="246" t="s">
        <v>1379</v>
      </c>
      <c r="D2293" s="245" t="s">
        <v>169</v>
      </c>
      <c r="E2293" s="247">
        <v>1.72</v>
      </c>
    </row>
    <row r="2294" spans="2:5" x14ac:dyDescent="0.25">
      <c r="B2294" s="265">
        <v>92964</v>
      </c>
      <c r="C2294" s="246" t="s">
        <v>1380</v>
      </c>
      <c r="D2294" s="245" t="s">
        <v>169</v>
      </c>
      <c r="E2294" s="247">
        <v>0.39</v>
      </c>
    </row>
    <row r="2295" spans="2:5" x14ac:dyDescent="0.25">
      <c r="B2295" s="265">
        <v>92965</v>
      </c>
      <c r="C2295" s="246" t="s">
        <v>1381</v>
      </c>
      <c r="D2295" s="245" t="s">
        <v>169</v>
      </c>
      <c r="E2295" s="247">
        <v>2.15</v>
      </c>
    </row>
    <row r="2296" spans="2:5" ht="47.25" x14ac:dyDescent="0.25">
      <c r="B2296" s="265">
        <v>103792</v>
      </c>
      <c r="C2296" s="246" t="s">
        <v>1584</v>
      </c>
      <c r="D2296" s="245" t="s">
        <v>169</v>
      </c>
      <c r="E2296" s="247">
        <v>3.36</v>
      </c>
    </row>
    <row r="2297" spans="2:5" ht="47.25" x14ac:dyDescent="0.25">
      <c r="B2297" s="265">
        <v>103789</v>
      </c>
      <c r="C2297" s="246" t="s">
        <v>8261</v>
      </c>
      <c r="D2297" s="245" t="s">
        <v>169</v>
      </c>
      <c r="E2297" s="247">
        <v>0</v>
      </c>
    </row>
    <row r="2298" spans="2:5" ht="47.25" x14ac:dyDescent="0.25">
      <c r="B2298" s="265">
        <v>103790</v>
      </c>
      <c r="C2298" s="246" t="s">
        <v>8262</v>
      </c>
      <c r="D2298" s="245" t="s">
        <v>169</v>
      </c>
      <c r="E2298" s="247">
        <v>0</v>
      </c>
    </row>
    <row r="2299" spans="2:5" ht="47.25" x14ac:dyDescent="0.25">
      <c r="B2299" s="265">
        <v>103791</v>
      </c>
      <c r="C2299" s="246" t="s">
        <v>8263</v>
      </c>
      <c r="D2299" s="245" t="s">
        <v>169</v>
      </c>
      <c r="E2299" s="247">
        <v>0</v>
      </c>
    </row>
    <row r="2300" spans="2:5" ht="31.5" x14ac:dyDescent="0.25">
      <c r="B2300" s="265">
        <v>96054</v>
      </c>
      <c r="C2300" s="246" t="s">
        <v>1519</v>
      </c>
      <c r="D2300" s="245" t="s">
        <v>169</v>
      </c>
      <c r="E2300" s="247">
        <v>30.43</v>
      </c>
    </row>
    <row r="2301" spans="2:5" ht="31.5" x14ac:dyDescent="0.25">
      <c r="B2301" s="265">
        <v>96060</v>
      </c>
      <c r="C2301" s="246" t="s">
        <v>1523</v>
      </c>
      <c r="D2301" s="245" t="s">
        <v>169</v>
      </c>
      <c r="E2301" s="247">
        <v>6.26</v>
      </c>
    </row>
    <row r="2302" spans="2:5" ht="31.5" x14ac:dyDescent="0.25">
      <c r="B2302" s="265">
        <v>96061</v>
      </c>
      <c r="C2302" s="246" t="s">
        <v>1524</v>
      </c>
      <c r="D2302" s="245" t="s">
        <v>169</v>
      </c>
      <c r="E2302" s="247">
        <v>38.03</v>
      </c>
    </row>
    <row r="2303" spans="2:5" ht="31.5" x14ac:dyDescent="0.25">
      <c r="B2303" s="265">
        <v>96062</v>
      </c>
      <c r="C2303" s="246" t="s">
        <v>1525</v>
      </c>
      <c r="D2303" s="245" t="s">
        <v>169</v>
      </c>
      <c r="E2303" s="247">
        <v>41.95</v>
      </c>
    </row>
    <row r="2304" spans="2:5" ht="31.5" x14ac:dyDescent="0.25">
      <c r="B2304" s="265">
        <v>90688</v>
      </c>
      <c r="C2304" s="246" t="s">
        <v>1257</v>
      </c>
      <c r="D2304" s="245" t="s">
        <v>169</v>
      </c>
      <c r="E2304" s="247">
        <v>26.6</v>
      </c>
    </row>
    <row r="2305" spans="2:5" ht="31.5" x14ac:dyDescent="0.25">
      <c r="B2305" s="265">
        <v>90689</v>
      </c>
      <c r="C2305" s="246" t="s">
        <v>1258</v>
      </c>
      <c r="D2305" s="245" t="s">
        <v>169</v>
      </c>
      <c r="E2305" s="247">
        <v>5.25</v>
      </c>
    </row>
    <row r="2306" spans="2:5" ht="31.5" x14ac:dyDescent="0.25">
      <c r="B2306" s="265">
        <v>90690</v>
      </c>
      <c r="C2306" s="246" t="s">
        <v>1259</v>
      </c>
      <c r="D2306" s="245" t="s">
        <v>169</v>
      </c>
      <c r="E2306" s="247">
        <v>33.25</v>
      </c>
    </row>
    <row r="2307" spans="2:5" ht="31.5" x14ac:dyDescent="0.25">
      <c r="B2307" s="265">
        <v>90691</v>
      </c>
      <c r="C2307" s="246" t="s">
        <v>1260</v>
      </c>
      <c r="D2307" s="245" t="s">
        <v>169</v>
      </c>
      <c r="E2307" s="247">
        <v>41.95</v>
      </c>
    </row>
    <row r="2308" spans="2:5" ht="31.5" x14ac:dyDescent="0.25">
      <c r="B2308" s="265">
        <v>96241</v>
      </c>
      <c r="C2308" s="246" t="s">
        <v>8264</v>
      </c>
      <c r="D2308" s="245" t="s">
        <v>169</v>
      </c>
      <c r="E2308" s="247">
        <v>28.26</v>
      </c>
    </row>
    <row r="2309" spans="2:5" ht="31.5" x14ac:dyDescent="0.25">
      <c r="B2309" s="265">
        <v>96242</v>
      </c>
      <c r="C2309" s="246" t="s">
        <v>8265</v>
      </c>
      <c r="D2309" s="245" t="s">
        <v>169</v>
      </c>
      <c r="E2309" s="247">
        <v>7.47</v>
      </c>
    </row>
    <row r="2310" spans="2:5" ht="31.5" x14ac:dyDescent="0.25">
      <c r="B2310" s="265">
        <v>96243</v>
      </c>
      <c r="C2310" s="246" t="s">
        <v>8266</v>
      </c>
      <c r="D2310" s="245" t="s">
        <v>169</v>
      </c>
      <c r="E2310" s="247">
        <v>35.33</v>
      </c>
    </row>
    <row r="2311" spans="2:5" ht="31.5" x14ac:dyDescent="0.25">
      <c r="B2311" s="265">
        <v>96244</v>
      </c>
      <c r="C2311" s="246" t="s">
        <v>8267</v>
      </c>
      <c r="D2311" s="245" t="s">
        <v>169</v>
      </c>
      <c r="E2311" s="247">
        <v>18.329999999999998</v>
      </c>
    </row>
    <row r="2312" spans="2:5" ht="31.5" x14ac:dyDescent="0.25">
      <c r="B2312" s="265">
        <v>88400</v>
      </c>
      <c r="C2312" s="246" t="s">
        <v>1092</v>
      </c>
      <c r="D2312" s="245" t="s">
        <v>169</v>
      </c>
      <c r="E2312" s="247">
        <v>0.76</v>
      </c>
    </row>
    <row r="2313" spans="2:5" ht="31.5" x14ac:dyDescent="0.25">
      <c r="B2313" s="265">
        <v>88401</v>
      </c>
      <c r="C2313" s="246" t="s">
        <v>1093</v>
      </c>
      <c r="D2313" s="245" t="s">
        <v>169</v>
      </c>
      <c r="E2313" s="247">
        <v>0.17</v>
      </c>
    </row>
    <row r="2314" spans="2:5" ht="31.5" x14ac:dyDescent="0.25">
      <c r="B2314" s="265">
        <v>88402</v>
      </c>
      <c r="C2314" s="246" t="s">
        <v>1094</v>
      </c>
      <c r="D2314" s="245" t="s">
        <v>169</v>
      </c>
      <c r="E2314" s="247">
        <v>0.84</v>
      </c>
    </row>
    <row r="2315" spans="2:5" ht="31.5" x14ac:dyDescent="0.25">
      <c r="B2315" s="265">
        <v>88403</v>
      </c>
      <c r="C2315" s="246" t="s">
        <v>1095</v>
      </c>
      <c r="D2315" s="245" t="s">
        <v>169</v>
      </c>
      <c r="E2315" s="247">
        <v>1.35</v>
      </c>
    </row>
    <row r="2316" spans="2:5" ht="31.5" x14ac:dyDescent="0.25">
      <c r="B2316" s="265">
        <v>88387</v>
      </c>
      <c r="C2316" s="246" t="s">
        <v>1084</v>
      </c>
      <c r="D2316" s="245" t="s">
        <v>169</v>
      </c>
      <c r="E2316" s="247">
        <v>0.81</v>
      </c>
    </row>
    <row r="2317" spans="2:5" ht="31.5" x14ac:dyDescent="0.25">
      <c r="B2317" s="265">
        <v>88389</v>
      </c>
      <c r="C2317" s="246" t="s">
        <v>1085</v>
      </c>
      <c r="D2317" s="245" t="s">
        <v>169</v>
      </c>
      <c r="E2317" s="247">
        <v>0.18</v>
      </c>
    </row>
    <row r="2318" spans="2:5" ht="31.5" x14ac:dyDescent="0.25">
      <c r="B2318" s="265">
        <v>88390</v>
      </c>
      <c r="C2318" s="246" t="s">
        <v>1086</v>
      </c>
      <c r="D2318" s="245" t="s">
        <v>169</v>
      </c>
      <c r="E2318" s="247">
        <v>0.89</v>
      </c>
    </row>
    <row r="2319" spans="2:5" ht="31.5" x14ac:dyDescent="0.25">
      <c r="B2319" s="265">
        <v>88391</v>
      </c>
      <c r="C2319" s="246" t="s">
        <v>1087</v>
      </c>
      <c r="D2319" s="245" t="s">
        <v>169</v>
      </c>
      <c r="E2319" s="247">
        <v>2.25</v>
      </c>
    </row>
    <row r="2320" spans="2:5" ht="31.5" x14ac:dyDescent="0.25">
      <c r="B2320" s="265">
        <v>88394</v>
      </c>
      <c r="C2320" s="246" t="s">
        <v>1088</v>
      </c>
      <c r="D2320" s="245" t="s">
        <v>169</v>
      </c>
      <c r="E2320" s="247">
        <v>0.96</v>
      </c>
    </row>
    <row r="2321" spans="2:5" ht="31.5" x14ac:dyDescent="0.25">
      <c r="B2321" s="265">
        <v>88395</v>
      </c>
      <c r="C2321" s="246" t="s">
        <v>1089</v>
      </c>
      <c r="D2321" s="245" t="s">
        <v>169</v>
      </c>
      <c r="E2321" s="247">
        <v>0.22</v>
      </c>
    </row>
    <row r="2322" spans="2:5" ht="31.5" x14ac:dyDescent="0.25">
      <c r="B2322" s="265">
        <v>88396</v>
      </c>
      <c r="C2322" s="246" t="s">
        <v>1090</v>
      </c>
      <c r="D2322" s="245" t="s">
        <v>169</v>
      </c>
      <c r="E2322" s="247">
        <v>1.05</v>
      </c>
    </row>
    <row r="2323" spans="2:5" ht="31.5" x14ac:dyDescent="0.25">
      <c r="B2323" s="265">
        <v>88397</v>
      </c>
      <c r="C2323" s="246" t="s">
        <v>1091</v>
      </c>
      <c r="D2323" s="245" t="s">
        <v>169</v>
      </c>
      <c r="E2323" s="247">
        <v>3.37</v>
      </c>
    </row>
    <row r="2324" spans="2:5" ht="31.5" x14ac:dyDescent="0.25">
      <c r="B2324" s="265">
        <v>90633</v>
      </c>
      <c r="C2324" s="246" t="s">
        <v>1221</v>
      </c>
      <c r="D2324" s="245" t="s">
        <v>169</v>
      </c>
      <c r="E2324" s="247">
        <v>3.85</v>
      </c>
    </row>
    <row r="2325" spans="2:5" ht="31.5" x14ac:dyDescent="0.25">
      <c r="B2325" s="265">
        <v>90634</v>
      </c>
      <c r="C2325" s="246" t="s">
        <v>1222</v>
      </c>
      <c r="D2325" s="245" t="s">
        <v>169</v>
      </c>
      <c r="E2325" s="247">
        <v>0.89</v>
      </c>
    </row>
    <row r="2326" spans="2:5" ht="31.5" x14ac:dyDescent="0.25">
      <c r="B2326" s="265">
        <v>90635</v>
      </c>
      <c r="C2326" s="246" t="s">
        <v>1223</v>
      </c>
      <c r="D2326" s="245" t="s">
        <v>169</v>
      </c>
      <c r="E2326" s="247">
        <v>4.21</v>
      </c>
    </row>
    <row r="2327" spans="2:5" ht="47.25" x14ac:dyDescent="0.25">
      <c r="B2327" s="265">
        <v>90636</v>
      </c>
      <c r="C2327" s="246" t="s">
        <v>1224</v>
      </c>
      <c r="D2327" s="245" t="s">
        <v>169</v>
      </c>
      <c r="E2327" s="247">
        <v>4.5</v>
      </c>
    </row>
    <row r="2328" spans="2:5" ht="31.5" x14ac:dyDescent="0.25">
      <c r="B2328" s="265">
        <v>103238</v>
      </c>
      <c r="C2328" s="246" t="s">
        <v>8268</v>
      </c>
      <c r="D2328" s="245" t="s">
        <v>169</v>
      </c>
      <c r="E2328" s="247">
        <v>0</v>
      </c>
    </row>
    <row r="2329" spans="2:5" ht="31.5" x14ac:dyDescent="0.25">
      <c r="B2329" s="265">
        <v>103239</v>
      </c>
      <c r="C2329" s="246" t="s">
        <v>8269</v>
      </c>
      <c r="D2329" s="245" t="s">
        <v>169</v>
      </c>
      <c r="E2329" s="247">
        <v>0</v>
      </c>
    </row>
    <row r="2330" spans="2:5" ht="31.5" x14ac:dyDescent="0.25">
      <c r="B2330" s="265">
        <v>103240</v>
      </c>
      <c r="C2330" s="246" t="s">
        <v>8270</v>
      </c>
      <c r="D2330" s="245" t="s">
        <v>169</v>
      </c>
      <c r="E2330" s="247">
        <v>0</v>
      </c>
    </row>
    <row r="2331" spans="2:5" ht="31.5" x14ac:dyDescent="0.25">
      <c r="B2331" s="265">
        <v>103241</v>
      </c>
      <c r="C2331" s="246" t="s">
        <v>1581</v>
      </c>
      <c r="D2331" s="245" t="s">
        <v>169</v>
      </c>
      <c r="E2331" s="247">
        <v>8.44</v>
      </c>
    </row>
    <row r="2332" spans="2:5" ht="31.5" x14ac:dyDescent="0.25">
      <c r="B2332" s="265">
        <v>88853</v>
      </c>
      <c r="C2332" s="246" t="s">
        <v>1116</v>
      </c>
      <c r="D2332" s="245" t="s">
        <v>169</v>
      </c>
      <c r="E2332" s="247">
        <v>0.21</v>
      </c>
    </row>
    <row r="2333" spans="2:5" ht="31.5" x14ac:dyDescent="0.25">
      <c r="B2333" s="265">
        <v>88854</v>
      </c>
      <c r="C2333" s="246" t="s">
        <v>1117</v>
      </c>
      <c r="D2333" s="245" t="s">
        <v>169</v>
      </c>
      <c r="E2333" s="247">
        <v>0.05</v>
      </c>
    </row>
    <row r="2334" spans="2:5" ht="31.5" x14ac:dyDescent="0.25">
      <c r="B2334" s="265">
        <v>5692</v>
      </c>
      <c r="C2334" s="246" t="s">
        <v>985</v>
      </c>
      <c r="D2334" s="245" t="s">
        <v>169</v>
      </c>
      <c r="E2334" s="247">
        <v>0.24</v>
      </c>
    </row>
    <row r="2335" spans="2:5" ht="31.5" x14ac:dyDescent="0.25">
      <c r="B2335" s="265">
        <v>5693</v>
      </c>
      <c r="C2335" s="246" t="s">
        <v>986</v>
      </c>
      <c r="D2335" s="245" t="s">
        <v>169</v>
      </c>
      <c r="E2335" s="247">
        <v>22.84</v>
      </c>
    </row>
    <row r="2336" spans="2:5" ht="31.5" x14ac:dyDescent="0.25">
      <c r="B2336" s="265">
        <v>7044</v>
      </c>
      <c r="C2336" s="246" t="s">
        <v>1025</v>
      </c>
      <c r="D2336" s="245" t="s">
        <v>169</v>
      </c>
      <c r="E2336" s="247">
        <v>0.27</v>
      </c>
    </row>
    <row r="2337" spans="2:5" ht="31.5" x14ac:dyDescent="0.25">
      <c r="B2337" s="265">
        <v>7045</v>
      </c>
      <c r="C2337" s="246" t="s">
        <v>1026</v>
      </c>
      <c r="D2337" s="245" t="s">
        <v>169</v>
      </c>
      <c r="E2337" s="247">
        <v>0.06</v>
      </c>
    </row>
    <row r="2338" spans="2:5" ht="31.5" x14ac:dyDescent="0.25">
      <c r="B2338" s="265">
        <v>7046</v>
      </c>
      <c r="C2338" s="246" t="s">
        <v>1027</v>
      </c>
      <c r="D2338" s="245" t="s">
        <v>169</v>
      </c>
      <c r="E2338" s="247">
        <v>0.28999999999999998</v>
      </c>
    </row>
    <row r="2339" spans="2:5" ht="47.25" x14ac:dyDescent="0.25">
      <c r="B2339" s="265">
        <v>7047</v>
      </c>
      <c r="C2339" s="246" t="s">
        <v>1028</v>
      </c>
      <c r="D2339" s="245" t="s">
        <v>169</v>
      </c>
      <c r="E2339" s="247">
        <v>26.95</v>
      </c>
    </row>
    <row r="2340" spans="2:5" ht="31.5" x14ac:dyDescent="0.25">
      <c r="B2340" s="265">
        <v>89228</v>
      </c>
      <c r="C2340" s="246" t="s">
        <v>1162</v>
      </c>
      <c r="D2340" s="245" t="s">
        <v>169</v>
      </c>
      <c r="E2340" s="247">
        <v>58</v>
      </c>
    </row>
    <row r="2341" spans="2:5" ht="31.5" x14ac:dyDescent="0.25">
      <c r="B2341" s="265">
        <v>89229</v>
      </c>
      <c r="C2341" s="246" t="s">
        <v>1163</v>
      </c>
      <c r="D2341" s="245" t="s">
        <v>169</v>
      </c>
      <c r="E2341" s="247">
        <v>20.440000000000001</v>
      </c>
    </row>
    <row r="2342" spans="2:5" ht="31.5" x14ac:dyDescent="0.25">
      <c r="B2342" s="265">
        <v>5779</v>
      </c>
      <c r="C2342" s="246" t="s">
        <v>1014</v>
      </c>
      <c r="D2342" s="245" t="s">
        <v>169</v>
      </c>
      <c r="E2342" s="247">
        <v>93.23</v>
      </c>
    </row>
    <row r="2343" spans="2:5" ht="31.5" x14ac:dyDescent="0.25">
      <c r="B2343" s="265">
        <v>53849</v>
      </c>
      <c r="C2343" s="246" t="s">
        <v>1057</v>
      </c>
      <c r="D2343" s="245" t="s">
        <v>169</v>
      </c>
      <c r="E2343" s="247">
        <v>88.13</v>
      </c>
    </row>
    <row r="2344" spans="2:5" ht="31.5" x14ac:dyDescent="0.25">
      <c r="B2344" s="265">
        <v>95129</v>
      </c>
      <c r="C2344" s="246" t="s">
        <v>1447</v>
      </c>
      <c r="D2344" s="245" t="s">
        <v>169</v>
      </c>
      <c r="E2344" s="247">
        <v>47.9</v>
      </c>
    </row>
    <row r="2345" spans="2:5" x14ac:dyDescent="0.25">
      <c r="B2345" s="265">
        <v>95130</v>
      </c>
      <c r="C2345" s="246" t="s">
        <v>1448</v>
      </c>
      <c r="D2345" s="245" t="s">
        <v>169</v>
      </c>
      <c r="E2345" s="247">
        <v>17.36</v>
      </c>
    </row>
    <row r="2346" spans="2:5" ht="31.5" x14ac:dyDescent="0.25">
      <c r="B2346" s="265">
        <v>95131</v>
      </c>
      <c r="C2346" s="246" t="s">
        <v>1449</v>
      </c>
      <c r="D2346" s="245" t="s">
        <v>169</v>
      </c>
      <c r="E2346" s="247">
        <v>56.38</v>
      </c>
    </row>
    <row r="2347" spans="2:5" ht="31.5" x14ac:dyDescent="0.25">
      <c r="B2347" s="265">
        <v>95132</v>
      </c>
      <c r="C2347" s="246" t="s">
        <v>1450</v>
      </c>
      <c r="D2347" s="245" t="s">
        <v>169</v>
      </c>
      <c r="E2347" s="247">
        <v>33.950000000000003</v>
      </c>
    </row>
    <row r="2348" spans="2:5" ht="31.5" x14ac:dyDescent="0.25">
      <c r="B2348" s="265">
        <v>102982</v>
      </c>
      <c r="C2348" s="246" t="s">
        <v>8271</v>
      </c>
      <c r="D2348" s="245" t="s">
        <v>169</v>
      </c>
      <c r="E2348" s="247">
        <v>0</v>
      </c>
    </row>
    <row r="2349" spans="2:5" ht="31.5" x14ac:dyDescent="0.25">
      <c r="B2349" s="265">
        <v>102983</v>
      </c>
      <c r="C2349" s="246" t="s">
        <v>8272</v>
      </c>
      <c r="D2349" s="245" t="s">
        <v>169</v>
      </c>
      <c r="E2349" s="247">
        <v>0</v>
      </c>
    </row>
    <row r="2350" spans="2:5" ht="31.5" x14ac:dyDescent="0.25">
      <c r="B2350" s="265">
        <v>102984</v>
      </c>
      <c r="C2350" s="246" t="s">
        <v>8273</v>
      </c>
      <c r="D2350" s="245" t="s">
        <v>169</v>
      </c>
      <c r="E2350" s="247">
        <v>0</v>
      </c>
    </row>
    <row r="2351" spans="2:5" ht="31.5" x14ac:dyDescent="0.25">
      <c r="B2351" s="265">
        <v>102985</v>
      </c>
      <c r="C2351" s="246" t="s">
        <v>1572</v>
      </c>
      <c r="D2351" s="245" t="s">
        <v>169</v>
      </c>
      <c r="E2351" s="247">
        <v>15.75</v>
      </c>
    </row>
    <row r="2352" spans="2:5" ht="31.5" x14ac:dyDescent="0.25">
      <c r="B2352" s="265">
        <v>92956</v>
      </c>
      <c r="C2352" s="246" t="s">
        <v>1375</v>
      </c>
      <c r="D2352" s="245" t="s">
        <v>169</v>
      </c>
      <c r="E2352" s="247">
        <v>4.41</v>
      </c>
    </row>
    <row r="2353" spans="2:5" ht="31.5" x14ac:dyDescent="0.25">
      <c r="B2353" s="265">
        <v>92957</v>
      </c>
      <c r="C2353" s="246" t="s">
        <v>1376</v>
      </c>
      <c r="D2353" s="245" t="s">
        <v>169</v>
      </c>
      <c r="E2353" s="247">
        <v>1.02</v>
      </c>
    </row>
    <row r="2354" spans="2:5" ht="31.5" x14ac:dyDescent="0.25">
      <c r="B2354" s="265">
        <v>92958</v>
      </c>
      <c r="C2354" s="246" t="s">
        <v>1377</v>
      </c>
      <c r="D2354" s="245" t="s">
        <v>169</v>
      </c>
      <c r="E2354" s="247">
        <v>4.83</v>
      </c>
    </row>
    <row r="2355" spans="2:5" ht="31.5" x14ac:dyDescent="0.25">
      <c r="B2355" s="265">
        <v>92959</v>
      </c>
      <c r="C2355" s="246" t="s">
        <v>1378</v>
      </c>
      <c r="D2355" s="245" t="s">
        <v>169</v>
      </c>
      <c r="E2355" s="247">
        <v>9.76</v>
      </c>
    </row>
    <row r="2356" spans="2:5" ht="31.5" x14ac:dyDescent="0.25">
      <c r="B2356" s="265">
        <v>102858</v>
      </c>
      <c r="C2356" s="246" t="s">
        <v>8274</v>
      </c>
      <c r="D2356" s="245" t="s">
        <v>169</v>
      </c>
      <c r="E2356" s="247">
        <v>0</v>
      </c>
    </row>
    <row r="2357" spans="2:5" ht="31.5" x14ac:dyDescent="0.25">
      <c r="B2357" s="265">
        <v>102859</v>
      </c>
      <c r="C2357" s="246" t="s">
        <v>8275</v>
      </c>
      <c r="D2357" s="245" t="s">
        <v>169</v>
      </c>
      <c r="E2357" s="247">
        <v>0</v>
      </c>
    </row>
    <row r="2358" spans="2:5" ht="31.5" x14ac:dyDescent="0.25">
      <c r="B2358" s="265">
        <v>102860</v>
      </c>
      <c r="C2358" s="246" t="s">
        <v>8276</v>
      </c>
      <c r="D2358" s="245" t="s">
        <v>169</v>
      </c>
      <c r="E2358" s="247">
        <v>0</v>
      </c>
    </row>
    <row r="2359" spans="2:5" ht="31.5" x14ac:dyDescent="0.25">
      <c r="B2359" s="265">
        <v>102861</v>
      </c>
      <c r="C2359" s="246" t="s">
        <v>1554</v>
      </c>
      <c r="D2359" s="245" t="s">
        <v>169</v>
      </c>
      <c r="E2359" s="247">
        <v>0.9</v>
      </c>
    </row>
    <row r="2360" spans="2:5" ht="47.25" x14ac:dyDescent="0.25">
      <c r="B2360" s="265">
        <v>93404</v>
      </c>
      <c r="C2360" s="246" t="s">
        <v>1412</v>
      </c>
      <c r="D2360" s="245" t="s">
        <v>169</v>
      </c>
      <c r="E2360" s="247">
        <v>7.33</v>
      </c>
    </row>
    <row r="2361" spans="2:5" ht="47.25" x14ac:dyDescent="0.25">
      <c r="B2361" s="265">
        <v>93405</v>
      </c>
      <c r="C2361" s="246" t="s">
        <v>1413</v>
      </c>
      <c r="D2361" s="245" t="s">
        <v>169</v>
      </c>
      <c r="E2361" s="247">
        <v>1.87</v>
      </c>
    </row>
    <row r="2362" spans="2:5" ht="47.25" x14ac:dyDescent="0.25">
      <c r="B2362" s="265">
        <v>93406</v>
      </c>
      <c r="C2362" s="246" t="s">
        <v>1414</v>
      </c>
      <c r="D2362" s="245" t="s">
        <v>169</v>
      </c>
      <c r="E2362" s="247">
        <v>8.8000000000000007</v>
      </c>
    </row>
    <row r="2363" spans="2:5" ht="47.25" x14ac:dyDescent="0.25">
      <c r="B2363" s="265">
        <v>93407</v>
      </c>
      <c r="C2363" s="246" t="s">
        <v>1415</v>
      </c>
      <c r="D2363" s="245" t="s">
        <v>169</v>
      </c>
      <c r="E2363" s="247">
        <v>49.64</v>
      </c>
    </row>
    <row r="2364" spans="2:5" x14ac:dyDescent="0.25">
      <c r="B2364" s="265">
        <v>102936</v>
      </c>
      <c r="C2364" s="246" t="s">
        <v>8277</v>
      </c>
      <c r="D2364" s="245" t="s">
        <v>169</v>
      </c>
      <c r="E2364" s="247">
        <v>0</v>
      </c>
    </row>
    <row r="2365" spans="2:5" x14ac:dyDescent="0.25">
      <c r="B2365" s="265">
        <v>102937</v>
      </c>
      <c r="C2365" s="246" t="s">
        <v>8278</v>
      </c>
      <c r="D2365" s="245" t="s">
        <v>169</v>
      </c>
      <c r="E2365" s="247">
        <v>0</v>
      </c>
    </row>
    <row r="2366" spans="2:5" x14ac:dyDescent="0.25">
      <c r="B2366" s="265">
        <v>102938</v>
      </c>
      <c r="C2366" s="246" t="s">
        <v>8279</v>
      </c>
      <c r="D2366" s="245" t="s">
        <v>169</v>
      </c>
      <c r="E2366" s="247">
        <v>0</v>
      </c>
    </row>
    <row r="2367" spans="2:5" x14ac:dyDescent="0.25">
      <c r="B2367" s="265">
        <v>102939</v>
      </c>
      <c r="C2367" s="246" t="s">
        <v>1566</v>
      </c>
      <c r="D2367" s="245" t="s">
        <v>169</v>
      </c>
      <c r="E2367" s="247">
        <v>6.73</v>
      </c>
    </row>
    <row r="2368" spans="2:5" ht="31.5" x14ac:dyDescent="0.25">
      <c r="B2368" s="265">
        <v>103159</v>
      </c>
      <c r="C2368" s="246" t="s">
        <v>8280</v>
      </c>
      <c r="D2368" s="245" t="s">
        <v>169</v>
      </c>
      <c r="E2368" s="247">
        <v>0</v>
      </c>
    </row>
    <row r="2369" spans="2:5" ht="31.5" x14ac:dyDescent="0.25">
      <c r="B2369" s="265">
        <v>103160</v>
      </c>
      <c r="C2369" s="246" t="s">
        <v>8281</v>
      </c>
      <c r="D2369" s="245" t="s">
        <v>169</v>
      </c>
      <c r="E2369" s="247">
        <v>0</v>
      </c>
    </row>
    <row r="2370" spans="2:5" ht="31.5" x14ac:dyDescent="0.25">
      <c r="B2370" s="265">
        <v>103161</v>
      </c>
      <c r="C2370" s="246" t="s">
        <v>8282</v>
      </c>
      <c r="D2370" s="245" t="s">
        <v>169</v>
      </c>
      <c r="E2370" s="247">
        <v>0</v>
      </c>
    </row>
    <row r="2371" spans="2:5" ht="31.5" x14ac:dyDescent="0.25">
      <c r="B2371" s="265">
        <v>103162</v>
      </c>
      <c r="C2371" s="246" t="s">
        <v>1574</v>
      </c>
      <c r="D2371" s="245" t="s">
        <v>169</v>
      </c>
      <c r="E2371" s="247">
        <v>0.48</v>
      </c>
    </row>
    <row r="2372" spans="2:5" ht="31.5" x14ac:dyDescent="0.25">
      <c r="B2372" s="265">
        <v>103153</v>
      </c>
      <c r="C2372" s="246" t="s">
        <v>8283</v>
      </c>
      <c r="D2372" s="245" t="s">
        <v>169</v>
      </c>
      <c r="E2372" s="247">
        <v>0</v>
      </c>
    </row>
    <row r="2373" spans="2:5" ht="31.5" x14ac:dyDescent="0.25">
      <c r="B2373" s="265">
        <v>103154</v>
      </c>
      <c r="C2373" s="246" t="s">
        <v>8284</v>
      </c>
      <c r="D2373" s="245" t="s">
        <v>169</v>
      </c>
      <c r="E2373" s="247">
        <v>0</v>
      </c>
    </row>
    <row r="2374" spans="2:5" ht="31.5" x14ac:dyDescent="0.25">
      <c r="B2374" s="265">
        <v>103155</v>
      </c>
      <c r="C2374" s="246" t="s">
        <v>8285</v>
      </c>
      <c r="D2374" s="245" t="s">
        <v>169</v>
      </c>
      <c r="E2374" s="247">
        <v>0</v>
      </c>
    </row>
    <row r="2375" spans="2:5" ht="31.5" x14ac:dyDescent="0.25">
      <c r="B2375" s="265">
        <v>103156</v>
      </c>
      <c r="C2375" s="246" t="s">
        <v>1573</v>
      </c>
      <c r="D2375" s="245" t="s">
        <v>169</v>
      </c>
      <c r="E2375" s="247">
        <v>1.71</v>
      </c>
    </row>
    <row r="2376" spans="2:5" ht="31.5" x14ac:dyDescent="0.25">
      <c r="B2376" s="265">
        <v>103171</v>
      </c>
      <c r="C2376" s="246" t="s">
        <v>8286</v>
      </c>
      <c r="D2376" s="245" t="s">
        <v>169</v>
      </c>
      <c r="E2376" s="247">
        <v>0</v>
      </c>
    </row>
    <row r="2377" spans="2:5" ht="31.5" x14ac:dyDescent="0.25">
      <c r="B2377" s="265">
        <v>103172</v>
      </c>
      <c r="C2377" s="246" t="s">
        <v>8287</v>
      </c>
      <c r="D2377" s="245" t="s">
        <v>169</v>
      </c>
      <c r="E2377" s="247">
        <v>0</v>
      </c>
    </row>
    <row r="2378" spans="2:5" ht="31.5" x14ac:dyDescent="0.25">
      <c r="B2378" s="265">
        <v>103173</v>
      </c>
      <c r="C2378" s="246" t="s">
        <v>8288</v>
      </c>
      <c r="D2378" s="245" t="s">
        <v>169</v>
      </c>
      <c r="E2378" s="247">
        <v>0</v>
      </c>
    </row>
    <row r="2379" spans="2:5" ht="31.5" x14ac:dyDescent="0.25">
      <c r="B2379" s="265">
        <v>103174</v>
      </c>
      <c r="C2379" s="246" t="s">
        <v>1576</v>
      </c>
      <c r="D2379" s="245" t="s">
        <v>169</v>
      </c>
      <c r="E2379" s="247">
        <v>1.36</v>
      </c>
    </row>
    <row r="2380" spans="2:5" ht="31.5" x14ac:dyDescent="0.25">
      <c r="B2380" s="265">
        <v>103177</v>
      </c>
      <c r="C2380" s="246" t="s">
        <v>8289</v>
      </c>
      <c r="D2380" s="245" t="s">
        <v>169</v>
      </c>
      <c r="E2380" s="247">
        <v>0</v>
      </c>
    </row>
    <row r="2381" spans="2:5" ht="31.5" x14ac:dyDescent="0.25">
      <c r="B2381" s="265">
        <v>103178</v>
      </c>
      <c r="C2381" s="246" t="s">
        <v>8290</v>
      </c>
      <c r="D2381" s="245" t="s">
        <v>169</v>
      </c>
      <c r="E2381" s="247">
        <v>0</v>
      </c>
    </row>
    <row r="2382" spans="2:5" ht="31.5" x14ac:dyDescent="0.25">
      <c r="B2382" s="265">
        <v>103179</v>
      </c>
      <c r="C2382" s="246" t="s">
        <v>8291</v>
      </c>
      <c r="D2382" s="245" t="s">
        <v>169</v>
      </c>
      <c r="E2382" s="247">
        <v>0</v>
      </c>
    </row>
    <row r="2383" spans="2:5" ht="47.25" x14ac:dyDescent="0.25">
      <c r="B2383" s="265">
        <v>103180</v>
      </c>
      <c r="C2383" s="246" t="s">
        <v>1577</v>
      </c>
      <c r="D2383" s="245" t="s">
        <v>169</v>
      </c>
      <c r="E2383" s="247">
        <v>3.14</v>
      </c>
    </row>
    <row r="2384" spans="2:5" ht="31.5" x14ac:dyDescent="0.25">
      <c r="B2384" s="265">
        <v>103165</v>
      </c>
      <c r="C2384" s="246" t="s">
        <v>8292</v>
      </c>
      <c r="D2384" s="245" t="s">
        <v>169</v>
      </c>
      <c r="E2384" s="247">
        <v>0</v>
      </c>
    </row>
    <row r="2385" spans="2:5" ht="31.5" x14ac:dyDescent="0.25">
      <c r="B2385" s="265">
        <v>103166</v>
      </c>
      <c r="C2385" s="246" t="s">
        <v>8293</v>
      </c>
      <c r="D2385" s="245" t="s">
        <v>169</v>
      </c>
      <c r="E2385" s="247">
        <v>0</v>
      </c>
    </row>
    <row r="2386" spans="2:5" ht="31.5" x14ac:dyDescent="0.25">
      <c r="B2386" s="265">
        <v>103167</v>
      </c>
      <c r="C2386" s="246" t="s">
        <v>8294</v>
      </c>
      <c r="D2386" s="245" t="s">
        <v>169</v>
      </c>
      <c r="E2386" s="247">
        <v>0</v>
      </c>
    </row>
    <row r="2387" spans="2:5" ht="31.5" x14ac:dyDescent="0.25">
      <c r="B2387" s="265">
        <v>103168</v>
      </c>
      <c r="C2387" s="246" t="s">
        <v>1575</v>
      </c>
      <c r="D2387" s="245" t="s">
        <v>169</v>
      </c>
      <c r="E2387" s="247">
        <v>0.54</v>
      </c>
    </row>
    <row r="2388" spans="2:5" ht="31.5" x14ac:dyDescent="0.25">
      <c r="B2388" s="265">
        <v>102864</v>
      </c>
      <c r="C2388" s="246" t="s">
        <v>8295</v>
      </c>
      <c r="D2388" s="245" t="s">
        <v>169</v>
      </c>
      <c r="E2388" s="247">
        <v>0</v>
      </c>
    </row>
    <row r="2389" spans="2:5" x14ac:dyDescent="0.25">
      <c r="B2389" s="265">
        <v>102865</v>
      </c>
      <c r="C2389" s="246" t="s">
        <v>8296</v>
      </c>
      <c r="D2389" s="245" t="s">
        <v>169</v>
      </c>
      <c r="E2389" s="247">
        <v>0</v>
      </c>
    </row>
    <row r="2390" spans="2:5" ht="31.5" x14ac:dyDescent="0.25">
      <c r="B2390" s="265">
        <v>102866</v>
      </c>
      <c r="C2390" s="246" t="s">
        <v>8297</v>
      </c>
      <c r="D2390" s="245" t="s">
        <v>169</v>
      </c>
      <c r="E2390" s="247">
        <v>0</v>
      </c>
    </row>
    <row r="2391" spans="2:5" ht="31.5" x14ac:dyDescent="0.25">
      <c r="B2391" s="265">
        <v>102867</v>
      </c>
      <c r="C2391" s="246" t="s">
        <v>1555</v>
      </c>
      <c r="D2391" s="245" t="s">
        <v>169</v>
      </c>
      <c r="E2391" s="247">
        <v>0.48</v>
      </c>
    </row>
    <row r="2392" spans="2:5" ht="31.5" x14ac:dyDescent="0.25">
      <c r="B2392" s="265">
        <v>92108</v>
      </c>
      <c r="C2392" s="246" t="s">
        <v>1349</v>
      </c>
      <c r="D2392" s="245" t="s">
        <v>169</v>
      </c>
      <c r="E2392" s="247">
        <v>0.9</v>
      </c>
    </row>
    <row r="2393" spans="2:5" ht="31.5" x14ac:dyDescent="0.25">
      <c r="B2393" s="265">
        <v>92109</v>
      </c>
      <c r="C2393" s="246" t="s">
        <v>1350</v>
      </c>
      <c r="D2393" s="245" t="s">
        <v>169</v>
      </c>
      <c r="E2393" s="247">
        <v>0.2</v>
      </c>
    </row>
    <row r="2394" spans="2:5" ht="31.5" x14ac:dyDescent="0.25">
      <c r="B2394" s="265">
        <v>92110</v>
      </c>
      <c r="C2394" s="246" t="s">
        <v>1351</v>
      </c>
      <c r="D2394" s="245" t="s">
        <v>169</v>
      </c>
      <c r="E2394" s="247">
        <v>1.1200000000000001</v>
      </c>
    </row>
    <row r="2395" spans="2:5" ht="31.5" x14ac:dyDescent="0.25">
      <c r="B2395" s="265">
        <v>92111</v>
      </c>
      <c r="C2395" s="246" t="s">
        <v>1352</v>
      </c>
      <c r="D2395" s="245" t="s">
        <v>169</v>
      </c>
      <c r="E2395" s="247">
        <v>0.9</v>
      </c>
    </row>
    <row r="2396" spans="2:5" ht="47.25" x14ac:dyDescent="0.25">
      <c r="B2396" s="265">
        <v>90670</v>
      </c>
      <c r="C2396" s="246" t="s">
        <v>1245</v>
      </c>
      <c r="D2396" s="245" t="s">
        <v>169</v>
      </c>
      <c r="E2396" s="247">
        <v>259.29000000000002</v>
      </c>
    </row>
    <row r="2397" spans="2:5" ht="47.25" x14ac:dyDescent="0.25">
      <c r="B2397" s="265">
        <v>90671</v>
      </c>
      <c r="C2397" s="246" t="s">
        <v>1246</v>
      </c>
      <c r="D2397" s="245" t="s">
        <v>169</v>
      </c>
      <c r="E2397" s="247">
        <v>69.56</v>
      </c>
    </row>
    <row r="2398" spans="2:5" ht="47.25" x14ac:dyDescent="0.25">
      <c r="B2398" s="265">
        <v>90672</v>
      </c>
      <c r="C2398" s="246" t="s">
        <v>1247</v>
      </c>
      <c r="D2398" s="245" t="s">
        <v>169</v>
      </c>
      <c r="E2398" s="247">
        <v>324.48</v>
      </c>
    </row>
    <row r="2399" spans="2:5" ht="47.25" x14ac:dyDescent="0.25">
      <c r="B2399" s="265">
        <v>90673</v>
      </c>
      <c r="C2399" s="246" t="s">
        <v>1248</v>
      </c>
      <c r="D2399" s="245" t="s">
        <v>169</v>
      </c>
      <c r="E2399" s="247">
        <v>125.93</v>
      </c>
    </row>
    <row r="2400" spans="2:5" ht="47.25" x14ac:dyDescent="0.25">
      <c r="B2400" s="265">
        <v>93220</v>
      </c>
      <c r="C2400" s="246" t="s">
        <v>1382</v>
      </c>
      <c r="D2400" s="245" t="s">
        <v>169</v>
      </c>
      <c r="E2400" s="247">
        <v>397.58</v>
      </c>
    </row>
    <row r="2401" spans="2:5" ht="47.25" x14ac:dyDescent="0.25">
      <c r="B2401" s="265">
        <v>93221</v>
      </c>
      <c r="C2401" s="246" t="s">
        <v>1383</v>
      </c>
      <c r="D2401" s="245" t="s">
        <v>169</v>
      </c>
      <c r="E2401" s="247">
        <v>106.67</v>
      </c>
    </row>
    <row r="2402" spans="2:5" ht="47.25" x14ac:dyDescent="0.25">
      <c r="B2402" s="265">
        <v>93222</v>
      </c>
      <c r="C2402" s="246" t="s">
        <v>1384</v>
      </c>
      <c r="D2402" s="245" t="s">
        <v>169</v>
      </c>
      <c r="E2402" s="247">
        <v>497.54</v>
      </c>
    </row>
    <row r="2403" spans="2:5" ht="47.25" x14ac:dyDescent="0.25">
      <c r="B2403" s="265">
        <v>93223</v>
      </c>
      <c r="C2403" s="246" t="s">
        <v>1385</v>
      </c>
      <c r="D2403" s="245" t="s">
        <v>169</v>
      </c>
      <c r="E2403" s="247">
        <v>164.49</v>
      </c>
    </row>
    <row r="2404" spans="2:5" ht="31.5" x14ac:dyDescent="0.25">
      <c r="B2404" s="265">
        <v>104691</v>
      </c>
      <c r="C2404" s="246" t="s">
        <v>8298</v>
      </c>
      <c r="D2404" s="245" t="s">
        <v>169</v>
      </c>
      <c r="E2404" s="247">
        <v>1.03</v>
      </c>
    </row>
    <row r="2405" spans="2:5" ht="31.5" x14ac:dyDescent="0.25">
      <c r="B2405" s="265">
        <v>104692</v>
      </c>
      <c r="C2405" s="246" t="s">
        <v>8299</v>
      </c>
      <c r="D2405" s="245" t="s">
        <v>169</v>
      </c>
      <c r="E2405" s="247">
        <v>0.23</v>
      </c>
    </row>
    <row r="2406" spans="2:5" ht="31.5" x14ac:dyDescent="0.25">
      <c r="B2406" s="265">
        <v>104693</v>
      </c>
      <c r="C2406" s="246" t="s">
        <v>8300</v>
      </c>
      <c r="D2406" s="245" t="s">
        <v>169</v>
      </c>
      <c r="E2406" s="247">
        <v>1.29</v>
      </c>
    </row>
    <row r="2407" spans="2:5" ht="31.5" x14ac:dyDescent="0.25">
      <c r="B2407" s="265">
        <v>104694</v>
      </c>
      <c r="C2407" s="246" t="s">
        <v>1598</v>
      </c>
      <c r="D2407" s="245" t="s">
        <v>169</v>
      </c>
      <c r="E2407" s="247">
        <v>1.53</v>
      </c>
    </row>
    <row r="2408" spans="2:5" ht="47.25" x14ac:dyDescent="0.25">
      <c r="B2408" s="265">
        <v>90676</v>
      </c>
      <c r="C2408" s="246" t="s">
        <v>1249</v>
      </c>
      <c r="D2408" s="245" t="s">
        <v>169</v>
      </c>
      <c r="E2408" s="247">
        <v>104.57</v>
      </c>
    </row>
    <row r="2409" spans="2:5" ht="47.25" x14ac:dyDescent="0.25">
      <c r="B2409" s="265">
        <v>91021</v>
      </c>
      <c r="C2409" s="246" t="s">
        <v>1279</v>
      </c>
      <c r="D2409" s="245" t="s">
        <v>169</v>
      </c>
      <c r="E2409" s="247">
        <v>12.73</v>
      </c>
    </row>
    <row r="2410" spans="2:5" ht="47.25" x14ac:dyDescent="0.25">
      <c r="B2410" s="265">
        <v>90677</v>
      </c>
      <c r="C2410" s="246" t="s">
        <v>1250</v>
      </c>
      <c r="D2410" s="245" t="s">
        <v>169</v>
      </c>
      <c r="E2410" s="247">
        <v>31.46</v>
      </c>
    </row>
    <row r="2411" spans="2:5" ht="47.25" x14ac:dyDescent="0.25">
      <c r="B2411" s="265">
        <v>90678</v>
      </c>
      <c r="C2411" s="246" t="s">
        <v>1251</v>
      </c>
      <c r="D2411" s="245" t="s">
        <v>169</v>
      </c>
      <c r="E2411" s="247">
        <v>145.66</v>
      </c>
    </row>
    <row r="2412" spans="2:5" ht="47.25" x14ac:dyDescent="0.25">
      <c r="B2412" s="265">
        <v>90679</v>
      </c>
      <c r="C2412" s="246" t="s">
        <v>1252</v>
      </c>
      <c r="D2412" s="245" t="s">
        <v>169</v>
      </c>
      <c r="E2412" s="247">
        <v>96.57</v>
      </c>
    </row>
    <row r="2413" spans="2:5" ht="31.5" x14ac:dyDescent="0.25">
      <c r="B2413" s="265">
        <v>102870</v>
      </c>
      <c r="C2413" s="246" t="s">
        <v>8301</v>
      </c>
      <c r="D2413" s="245" t="s">
        <v>169</v>
      </c>
      <c r="E2413" s="247">
        <v>378.15</v>
      </c>
    </row>
    <row r="2414" spans="2:5" ht="31.5" x14ac:dyDescent="0.25">
      <c r="B2414" s="265">
        <v>102871</v>
      </c>
      <c r="C2414" s="246" t="s">
        <v>8302</v>
      </c>
      <c r="D2414" s="245" t="s">
        <v>169</v>
      </c>
      <c r="E2414" s="247">
        <v>102.16</v>
      </c>
    </row>
    <row r="2415" spans="2:5" ht="31.5" x14ac:dyDescent="0.25">
      <c r="B2415" s="265">
        <v>102872</v>
      </c>
      <c r="C2415" s="246" t="s">
        <v>8303</v>
      </c>
      <c r="D2415" s="245" t="s">
        <v>169</v>
      </c>
      <c r="E2415" s="247">
        <v>473.22</v>
      </c>
    </row>
    <row r="2416" spans="2:5" ht="31.5" x14ac:dyDescent="0.25">
      <c r="B2416" s="265">
        <v>102873</v>
      </c>
      <c r="C2416" s="246" t="s">
        <v>1556</v>
      </c>
      <c r="D2416" s="245" t="s">
        <v>169</v>
      </c>
      <c r="E2416" s="247">
        <v>125.93</v>
      </c>
    </row>
    <row r="2417" spans="2:5" ht="31.5" x14ac:dyDescent="0.25">
      <c r="B2417" s="265">
        <v>102960</v>
      </c>
      <c r="C2417" s="246" t="s">
        <v>8304</v>
      </c>
      <c r="D2417" s="245" t="s">
        <v>169</v>
      </c>
      <c r="E2417" s="247">
        <v>183.52</v>
      </c>
    </row>
    <row r="2418" spans="2:5" ht="31.5" x14ac:dyDescent="0.25">
      <c r="B2418" s="265">
        <v>102961</v>
      </c>
      <c r="C2418" s="246" t="s">
        <v>8305</v>
      </c>
      <c r="D2418" s="245" t="s">
        <v>169</v>
      </c>
      <c r="E2418" s="247">
        <v>49.58</v>
      </c>
    </row>
    <row r="2419" spans="2:5" ht="31.5" x14ac:dyDescent="0.25">
      <c r="B2419" s="265">
        <v>102962</v>
      </c>
      <c r="C2419" s="246" t="s">
        <v>8306</v>
      </c>
      <c r="D2419" s="245" t="s">
        <v>169</v>
      </c>
      <c r="E2419" s="247">
        <v>172.16</v>
      </c>
    </row>
    <row r="2420" spans="2:5" ht="31.5" x14ac:dyDescent="0.25">
      <c r="B2420" s="265">
        <v>102963</v>
      </c>
      <c r="C2420" s="246" t="s">
        <v>1570</v>
      </c>
      <c r="D2420" s="245" t="s">
        <v>169</v>
      </c>
      <c r="E2420" s="247">
        <v>89.27</v>
      </c>
    </row>
    <row r="2421" spans="2:5" ht="31.5" x14ac:dyDescent="0.25">
      <c r="B2421" s="265">
        <v>95698</v>
      </c>
      <c r="C2421" s="246" t="s">
        <v>1485</v>
      </c>
      <c r="D2421" s="245" t="s">
        <v>169</v>
      </c>
      <c r="E2421" s="247">
        <v>4.95</v>
      </c>
    </row>
    <row r="2422" spans="2:5" ht="31.5" x14ac:dyDescent="0.25">
      <c r="B2422" s="265">
        <v>95699</v>
      </c>
      <c r="C2422" s="246" t="s">
        <v>1486</v>
      </c>
      <c r="D2422" s="245" t="s">
        <v>169</v>
      </c>
      <c r="E2422" s="247">
        <v>1.1399999999999999</v>
      </c>
    </row>
    <row r="2423" spans="2:5" ht="31.5" x14ac:dyDescent="0.25">
      <c r="B2423" s="265">
        <v>95700</v>
      </c>
      <c r="C2423" s="246" t="s">
        <v>1487</v>
      </c>
      <c r="D2423" s="245" t="s">
        <v>169</v>
      </c>
      <c r="E2423" s="247">
        <v>6.19</v>
      </c>
    </row>
    <row r="2424" spans="2:5" ht="31.5" x14ac:dyDescent="0.25">
      <c r="B2424" s="265">
        <v>95701</v>
      </c>
      <c r="C2424" s="246" t="s">
        <v>1488</v>
      </c>
      <c r="D2424" s="245" t="s">
        <v>169</v>
      </c>
      <c r="E2424" s="247">
        <v>2.25</v>
      </c>
    </row>
    <row r="2425" spans="2:5" ht="31.5" x14ac:dyDescent="0.25">
      <c r="B2425" s="265">
        <v>90621</v>
      </c>
      <c r="C2425" s="246" t="s">
        <v>1213</v>
      </c>
      <c r="D2425" s="245" t="s">
        <v>169</v>
      </c>
      <c r="E2425" s="247">
        <v>2.23</v>
      </c>
    </row>
    <row r="2426" spans="2:5" ht="31.5" x14ac:dyDescent="0.25">
      <c r="B2426" s="265">
        <v>90622</v>
      </c>
      <c r="C2426" s="246" t="s">
        <v>1214</v>
      </c>
      <c r="D2426" s="245" t="s">
        <v>169</v>
      </c>
      <c r="E2426" s="247">
        <v>0.51</v>
      </c>
    </row>
    <row r="2427" spans="2:5" ht="31.5" x14ac:dyDescent="0.25">
      <c r="B2427" s="265">
        <v>90623</v>
      </c>
      <c r="C2427" s="246" t="s">
        <v>1215</v>
      </c>
      <c r="D2427" s="245" t="s">
        <v>169</v>
      </c>
      <c r="E2427" s="247">
        <v>2.79</v>
      </c>
    </row>
    <row r="2428" spans="2:5" ht="31.5" x14ac:dyDescent="0.25">
      <c r="B2428" s="265">
        <v>90624</v>
      </c>
      <c r="C2428" s="246" t="s">
        <v>1216</v>
      </c>
      <c r="D2428" s="245" t="s">
        <v>169</v>
      </c>
      <c r="E2428" s="247">
        <v>2.25</v>
      </c>
    </row>
    <row r="2429" spans="2:5" ht="31.5" x14ac:dyDescent="0.25">
      <c r="B2429" s="265">
        <v>102876</v>
      </c>
      <c r="C2429" s="246" t="s">
        <v>8307</v>
      </c>
      <c r="D2429" s="245" t="s">
        <v>169</v>
      </c>
      <c r="E2429" s="247">
        <v>525.5</v>
      </c>
    </row>
    <row r="2430" spans="2:5" ht="31.5" x14ac:dyDescent="0.25">
      <c r="B2430" s="265">
        <v>102877</v>
      </c>
      <c r="C2430" s="246" t="s">
        <v>8308</v>
      </c>
      <c r="D2430" s="245" t="s">
        <v>169</v>
      </c>
      <c r="E2430" s="247">
        <v>141.97</v>
      </c>
    </row>
    <row r="2431" spans="2:5" ht="31.5" x14ac:dyDescent="0.25">
      <c r="B2431" s="265">
        <v>102878</v>
      </c>
      <c r="C2431" s="246" t="s">
        <v>8309</v>
      </c>
      <c r="D2431" s="245" t="s">
        <v>169</v>
      </c>
      <c r="E2431" s="247">
        <v>657.62</v>
      </c>
    </row>
    <row r="2432" spans="2:5" ht="31.5" x14ac:dyDescent="0.25">
      <c r="B2432" s="265">
        <v>102879</v>
      </c>
      <c r="C2432" s="246" t="s">
        <v>1557</v>
      </c>
      <c r="D2432" s="245" t="s">
        <v>169</v>
      </c>
      <c r="E2432" s="247">
        <v>189</v>
      </c>
    </row>
    <row r="2433" spans="2:5" ht="31.5" x14ac:dyDescent="0.25">
      <c r="B2433" s="265">
        <v>103220</v>
      </c>
      <c r="C2433" s="246" t="s">
        <v>8310</v>
      </c>
      <c r="D2433" s="245" t="s">
        <v>169</v>
      </c>
      <c r="E2433" s="247">
        <v>160.71</v>
      </c>
    </row>
    <row r="2434" spans="2:5" ht="31.5" x14ac:dyDescent="0.25">
      <c r="B2434" s="265">
        <v>103221</v>
      </c>
      <c r="C2434" s="246" t="s">
        <v>8311</v>
      </c>
      <c r="D2434" s="245" t="s">
        <v>169</v>
      </c>
      <c r="E2434" s="247">
        <v>43.41</v>
      </c>
    </row>
    <row r="2435" spans="2:5" ht="31.5" x14ac:dyDescent="0.25">
      <c r="B2435" s="265">
        <v>103222</v>
      </c>
      <c r="C2435" s="246" t="s">
        <v>8312</v>
      </c>
      <c r="D2435" s="245" t="s">
        <v>169</v>
      </c>
      <c r="E2435" s="247">
        <v>201.11</v>
      </c>
    </row>
    <row r="2436" spans="2:5" ht="31.5" x14ac:dyDescent="0.25">
      <c r="B2436" s="265">
        <v>103223</v>
      </c>
      <c r="C2436" s="246" t="s">
        <v>1578</v>
      </c>
      <c r="D2436" s="245" t="s">
        <v>169</v>
      </c>
      <c r="E2436" s="247">
        <v>36.909999999999997</v>
      </c>
    </row>
    <row r="2437" spans="2:5" ht="31.5" x14ac:dyDescent="0.25">
      <c r="B2437" s="265">
        <v>103232</v>
      </c>
      <c r="C2437" s="246" t="s">
        <v>8313</v>
      </c>
      <c r="D2437" s="245" t="s">
        <v>169</v>
      </c>
      <c r="E2437" s="247">
        <v>504.21</v>
      </c>
    </row>
    <row r="2438" spans="2:5" ht="31.5" x14ac:dyDescent="0.25">
      <c r="B2438" s="265">
        <v>103233</v>
      </c>
      <c r="C2438" s="246" t="s">
        <v>8314</v>
      </c>
      <c r="D2438" s="245" t="s">
        <v>169</v>
      </c>
      <c r="E2438" s="247">
        <v>136.22</v>
      </c>
    </row>
    <row r="2439" spans="2:5" ht="31.5" x14ac:dyDescent="0.25">
      <c r="B2439" s="265">
        <v>103234</v>
      </c>
      <c r="C2439" s="246" t="s">
        <v>8315</v>
      </c>
      <c r="D2439" s="245" t="s">
        <v>169</v>
      </c>
      <c r="E2439" s="247">
        <v>662.19</v>
      </c>
    </row>
    <row r="2440" spans="2:5" ht="31.5" x14ac:dyDescent="0.25">
      <c r="B2440" s="265">
        <v>103235</v>
      </c>
      <c r="C2440" s="246" t="s">
        <v>1580</v>
      </c>
      <c r="D2440" s="245" t="s">
        <v>169</v>
      </c>
      <c r="E2440" s="247">
        <v>108.09</v>
      </c>
    </row>
    <row r="2441" spans="2:5" ht="31.5" x14ac:dyDescent="0.25">
      <c r="B2441" s="265">
        <v>103228</v>
      </c>
      <c r="C2441" s="246" t="s">
        <v>8316</v>
      </c>
      <c r="D2441" s="245" t="s">
        <v>169</v>
      </c>
      <c r="E2441" s="247">
        <v>461.4</v>
      </c>
    </row>
    <row r="2442" spans="2:5" ht="31.5" x14ac:dyDescent="0.25">
      <c r="B2442" s="265">
        <v>103226</v>
      </c>
      <c r="C2442" s="246" t="s">
        <v>8317</v>
      </c>
      <c r="D2442" s="245" t="s">
        <v>169</v>
      </c>
      <c r="E2442" s="247">
        <v>368.7</v>
      </c>
    </row>
    <row r="2443" spans="2:5" ht="31.5" x14ac:dyDescent="0.25">
      <c r="B2443" s="265">
        <v>103227</v>
      </c>
      <c r="C2443" s="246" t="s">
        <v>8318</v>
      </c>
      <c r="D2443" s="245" t="s">
        <v>169</v>
      </c>
      <c r="E2443" s="247">
        <v>99.61</v>
      </c>
    </row>
    <row r="2444" spans="2:5" ht="31.5" x14ac:dyDescent="0.25">
      <c r="B2444" s="265">
        <v>103229</v>
      </c>
      <c r="C2444" s="246" t="s">
        <v>1579</v>
      </c>
      <c r="D2444" s="245" t="s">
        <v>169</v>
      </c>
      <c r="E2444" s="247">
        <v>91.66</v>
      </c>
    </row>
    <row r="2445" spans="2:5" ht="31.5" x14ac:dyDescent="0.25">
      <c r="B2445" s="265">
        <v>95617</v>
      </c>
      <c r="C2445" s="246" t="s">
        <v>1478</v>
      </c>
      <c r="D2445" s="245" t="s">
        <v>169</v>
      </c>
      <c r="E2445" s="247">
        <v>1.22</v>
      </c>
    </row>
    <row r="2446" spans="2:5" ht="31.5" x14ac:dyDescent="0.25">
      <c r="B2446" s="265">
        <v>95618</v>
      </c>
      <c r="C2446" s="246" t="s">
        <v>1479</v>
      </c>
      <c r="D2446" s="245" t="s">
        <v>169</v>
      </c>
      <c r="E2446" s="247">
        <v>0.28000000000000003</v>
      </c>
    </row>
    <row r="2447" spans="2:5" ht="31.5" x14ac:dyDescent="0.25">
      <c r="B2447" s="265">
        <v>95619</v>
      </c>
      <c r="C2447" s="246" t="s">
        <v>1480</v>
      </c>
      <c r="D2447" s="245" t="s">
        <v>169</v>
      </c>
      <c r="E2447" s="247">
        <v>1.52</v>
      </c>
    </row>
    <row r="2448" spans="2:5" ht="31.5" x14ac:dyDescent="0.25">
      <c r="B2448" s="265">
        <v>102972</v>
      </c>
      <c r="C2448" s="246" t="s">
        <v>8319</v>
      </c>
      <c r="D2448" s="245" t="s">
        <v>169</v>
      </c>
      <c r="E2448" s="247">
        <v>97.95</v>
      </c>
    </row>
    <row r="2449" spans="2:5" ht="31.5" x14ac:dyDescent="0.25">
      <c r="B2449" s="265">
        <v>102973</v>
      </c>
      <c r="C2449" s="246" t="s">
        <v>8320</v>
      </c>
      <c r="D2449" s="245" t="s">
        <v>169</v>
      </c>
      <c r="E2449" s="247">
        <v>27.19</v>
      </c>
    </row>
    <row r="2450" spans="2:5" ht="31.5" x14ac:dyDescent="0.25">
      <c r="B2450" s="265">
        <v>102974</v>
      </c>
      <c r="C2450" s="246" t="s">
        <v>8321</v>
      </c>
      <c r="D2450" s="245" t="s">
        <v>169</v>
      </c>
      <c r="E2450" s="247">
        <v>91.89</v>
      </c>
    </row>
    <row r="2451" spans="2:5" ht="31.5" x14ac:dyDescent="0.25">
      <c r="B2451" s="265">
        <v>96301</v>
      </c>
      <c r="C2451" s="246" t="s">
        <v>1526</v>
      </c>
      <c r="D2451" s="245" t="s">
        <v>169</v>
      </c>
      <c r="E2451" s="247">
        <v>51.72</v>
      </c>
    </row>
    <row r="2452" spans="2:5" ht="31.5" x14ac:dyDescent="0.25">
      <c r="B2452" s="265">
        <v>90627</v>
      </c>
      <c r="C2452" s="246" t="s">
        <v>1217</v>
      </c>
      <c r="D2452" s="245" t="s">
        <v>169</v>
      </c>
      <c r="E2452" s="247">
        <v>57.47</v>
      </c>
    </row>
    <row r="2453" spans="2:5" ht="31.5" x14ac:dyDescent="0.25">
      <c r="B2453" s="265">
        <v>90628</v>
      </c>
      <c r="C2453" s="246" t="s">
        <v>1218</v>
      </c>
      <c r="D2453" s="245" t="s">
        <v>169</v>
      </c>
      <c r="E2453" s="247">
        <v>15.42</v>
      </c>
    </row>
    <row r="2454" spans="2:5" ht="31.5" x14ac:dyDescent="0.25">
      <c r="B2454" s="265">
        <v>90629</v>
      </c>
      <c r="C2454" s="246" t="s">
        <v>1219</v>
      </c>
      <c r="D2454" s="245" t="s">
        <v>169</v>
      </c>
      <c r="E2454" s="247">
        <v>71.92</v>
      </c>
    </row>
    <row r="2455" spans="2:5" ht="31.5" x14ac:dyDescent="0.25">
      <c r="B2455" s="265">
        <v>90630</v>
      </c>
      <c r="C2455" s="246" t="s">
        <v>1220</v>
      </c>
      <c r="D2455" s="245" t="s">
        <v>169</v>
      </c>
      <c r="E2455" s="247">
        <v>1.07</v>
      </c>
    </row>
    <row r="2456" spans="2:5" ht="31.5" x14ac:dyDescent="0.25">
      <c r="B2456" s="265">
        <v>95704</v>
      </c>
      <c r="C2456" s="246" t="s">
        <v>1489</v>
      </c>
      <c r="D2456" s="245" t="s">
        <v>169</v>
      </c>
      <c r="E2456" s="247">
        <v>58.03</v>
      </c>
    </row>
    <row r="2457" spans="2:5" ht="31.5" x14ac:dyDescent="0.25">
      <c r="B2457" s="265">
        <v>95705</v>
      </c>
      <c r="C2457" s="246" t="s">
        <v>1490</v>
      </c>
      <c r="D2457" s="245" t="s">
        <v>169</v>
      </c>
      <c r="E2457" s="247">
        <v>15.57</v>
      </c>
    </row>
    <row r="2458" spans="2:5" ht="31.5" x14ac:dyDescent="0.25">
      <c r="B2458" s="265">
        <v>95706</v>
      </c>
      <c r="C2458" s="246" t="s">
        <v>1491</v>
      </c>
      <c r="D2458" s="245" t="s">
        <v>169</v>
      </c>
      <c r="E2458" s="247">
        <v>72.63</v>
      </c>
    </row>
    <row r="2459" spans="2:5" ht="31.5" x14ac:dyDescent="0.25">
      <c r="B2459" s="265">
        <v>95707</v>
      </c>
      <c r="C2459" s="246" t="s">
        <v>1492</v>
      </c>
      <c r="D2459" s="245" t="s">
        <v>169</v>
      </c>
      <c r="E2459" s="247">
        <v>2.95</v>
      </c>
    </row>
    <row r="2460" spans="2:5" ht="31.5" x14ac:dyDescent="0.25">
      <c r="B2460" s="265">
        <v>91273</v>
      </c>
      <c r="C2460" s="246" t="s">
        <v>1285</v>
      </c>
      <c r="D2460" s="245" t="s">
        <v>169</v>
      </c>
      <c r="E2460" s="247">
        <v>0.56999999999999995</v>
      </c>
    </row>
    <row r="2461" spans="2:5" ht="31.5" x14ac:dyDescent="0.25">
      <c r="B2461" s="265">
        <v>91274</v>
      </c>
      <c r="C2461" s="246" t="s">
        <v>1286</v>
      </c>
      <c r="D2461" s="245" t="s">
        <v>169</v>
      </c>
      <c r="E2461" s="247">
        <v>0.15</v>
      </c>
    </row>
    <row r="2462" spans="2:5" ht="31.5" x14ac:dyDescent="0.25">
      <c r="B2462" s="265">
        <v>91275</v>
      </c>
      <c r="C2462" s="246" t="s">
        <v>1287</v>
      </c>
      <c r="D2462" s="245" t="s">
        <v>169</v>
      </c>
      <c r="E2462" s="247">
        <v>0.71</v>
      </c>
    </row>
    <row r="2463" spans="2:5" ht="31.5" x14ac:dyDescent="0.25">
      <c r="B2463" s="265">
        <v>91276</v>
      </c>
      <c r="C2463" s="246" t="s">
        <v>1288</v>
      </c>
      <c r="D2463" s="245" t="s">
        <v>169</v>
      </c>
      <c r="E2463" s="247">
        <v>9.56</v>
      </c>
    </row>
    <row r="2464" spans="2:5" x14ac:dyDescent="0.25">
      <c r="B2464" s="265">
        <v>102882</v>
      </c>
      <c r="C2464" s="246" t="s">
        <v>8322</v>
      </c>
      <c r="D2464" s="245" t="s">
        <v>169</v>
      </c>
      <c r="E2464" s="247">
        <v>0</v>
      </c>
    </row>
    <row r="2465" spans="2:5" x14ac:dyDescent="0.25">
      <c r="B2465" s="265">
        <v>102883</v>
      </c>
      <c r="C2465" s="246" t="s">
        <v>8323</v>
      </c>
      <c r="D2465" s="245" t="s">
        <v>169</v>
      </c>
      <c r="E2465" s="247">
        <v>0</v>
      </c>
    </row>
    <row r="2466" spans="2:5" x14ac:dyDescent="0.25">
      <c r="B2466" s="265">
        <v>102884</v>
      </c>
      <c r="C2466" s="246" t="s">
        <v>8324</v>
      </c>
      <c r="D2466" s="245" t="s">
        <v>169</v>
      </c>
      <c r="E2466" s="247">
        <v>0</v>
      </c>
    </row>
    <row r="2467" spans="2:5" x14ac:dyDescent="0.25">
      <c r="B2467" s="265">
        <v>102885</v>
      </c>
      <c r="C2467" s="246" t="s">
        <v>1558</v>
      </c>
      <c r="D2467" s="245" t="s">
        <v>169</v>
      </c>
      <c r="E2467" s="247">
        <v>0.92</v>
      </c>
    </row>
    <row r="2468" spans="2:5" ht="31.5" x14ac:dyDescent="0.25">
      <c r="B2468" s="265">
        <v>95272</v>
      </c>
      <c r="C2468" s="246" t="s">
        <v>1470</v>
      </c>
      <c r="D2468" s="245" t="s">
        <v>169</v>
      </c>
      <c r="E2468" s="247">
        <v>0.55000000000000004</v>
      </c>
    </row>
    <row r="2469" spans="2:5" ht="31.5" x14ac:dyDescent="0.25">
      <c r="B2469" s="265">
        <v>95273</v>
      </c>
      <c r="C2469" s="246" t="s">
        <v>1471</v>
      </c>
      <c r="D2469" s="245" t="s">
        <v>169</v>
      </c>
      <c r="E2469" s="247">
        <v>0.12</v>
      </c>
    </row>
    <row r="2470" spans="2:5" ht="31.5" x14ac:dyDescent="0.25">
      <c r="B2470" s="265">
        <v>95274</v>
      </c>
      <c r="C2470" s="246" t="s">
        <v>1472</v>
      </c>
      <c r="D2470" s="245" t="s">
        <v>169</v>
      </c>
      <c r="E2470" s="247">
        <v>0.43</v>
      </c>
    </row>
    <row r="2471" spans="2:5" ht="31.5" x14ac:dyDescent="0.25">
      <c r="B2471" s="265">
        <v>95275</v>
      </c>
      <c r="C2471" s="246" t="s">
        <v>1473</v>
      </c>
      <c r="D2471" s="245" t="s">
        <v>169</v>
      </c>
      <c r="E2471" s="247">
        <v>1.82</v>
      </c>
    </row>
    <row r="2472" spans="2:5" ht="31.5" x14ac:dyDescent="0.25">
      <c r="B2472" s="265">
        <v>88419</v>
      </c>
      <c r="C2472" s="246" t="s">
        <v>1096</v>
      </c>
      <c r="D2472" s="245" t="s">
        <v>169</v>
      </c>
      <c r="E2472" s="247">
        <v>5</v>
      </c>
    </row>
    <row r="2473" spans="2:5" ht="31.5" x14ac:dyDescent="0.25">
      <c r="B2473" s="265">
        <v>88422</v>
      </c>
      <c r="C2473" s="246" t="s">
        <v>1097</v>
      </c>
      <c r="D2473" s="245" t="s">
        <v>169</v>
      </c>
      <c r="E2473" s="247">
        <v>1.1499999999999999</v>
      </c>
    </row>
    <row r="2474" spans="2:5" ht="31.5" x14ac:dyDescent="0.25">
      <c r="B2474" s="265">
        <v>88425</v>
      </c>
      <c r="C2474" s="246" t="s">
        <v>1098</v>
      </c>
      <c r="D2474" s="245" t="s">
        <v>169</v>
      </c>
      <c r="E2474" s="247">
        <v>6.26</v>
      </c>
    </row>
    <row r="2475" spans="2:5" ht="31.5" x14ac:dyDescent="0.25">
      <c r="B2475" s="265">
        <v>88427</v>
      </c>
      <c r="C2475" s="246" t="s">
        <v>1099</v>
      </c>
      <c r="D2475" s="245" t="s">
        <v>169</v>
      </c>
      <c r="E2475" s="247">
        <v>0.76</v>
      </c>
    </row>
    <row r="2476" spans="2:5" ht="31.5" x14ac:dyDescent="0.25">
      <c r="B2476" s="265">
        <v>88434</v>
      </c>
      <c r="C2476" s="246" t="s">
        <v>1100</v>
      </c>
      <c r="D2476" s="245" t="s">
        <v>169</v>
      </c>
      <c r="E2476" s="247">
        <v>6.63</v>
      </c>
    </row>
    <row r="2477" spans="2:5" ht="31.5" x14ac:dyDescent="0.25">
      <c r="B2477" s="265">
        <v>88435</v>
      </c>
      <c r="C2477" s="246" t="s">
        <v>1101</v>
      </c>
      <c r="D2477" s="245" t="s">
        <v>169</v>
      </c>
      <c r="E2477" s="247">
        <v>1.53</v>
      </c>
    </row>
    <row r="2478" spans="2:5" ht="31.5" x14ac:dyDescent="0.25">
      <c r="B2478" s="265">
        <v>88436</v>
      </c>
      <c r="C2478" s="246" t="s">
        <v>1102</v>
      </c>
      <c r="D2478" s="245" t="s">
        <v>169</v>
      </c>
      <c r="E2478" s="247">
        <v>8.2899999999999991</v>
      </c>
    </row>
    <row r="2479" spans="2:5" ht="31.5" x14ac:dyDescent="0.25">
      <c r="B2479" s="265">
        <v>88437</v>
      </c>
      <c r="C2479" s="246" t="s">
        <v>1103</v>
      </c>
      <c r="D2479" s="245" t="s">
        <v>169</v>
      </c>
      <c r="E2479" s="247">
        <v>0.76</v>
      </c>
    </row>
    <row r="2480" spans="2:5" ht="47.25" x14ac:dyDescent="0.25">
      <c r="B2480" s="265">
        <v>90664</v>
      </c>
      <c r="C2480" s="246" t="s">
        <v>1241</v>
      </c>
      <c r="D2480" s="245" t="s">
        <v>169</v>
      </c>
      <c r="E2480" s="247">
        <v>6.68</v>
      </c>
    </row>
    <row r="2481" spans="2:5" ht="47.25" x14ac:dyDescent="0.25">
      <c r="B2481" s="265">
        <v>90665</v>
      </c>
      <c r="C2481" s="246" t="s">
        <v>1242</v>
      </c>
      <c r="D2481" s="245" t="s">
        <v>169</v>
      </c>
      <c r="E2481" s="247">
        <v>1.78</v>
      </c>
    </row>
    <row r="2482" spans="2:5" ht="47.25" x14ac:dyDescent="0.25">
      <c r="B2482" s="265">
        <v>90666</v>
      </c>
      <c r="C2482" s="246" t="s">
        <v>1243</v>
      </c>
      <c r="D2482" s="245" t="s">
        <v>169</v>
      </c>
      <c r="E2482" s="247">
        <v>8.35</v>
      </c>
    </row>
    <row r="2483" spans="2:5" ht="47.25" x14ac:dyDescent="0.25">
      <c r="B2483" s="265">
        <v>90667</v>
      </c>
      <c r="C2483" s="246" t="s">
        <v>1244</v>
      </c>
      <c r="D2483" s="245" t="s">
        <v>169</v>
      </c>
      <c r="E2483" s="247">
        <v>15.75</v>
      </c>
    </row>
    <row r="2484" spans="2:5" x14ac:dyDescent="0.25">
      <c r="B2484" s="265">
        <v>102977</v>
      </c>
      <c r="C2484" s="246" t="s">
        <v>8325</v>
      </c>
      <c r="D2484" s="245" t="s">
        <v>169</v>
      </c>
      <c r="E2484" s="247">
        <v>0</v>
      </c>
    </row>
    <row r="2485" spans="2:5" x14ac:dyDescent="0.25">
      <c r="B2485" s="265">
        <v>102978</v>
      </c>
      <c r="C2485" s="246" t="s">
        <v>8326</v>
      </c>
      <c r="D2485" s="245" t="s">
        <v>169</v>
      </c>
      <c r="E2485" s="247">
        <v>0</v>
      </c>
    </row>
    <row r="2486" spans="2:5" x14ac:dyDescent="0.25">
      <c r="B2486" s="265">
        <v>102979</v>
      </c>
      <c r="C2486" s="246" t="s">
        <v>8327</v>
      </c>
      <c r="D2486" s="245" t="s">
        <v>169</v>
      </c>
      <c r="E2486" s="247">
        <v>0</v>
      </c>
    </row>
    <row r="2487" spans="2:5" ht="31.5" x14ac:dyDescent="0.25">
      <c r="B2487" s="265">
        <v>95217</v>
      </c>
      <c r="C2487" s="246" t="s">
        <v>1458</v>
      </c>
      <c r="D2487" s="245" t="s">
        <v>169</v>
      </c>
      <c r="E2487" s="247">
        <v>0.45</v>
      </c>
    </row>
    <row r="2488" spans="2:5" ht="31.5" x14ac:dyDescent="0.25">
      <c r="B2488" s="265">
        <v>89130</v>
      </c>
      <c r="C2488" s="246" t="s">
        <v>1150</v>
      </c>
      <c r="D2488" s="245" t="s">
        <v>169</v>
      </c>
      <c r="E2488" s="247">
        <v>63.71</v>
      </c>
    </row>
    <row r="2489" spans="2:5" ht="31.5" x14ac:dyDescent="0.25">
      <c r="B2489" s="265">
        <v>89131</v>
      </c>
      <c r="C2489" s="246" t="s">
        <v>1151</v>
      </c>
      <c r="D2489" s="245" t="s">
        <v>169</v>
      </c>
      <c r="E2489" s="247">
        <v>16.829999999999998</v>
      </c>
    </row>
    <row r="2490" spans="2:5" ht="31.5" x14ac:dyDescent="0.25">
      <c r="B2490" s="265">
        <v>53861</v>
      </c>
      <c r="C2490" s="246" t="s">
        <v>1060</v>
      </c>
      <c r="D2490" s="245" t="s">
        <v>169</v>
      </c>
      <c r="E2490" s="247">
        <v>79.64</v>
      </c>
    </row>
    <row r="2491" spans="2:5" ht="31.5" x14ac:dyDescent="0.25">
      <c r="B2491" s="265">
        <v>5787</v>
      </c>
      <c r="C2491" s="246" t="s">
        <v>1015</v>
      </c>
      <c r="D2491" s="245" t="s">
        <v>169</v>
      </c>
      <c r="E2491" s="247">
        <v>74.08</v>
      </c>
    </row>
    <row r="2492" spans="2:5" ht="31.5" x14ac:dyDescent="0.25">
      <c r="B2492" s="265">
        <v>89128</v>
      </c>
      <c r="C2492" s="246" t="s">
        <v>1148</v>
      </c>
      <c r="D2492" s="245" t="s">
        <v>169</v>
      </c>
      <c r="E2492" s="247">
        <v>45.94</v>
      </c>
    </row>
    <row r="2493" spans="2:5" ht="31.5" x14ac:dyDescent="0.25">
      <c r="B2493" s="265">
        <v>89129</v>
      </c>
      <c r="C2493" s="246" t="s">
        <v>1149</v>
      </c>
      <c r="D2493" s="245" t="s">
        <v>169</v>
      </c>
      <c r="E2493" s="247">
        <v>12.14</v>
      </c>
    </row>
    <row r="2494" spans="2:5" ht="31.5" x14ac:dyDescent="0.25">
      <c r="B2494" s="265">
        <v>53857</v>
      </c>
      <c r="C2494" s="246" t="s">
        <v>1058</v>
      </c>
      <c r="D2494" s="245" t="s">
        <v>169</v>
      </c>
      <c r="E2494" s="247">
        <v>57.43</v>
      </c>
    </row>
    <row r="2495" spans="2:5" ht="31.5" x14ac:dyDescent="0.25">
      <c r="B2495" s="265">
        <v>53858</v>
      </c>
      <c r="C2495" s="246" t="s">
        <v>1059</v>
      </c>
      <c r="D2495" s="245" t="s">
        <v>169</v>
      </c>
      <c r="E2495" s="247">
        <v>48.13</v>
      </c>
    </row>
    <row r="2496" spans="2:5" x14ac:dyDescent="0.25">
      <c r="B2496" s="265">
        <v>102888</v>
      </c>
      <c r="C2496" s="246" t="s">
        <v>8328</v>
      </c>
      <c r="D2496" s="245" t="s">
        <v>169</v>
      </c>
      <c r="E2496" s="247">
        <v>0</v>
      </c>
    </row>
    <row r="2497" spans="2:5" x14ac:dyDescent="0.25">
      <c r="B2497" s="265">
        <v>102889</v>
      </c>
      <c r="C2497" s="246" t="s">
        <v>8329</v>
      </c>
      <c r="D2497" s="245" t="s">
        <v>169</v>
      </c>
      <c r="E2497" s="247">
        <v>0</v>
      </c>
    </row>
    <row r="2498" spans="2:5" x14ac:dyDescent="0.25">
      <c r="B2498" s="265">
        <v>102890</v>
      </c>
      <c r="C2498" s="246" t="s">
        <v>8330</v>
      </c>
      <c r="D2498" s="245" t="s">
        <v>169</v>
      </c>
      <c r="E2498" s="247">
        <v>0</v>
      </c>
    </row>
    <row r="2499" spans="2:5" x14ac:dyDescent="0.25">
      <c r="B2499" s="265">
        <v>102891</v>
      </c>
      <c r="C2499" s="246" t="s">
        <v>1559</v>
      </c>
      <c r="D2499" s="245" t="s">
        <v>169</v>
      </c>
      <c r="E2499" s="247">
        <v>0.92</v>
      </c>
    </row>
    <row r="2500" spans="2:5" ht="31.5" x14ac:dyDescent="0.25">
      <c r="B2500" s="265">
        <v>89246</v>
      </c>
      <c r="C2500" s="246" t="s">
        <v>1174</v>
      </c>
      <c r="D2500" s="245" t="s">
        <v>169</v>
      </c>
      <c r="E2500" s="247">
        <v>232.06</v>
      </c>
    </row>
    <row r="2501" spans="2:5" ht="31.5" x14ac:dyDescent="0.25">
      <c r="B2501" s="265">
        <v>89247</v>
      </c>
      <c r="C2501" s="246" t="s">
        <v>1175</v>
      </c>
      <c r="D2501" s="245" t="s">
        <v>169</v>
      </c>
      <c r="E2501" s="247">
        <v>71.06</v>
      </c>
    </row>
    <row r="2502" spans="2:5" ht="31.5" x14ac:dyDescent="0.25">
      <c r="B2502" s="265">
        <v>89248</v>
      </c>
      <c r="C2502" s="246" t="s">
        <v>1176</v>
      </c>
      <c r="D2502" s="245" t="s">
        <v>169</v>
      </c>
      <c r="E2502" s="247">
        <v>413.94</v>
      </c>
    </row>
    <row r="2503" spans="2:5" ht="31.5" x14ac:dyDescent="0.25">
      <c r="B2503" s="265">
        <v>89249</v>
      </c>
      <c r="C2503" s="246" t="s">
        <v>1177</v>
      </c>
      <c r="D2503" s="245" t="s">
        <v>169</v>
      </c>
      <c r="E2503" s="247">
        <v>396.64</v>
      </c>
    </row>
    <row r="2504" spans="2:5" ht="31.5" x14ac:dyDescent="0.25">
      <c r="B2504" s="265">
        <v>102954</v>
      </c>
      <c r="C2504" s="246" t="s">
        <v>8331</v>
      </c>
      <c r="D2504" s="245" t="s">
        <v>169</v>
      </c>
      <c r="E2504" s="247">
        <v>0</v>
      </c>
    </row>
    <row r="2505" spans="2:5" ht="31.5" x14ac:dyDescent="0.25">
      <c r="B2505" s="265">
        <v>102956</v>
      </c>
      <c r="C2505" s="246" t="s">
        <v>8332</v>
      </c>
      <c r="D2505" s="245" t="s">
        <v>169</v>
      </c>
      <c r="E2505" s="247">
        <v>0</v>
      </c>
    </row>
    <row r="2506" spans="2:5" ht="31.5" x14ac:dyDescent="0.25">
      <c r="B2506" s="265">
        <v>102957</v>
      </c>
      <c r="C2506" s="246" t="s">
        <v>1569</v>
      </c>
      <c r="D2506" s="245" t="s">
        <v>169</v>
      </c>
      <c r="E2506" s="247">
        <v>41.39</v>
      </c>
    </row>
    <row r="2507" spans="2:5" ht="31.5" x14ac:dyDescent="0.25">
      <c r="B2507" s="265">
        <v>104727</v>
      </c>
      <c r="C2507" s="246" t="s">
        <v>8333</v>
      </c>
      <c r="D2507" s="245" t="s">
        <v>169</v>
      </c>
      <c r="E2507" s="247">
        <v>0</v>
      </c>
    </row>
    <row r="2508" spans="2:5" ht="47.25" x14ac:dyDescent="0.25">
      <c r="B2508" s="265">
        <v>88859</v>
      </c>
      <c r="C2508" s="246" t="s">
        <v>1122</v>
      </c>
      <c r="D2508" s="245" t="s">
        <v>169</v>
      </c>
      <c r="E2508" s="247">
        <v>26.27</v>
      </c>
    </row>
    <row r="2509" spans="2:5" ht="47.25" x14ac:dyDescent="0.25">
      <c r="B2509" s="265">
        <v>88860</v>
      </c>
      <c r="C2509" s="246" t="s">
        <v>1123</v>
      </c>
      <c r="D2509" s="245" t="s">
        <v>169</v>
      </c>
      <c r="E2509" s="247">
        <v>6.94</v>
      </c>
    </row>
    <row r="2510" spans="2:5" ht="47.25" x14ac:dyDescent="0.25">
      <c r="B2510" s="265">
        <v>5667</v>
      </c>
      <c r="C2510" s="246" t="s">
        <v>982</v>
      </c>
      <c r="D2510" s="245" t="s">
        <v>169</v>
      </c>
      <c r="E2510" s="247">
        <v>32.840000000000003</v>
      </c>
    </row>
    <row r="2511" spans="2:5" ht="47.25" x14ac:dyDescent="0.25">
      <c r="B2511" s="265">
        <v>5668</v>
      </c>
      <c r="C2511" s="246" t="s">
        <v>983</v>
      </c>
      <c r="D2511" s="245" t="s">
        <v>169</v>
      </c>
      <c r="E2511" s="247">
        <v>48.25</v>
      </c>
    </row>
    <row r="2512" spans="2:5" ht="47.25" x14ac:dyDescent="0.25">
      <c r="B2512" s="265">
        <v>89011</v>
      </c>
      <c r="C2512" s="246" t="s">
        <v>1130</v>
      </c>
      <c r="D2512" s="245" t="s">
        <v>169</v>
      </c>
      <c r="E2512" s="247">
        <v>28.5</v>
      </c>
    </row>
    <row r="2513" spans="2:5" ht="47.25" x14ac:dyDescent="0.25">
      <c r="B2513" s="265">
        <v>89012</v>
      </c>
      <c r="C2513" s="246" t="s">
        <v>1131</v>
      </c>
      <c r="D2513" s="245" t="s">
        <v>169</v>
      </c>
      <c r="E2513" s="247">
        <v>7.53</v>
      </c>
    </row>
    <row r="2514" spans="2:5" ht="47.25" x14ac:dyDescent="0.25">
      <c r="B2514" s="265">
        <v>5735</v>
      </c>
      <c r="C2514" s="246" t="s">
        <v>1002</v>
      </c>
      <c r="D2514" s="245" t="s">
        <v>169</v>
      </c>
      <c r="E2514" s="247">
        <v>35.630000000000003</v>
      </c>
    </row>
    <row r="2515" spans="2:5" ht="47.25" x14ac:dyDescent="0.25">
      <c r="B2515" s="265">
        <v>5736</v>
      </c>
      <c r="C2515" s="246" t="s">
        <v>1003</v>
      </c>
      <c r="D2515" s="245" t="s">
        <v>169</v>
      </c>
      <c r="E2515" s="247">
        <v>43.97</v>
      </c>
    </row>
    <row r="2516" spans="2:5" ht="47.25" x14ac:dyDescent="0.25">
      <c r="B2516" s="265">
        <v>88857</v>
      </c>
      <c r="C2516" s="246" t="s">
        <v>1120</v>
      </c>
      <c r="D2516" s="245" t="s">
        <v>169</v>
      </c>
      <c r="E2516" s="247">
        <v>29.54</v>
      </c>
    </row>
    <row r="2517" spans="2:5" ht="47.25" x14ac:dyDescent="0.25">
      <c r="B2517" s="265">
        <v>88858</v>
      </c>
      <c r="C2517" s="246" t="s">
        <v>1121</v>
      </c>
      <c r="D2517" s="245" t="s">
        <v>169</v>
      </c>
      <c r="E2517" s="247">
        <v>7.8</v>
      </c>
    </row>
    <row r="2518" spans="2:5" ht="47.25" x14ac:dyDescent="0.25">
      <c r="B2518" s="265">
        <v>5664</v>
      </c>
      <c r="C2518" s="246" t="s">
        <v>981</v>
      </c>
      <c r="D2518" s="245" t="s">
        <v>169</v>
      </c>
      <c r="E2518" s="247">
        <v>36.93</v>
      </c>
    </row>
    <row r="2519" spans="2:5" ht="47.25" x14ac:dyDescent="0.25">
      <c r="B2519" s="265">
        <v>53786</v>
      </c>
      <c r="C2519" s="246" t="s">
        <v>1041</v>
      </c>
      <c r="D2519" s="245" t="s">
        <v>169</v>
      </c>
      <c r="E2519" s="247">
        <v>53.73</v>
      </c>
    </row>
    <row r="2520" spans="2:5" ht="31.5" x14ac:dyDescent="0.25">
      <c r="B2520" s="265">
        <v>7038</v>
      </c>
      <c r="C2520" s="246" t="s">
        <v>1022</v>
      </c>
      <c r="D2520" s="245" t="s">
        <v>169</v>
      </c>
      <c r="E2520" s="247">
        <v>50.1</v>
      </c>
    </row>
    <row r="2521" spans="2:5" ht="31.5" x14ac:dyDescent="0.25">
      <c r="B2521" s="265">
        <v>7039</v>
      </c>
      <c r="C2521" s="246" t="s">
        <v>1023</v>
      </c>
      <c r="D2521" s="245" t="s">
        <v>169</v>
      </c>
      <c r="E2521" s="247">
        <v>13.44</v>
      </c>
    </row>
    <row r="2522" spans="2:5" ht="31.5" x14ac:dyDescent="0.25">
      <c r="B2522" s="265">
        <v>7040</v>
      </c>
      <c r="C2522" s="246" t="s">
        <v>1024</v>
      </c>
      <c r="D2522" s="245" t="s">
        <v>169</v>
      </c>
      <c r="E2522" s="247">
        <v>62.69</v>
      </c>
    </row>
    <row r="2523" spans="2:5" ht="31.5" x14ac:dyDescent="0.25">
      <c r="B2523" s="265">
        <v>55263</v>
      </c>
      <c r="C2523" s="246" t="s">
        <v>1065</v>
      </c>
      <c r="D2523" s="245" t="s">
        <v>169</v>
      </c>
      <c r="E2523" s="247">
        <v>67.849999999999994</v>
      </c>
    </row>
    <row r="2524" spans="2:5" ht="31.5" x14ac:dyDescent="0.25">
      <c r="B2524" s="265">
        <v>96460</v>
      </c>
      <c r="C2524" s="246" t="s">
        <v>8334</v>
      </c>
      <c r="D2524" s="245" t="s">
        <v>169</v>
      </c>
      <c r="E2524" s="247">
        <v>53.18</v>
      </c>
    </row>
    <row r="2525" spans="2:5" ht="31.5" x14ac:dyDescent="0.25">
      <c r="B2525" s="265">
        <v>96459</v>
      </c>
      <c r="C2525" s="246" t="s">
        <v>8335</v>
      </c>
      <c r="D2525" s="245" t="s">
        <v>169</v>
      </c>
      <c r="E2525" s="247">
        <v>14.26</v>
      </c>
    </row>
    <row r="2526" spans="2:5" ht="31.5" x14ac:dyDescent="0.25">
      <c r="B2526" s="265">
        <v>96458</v>
      </c>
      <c r="C2526" s="246" t="s">
        <v>8336</v>
      </c>
      <c r="D2526" s="245" t="s">
        <v>169</v>
      </c>
      <c r="E2526" s="247">
        <v>66.55</v>
      </c>
    </row>
    <row r="2527" spans="2:5" ht="31.5" x14ac:dyDescent="0.25">
      <c r="B2527" s="265">
        <v>96457</v>
      </c>
      <c r="C2527" s="246" t="s">
        <v>8337</v>
      </c>
      <c r="D2527" s="245" t="s">
        <v>169</v>
      </c>
      <c r="E2527" s="247">
        <v>67.22</v>
      </c>
    </row>
    <row r="2528" spans="2:5" ht="31.5" x14ac:dyDescent="0.25">
      <c r="B2528" s="265">
        <v>7051</v>
      </c>
      <c r="C2528" s="246" t="s">
        <v>1029</v>
      </c>
      <c r="D2528" s="245" t="s">
        <v>169</v>
      </c>
      <c r="E2528" s="247">
        <v>44.43</v>
      </c>
    </row>
    <row r="2529" spans="2:5" ht="31.5" x14ac:dyDescent="0.25">
      <c r="B2529" s="265">
        <v>7052</v>
      </c>
      <c r="C2529" s="246" t="s">
        <v>1030</v>
      </c>
      <c r="D2529" s="245" t="s">
        <v>169</v>
      </c>
      <c r="E2529" s="247">
        <v>12</v>
      </c>
    </row>
    <row r="2530" spans="2:5" ht="31.5" x14ac:dyDescent="0.25">
      <c r="B2530" s="265">
        <v>7053</v>
      </c>
      <c r="C2530" s="246" t="s">
        <v>1031</v>
      </c>
      <c r="D2530" s="245" t="s">
        <v>169</v>
      </c>
      <c r="E2530" s="247">
        <v>55.61</v>
      </c>
    </row>
    <row r="2531" spans="2:5" ht="47.25" x14ac:dyDescent="0.25">
      <c r="B2531" s="265">
        <v>7054</v>
      </c>
      <c r="C2531" s="246" t="s">
        <v>1032</v>
      </c>
      <c r="D2531" s="245" t="s">
        <v>169</v>
      </c>
      <c r="E2531" s="247">
        <v>93.99</v>
      </c>
    </row>
    <row r="2532" spans="2:5" ht="31.5" x14ac:dyDescent="0.25">
      <c r="B2532" s="265">
        <v>95627</v>
      </c>
      <c r="C2532" s="246" t="s">
        <v>1481</v>
      </c>
      <c r="D2532" s="245" t="s">
        <v>169</v>
      </c>
      <c r="E2532" s="247">
        <v>47.95</v>
      </c>
    </row>
    <row r="2533" spans="2:5" ht="31.5" x14ac:dyDescent="0.25">
      <c r="B2533" s="265">
        <v>95628</v>
      </c>
      <c r="C2533" s="246" t="s">
        <v>1482</v>
      </c>
      <c r="D2533" s="245" t="s">
        <v>169</v>
      </c>
      <c r="E2533" s="247">
        <v>12.86</v>
      </c>
    </row>
    <row r="2534" spans="2:5" ht="31.5" x14ac:dyDescent="0.25">
      <c r="B2534" s="265">
        <v>95629</v>
      </c>
      <c r="C2534" s="246" t="s">
        <v>1483</v>
      </c>
      <c r="D2534" s="245" t="s">
        <v>169</v>
      </c>
      <c r="E2534" s="247">
        <v>60.01</v>
      </c>
    </row>
    <row r="2535" spans="2:5" ht="31.5" x14ac:dyDescent="0.25">
      <c r="B2535" s="265">
        <v>95630</v>
      </c>
      <c r="C2535" s="246" t="s">
        <v>1484</v>
      </c>
      <c r="D2535" s="245" t="s">
        <v>169</v>
      </c>
      <c r="E2535" s="247">
        <v>93.99</v>
      </c>
    </row>
    <row r="2536" spans="2:5" ht="31.5" x14ac:dyDescent="0.25">
      <c r="B2536" s="265">
        <v>89210</v>
      </c>
      <c r="C2536" s="246" t="s">
        <v>1152</v>
      </c>
      <c r="D2536" s="245" t="s">
        <v>169</v>
      </c>
      <c r="E2536" s="247">
        <v>32.049999999999997</v>
      </c>
    </row>
    <row r="2537" spans="2:5" ht="31.5" x14ac:dyDescent="0.25">
      <c r="B2537" s="265">
        <v>89211</v>
      </c>
      <c r="C2537" s="246" t="s">
        <v>1153</v>
      </c>
      <c r="D2537" s="245" t="s">
        <v>169</v>
      </c>
      <c r="E2537" s="247">
        <v>8.6</v>
      </c>
    </row>
    <row r="2538" spans="2:5" ht="31.5" x14ac:dyDescent="0.25">
      <c r="B2538" s="265">
        <v>5674</v>
      </c>
      <c r="C2538" s="246" t="s">
        <v>984</v>
      </c>
      <c r="D2538" s="245" t="s">
        <v>169</v>
      </c>
      <c r="E2538" s="247">
        <v>40.11</v>
      </c>
    </row>
    <row r="2539" spans="2:5" ht="31.5" x14ac:dyDescent="0.25">
      <c r="B2539" s="265">
        <v>53788</v>
      </c>
      <c r="C2539" s="246" t="s">
        <v>1042</v>
      </c>
      <c r="D2539" s="245" t="s">
        <v>169</v>
      </c>
      <c r="E2539" s="247">
        <v>60.16</v>
      </c>
    </row>
    <row r="2540" spans="2:5" ht="31.5" x14ac:dyDescent="0.25">
      <c r="B2540" s="265">
        <v>73309</v>
      </c>
      <c r="C2540" s="246" t="s">
        <v>1068</v>
      </c>
      <c r="D2540" s="245" t="s">
        <v>169</v>
      </c>
      <c r="E2540" s="247">
        <v>33.33</v>
      </c>
    </row>
    <row r="2541" spans="2:5" ht="31.5" x14ac:dyDescent="0.25">
      <c r="B2541" s="265">
        <v>73313</v>
      </c>
      <c r="C2541" s="246" t="s">
        <v>1070</v>
      </c>
      <c r="D2541" s="245" t="s">
        <v>169</v>
      </c>
      <c r="E2541" s="247">
        <v>9</v>
      </c>
    </row>
    <row r="2542" spans="2:5" ht="31.5" x14ac:dyDescent="0.25">
      <c r="B2542" s="265">
        <v>5089</v>
      </c>
      <c r="C2542" s="246" t="s">
        <v>975</v>
      </c>
      <c r="D2542" s="245" t="s">
        <v>169</v>
      </c>
      <c r="E2542" s="247">
        <v>41.71</v>
      </c>
    </row>
    <row r="2543" spans="2:5" ht="31.5" x14ac:dyDescent="0.25">
      <c r="B2543" s="265">
        <v>73315</v>
      </c>
      <c r="C2543" s="246" t="s">
        <v>1071</v>
      </c>
      <c r="D2543" s="245" t="s">
        <v>169</v>
      </c>
      <c r="E2543" s="247">
        <v>60.16</v>
      </c>
    </row>
    <row r="2544" spans="2:5" ht="31.5" x14ac:dyDescent="0.25">
      <c r="B2544" s="265">
        <v>5738</v>
      </c>
      <c r="C2544" s="246" t="s">
        <v>1004</v>
      </c>
      <c r="D2544" s="245" t="s">
        <v>169</v>
      </c>
      <c r="E2544" s="247">
        <v>43.8</v>
      </c>
    </row>
    <row r="2545" spans="2:5" ht="31.5" x14ac:dyDescent="0.25">
      <c r="B2545" s="265">
        <v>93239</v>
      </c>
      <c r="C2545" s="246" t="s">
        <v>1392</v>
      </c>
      <c r="D2545" s="245" t="s">
        <v>169</v>
      </c>
      <c r="E2545" s="247">
        <v>11.75</v>
      </c>
    </row>
    <row r="2546" spans="2:5" ht="31.5" x14ac:dyDescent="0.25">
      <c r="B2546" s="265">
        <v>5739</v>
      </c>
      <c r="C2546" s="246" t="s">
        <v>1005</v>
      </c>
      <c r="D2546" s="245" t="s">
        <v>169</v>
      </c>
      <c r="E2546" s="247">
        <v>54.81</v>
      </c>
    </row>
    <row r="2547" spans="2:5" ht="31.5" x14ac:dyDescent="0.25">
      <c r="B2547" s="265">
        <v>93240</v>
      </c>
      <c r="C2547" s="246" t="s">
        <v>1393</v>
      </c>
      <c r="D2547" s="245" t="s">
        <v>169</v>
      </c>
      <c r="E2547" s="247">
        <v>12.6</v>
      </c>
    </row>
    <row r="2548" spans="2:5" ht="31.5" x14ac:dyDescent="0.25">
      <c r="B2548" s="265">
        <v>53818</v>
      </c>
      <c r="C2548" s="246" t="s">
        <v>1051</v>
      </c>
      <c r="D2548" s="245" t="s">
        <v>169</v>
      </c>
      <c r="E2548" s="247">
        <v>9.67</v>
      </c>
    </row>
    <row r="2549" spans="2:5" ht="31.5" x14ac:dyDescent="0.25">
      <c r="B2549" s="265">
        <v>93238</v>
      </c>
      <c r="C2549" s="246" t="s">
        <v>1391</v>
      </c>
      <c r="D2549" s="245" t="s">
        <v>169</v>
      </c>
      <c r="E2549" s="247">
        <v>2.59</v>
      </c>
    </row>
    <row r="2550" spans="2:5" ht="31.5" x14ac:dyDescent="0.25">
      <c r="B2550" s="265">
        <v>5727</v>
      </c>
      <c r="C2550" s="246" t="s">
        <v>999</v>
      </c>
      <c r="D2550" s="245" t="s">
        <v>169</v>
      </c>
      <c r="E2550" s="247">
        <v>12.1</v>
      </c>
    </row>
    <row r="2551" spans="2:5" ht="31.5" x14ac:dyDescent="0.25">
      <c r="B2551" s="265">
        <v>89280</v>
      </c>
      <c r="C2551" s="246" t="s">
        <v>1197</v>
      </c>
      <c r="D2551" s="245" t="s">
        <v>169</v>
      </c>
      <c r="E2551" s="247">
        <v>39.36</v>
      </c>
    </row>
    <row r="2552" spans="2:5" ht="31.5" x14ac:dyDescent="0.25">
      <c r="B2552" s="265">
        <v>89281</v>
      </c>
      <c r="C2552" s="246" t="s">
        <v>1198</v>
      </c>
      <c r="D2552" s="245" t="s">
        <v>169</v>
      </c>
      <c r="E2552" s="247">
        <v>10.56</v>
      </c>
    </row>
    <row r="2553" spans="2:5" ht="31.5" x14ac:dyDescent="0.25">
      <c r="B2553" s="265">
        <v>5729</v>
      </c>
      <c r="C2553" s="246" t="s">
        <v>1000</v>
      </c>
      <c r="D2553" s="245" t="s">
        <v>169</v>
      </c>
      <c r="E2553" s="247">
        <v>49.26</v>
      </c>
    </row>
    <row r="2554" spans="2:5" ht="31.5" x14ac:dyDescent="0.25">
      <c r="B2554" s="265">
        <v>5730</v>
      </c>
      <c r="C2554" s="246" t="s">
        <v>1001</v>
      </c>
      <c r="D2554" s="245" t="s">
        <v>169</v>
      </c>
      <c r="E2554" s="247">
        <v>43.02</v>
      </c>
    </row>
    <row r="2555" spans="2:5" ht="31.5" x14ac:dyDescent="0.25">
      <c r="B2555" s="265">
        <v>95266</v>
      </c>
      <c r="C2555" s="246" t="s">
        <v>1466</v>
      </c>
      <c r="D2555" s="245" t="s">
        <v>169</v>
      </c>
      <c r="E2555" s="247">
        <v>0.56000000000000005</v>
      </c>
    </row>
    <row r="2556" spans="2:5" ht="31.5" x14ac:dyDescent="0.25">
      <c r="B2556" s="265">
        <v>95267</v>
      </c>
      <c r="C2556" s="246" t="s">
        <v>1467</v>
      </c>
      <c r="D2556" s="245" t="s">
        <v>169</v>
      </c>
      <c r="E2556" s="247">
        <v>0.11</v>
      </c>
    </row>
    <row r="2557" spans="2:5" ht="31.5" x14ac:dyDescent="0.25">
      <c r="B2557" s="265">
        <v>95268</v>
      </c>
      <c r="C2557" s="246" t="s">
        <v>1468</v>
      </c>
      <c r="D2557" s="245" t="s">
        <v>169</v>
      </c>
      <c r="E2557" s="247">
        <v>0.55000000000000004</v>
      </c>
    </row>
    <row r="2558" spans="2:5" ht="31.5" x14ac:dyDescent="0.25">
      <c r="B2558" s="265">
        <v>95269</v>
      </c>
      <c r="C2558" s="246" t="s">
        <v>1469</v>
      </c>
      <c r="D2558" s="245" t="s">
        <v>169</v>
      </c>
      <c r="E2558" s="247">
        <v>9.56</v>
      </c>
    </row>
    <row r="2559" spans="2:5" ht="31.5" x14ac:dyDescent="0.25">
      <c r="B2559" s="265">
        <v>91688</v>
      </c>
      <c r="C2559" s="246" t="s">
        <v>1337</v>
      </c>
      <c r="D2559" s="245" t="s">
        <v>169</v>
      </c>
      <c r="E2559" s="247">
        <v>0.1</v>
      </c>
    </row>
    <row r="2560" spans="2:5" ht="31.5" x14ac:dyDescent="0.25">
      <c r="B2560" s="265">
        <v>91689</v>
      </c>
      <c r="C2560" s="246" t="s">
        <v>1338</v>
      </c>
      <c r="D2560" s="245" t="s">
        <v>169</v>
      </c>
      <c r="E2560" s="247">
        <v>0.02</v>
      </c>
    </row>
    <row r="2561" spans="2:5" ht="31.5" x14ac:dyDescent="0.25">
      <c r="B2561" s="265">
        <v>91690</v>
      </c>
      <c r="C2561" s="246" t="s">
        <v>1339</v>
      </c>
      <c r="D2561" s="245" t="s">
        <v>169</v>
      </c>
      <c r="E2561" s="247">
        <v>7.0000000000000007E-2</v>
      </c>
    </row>
    <row r="2562" spans="2:5" ht="31.5" x14ac:dyDescent="0.25">
      <c r="B2562" s="265">
        <v>91691</v>
      </c>
      <c r="C2562" s="246" t="s">
        <v>1340</v>
      </c>
      <c r="D2562" s="245" t="s">
        <v>169</v>
      </c>
      <c r="E2562" s="247">
        <v>0.97</v>
      </c>
    </row>
    <row r="2563" spans="2:5" ht="31.5" x14ac:dyDescent="0.25">
      <c r="B2563" s="265">
        <v>102924</v>
      </c>
      <c r="C2563" s="246" t="s">
        <v>8338</v>
      </c>
      <c r="D2563" s="245" t="s">
        <v>169</v>
      </c>
      <c r="E2563" s="247">
        <v>0</v>
      </c>
    </row>
    <row r="2564" spans="2:5" ht="31.5" x14ac:dyDescent="0.25">
      <c r="B2564" s="265">
        <v>102925</v>
      </c>
      <c r="C2564" s="246" t="s">
        <v>8339</v>
      </c>
      <c r="D2564" s="245" t="s">
        <v>169</v>
      </c>
      <c r="E2564" s="247">
        <v>0</v>
      </c>
    </row>
    <row r="2565" spans="2:5" ht="31.5" x14ac:dyDescent="0.25">
      <c r="B2565" s="265">
        <v>102926</v>
      </c>
      <c r="C2565" s="246" t="s">
        <v>8340</v>
      </c>
      <c r="D2565" s="245" t="s">
        <v>169</v>
      </c>
      <c r="E2565" s="247">
        <v>0</v>
      </c>
    </row>
    <row r="2566" spans="2:5" ht="31.5" x14ac:dyDescent="0.25">
      <c r="B2566" s="265">
        <v>102927</v>
      </c>
      <c r="C2566" s="246" t="s">
        <v>1564</v>
      </c>
      <c r="D2566" s="245" t="s">
        <v>169</v>
      </c>
      <c r="E2566" s="247">
        <v>0.67</v>
      </c>
    </row>
    <row r="2567" spans="2:5" x14ac:dyDescent="0.25">
      <c r="B2567" s="265">
        <v>95136</v>
      </c>
      <c r="C2567" s="246" t="s">
        <v>1451</v>
      </c>
      <c r="D2567" s="245" t="s">
        <v>169</v>
      </c>
      <c r="E2567" s="247">
        <v>0.02</v>
      </c>
    </row>
    <row r="2568" spans="2:5" x14ac:dyDescent="0.25">
      <c r="B2568" s="265">
        <v>95137</v>
      </c>
      <c r="C2568" s="246" t="s">
        <v>1452</v>
      </c>
      <c r="D2568" s="245" t="s">
        <v>169</v>
      </c>
      <c r="E2568" s="247">
        <v>0.01</v>
      </c>
    </row>
    <row r="2569" spans="2:5" x14ac:dyDescent="0.25">
      <c r="B2569" s="265">
        <v>95138</v>
      </c>
      <c r="C2569" s="246" t="s">
        <v>1453</v>
      </c>
      <c r="D2569" s="245" t="s">
        <v>169</v>
      </c>
      <c r="E2569" s="247">
        <v>0.02</v>
      </c>
    </row>
    <row r="2570" spans="2:5" x14ac:dyDescent="0.25">
      <c r="B2570" s="265">
        <v>89023</v>
      </c>
      <c r="C2570" s="246" t="s">
        <v>1140</v>
      </c>
      <c r="D2570" s="245" t="s">
        <v>169</v>
      </c>
      <c r="E2570" s="247">
        <v>3.82</v>
      </c>
    </row>
    <row r="2571" spans="2:5" x14ac:dyDescent="0.25">
      <c r="B2571" s="265">
        <v>89024</v>
      </c>
      <c r="C2571" s="246" t="s">
        <v>1141</v>
      </c>
      <c r="D2571" s="245" t="s">
        <v>169</v>
      </c>
      <c r="E2571" s="247">
        <v>1.32</v>
      </c>
    </row>
    <row r="2572" spans="2:5" x14ac:dyDescent="0.25">
      <c r="B2572" s="265">
        <v>89025</v>
      </c>
      <c r="C2572" s="246" t="s">
        <v>1142</v>
      </c>
      <c r="D2572" s="245" t="s">
        <v>169</v>
      </c>
      <c r="E2572" s="247">
        <v>4.78</v>
      </c>
    </row>
    <row r="2573" spans="2:5" ht="31.5" x14ac:dyDescent="0.25">
      <c r="B2573" s="265">
        <v>89026</v>
      </c>
      <c r="C2573" s="246" t="s">
        <v>1143</v>
      </c>
      <c r="D2573" s="245" t="s">
        <v>169</v>
      </c>
      <c r="E2573" s="247">
        <v>180.02</v>
      </c>
    </row>
    <row r="2574" spans="2:5" x14ac:dyDescent="0.25">
      <c r="B2574" s="265">
        <v>7032</v>
      </c>
      <c r="C2574" s="246" t="s">
        <v>1018</v>
      </c>
      <c r="D2574" s="245" t="s">
        <v>169</v>
      </c>
      <c r="E2574" s="247">
        <v>4.7</v>
      </c>
    </row>
    <row r="2575" spans="2:5" x14ac:dyDescent="0.25">
      <c r="B2575" s="265">
        <v>7033</v>
      </c>
      <c r="C2575" s="246" t="s">
        <v>1019</v>
      </c>
      <c r="D2575" s="245" t="s">
        <v>169</v>
      </c>
      <c r="E2575" s="247">
        <v>1.63</v>
      </c>
    </row>
    <row r="2576" spans="2:5" x14ac:dyDescent="0.25">
      <c r="B2576" s="265">
        <v>7034</v>
      </c>
      <c r="C2576" s="246" t="s">
        <v>1020</v>
      </c>
      <c r="D2576" s="245" t="s">
        <v>169</v>
      </c>
      <c r="E2576" s="247">
        <v>5.88</v>
      </c>
    </row>
    <row r="2577" spans="2:5" ht="31.5" x14ac:dyDescent="0.25">
      <c r="B2577" s="265">
        <v>7035</v>
      </c>
      <c r="C2577" s="246" t="s">
        <v>1021</v>
      </c>
      <c r="D2577" s="245" t="s">
        <v>169</v>
      </c>
      <c r="E2577" s="247">
        <v>270.02999999999997</v>
      </c>
    </row>
    <row r="2578" spans="2:5" ht="31.5" x14ac:dyDescent="0.25">
      <c r="B2578" s="265">
        <v>102942</v>
      </c>
      <c r="C2578" s="246" t="s">
        <v>8341</v>
      </c>
      <c r="D2578" s="245" t="s">
        <v>169</v>
      </c>
      <c r="E2578" s="247">
        <v>0</v>
      </c>
    </row>
    <row r="2579" spans="2:5" ht="31.5" x14ac:dyDescent="0.25">
      <c r="B2579" s="265">
        <v>102943</v>
      </c>
      <c r="C2579" s="246" t="s">
        <v>8342</v>
      </c>
      <c r="D2579" s="245" t="s">
        <v>169</v>
      </c>
      <c r="E2579" s="247">
        <v>0</v>
      </c>
    </row>
    <row r="2580" spans="2:5" ht="31.5" x14ac:dyDescent="0.25">
      <c r="B2580" s="265">
        <v>102944</v>
      </c>
      <c r="C2580" s="246" t="s">
        <v>8343</v>
      </c>
      <c r="D2580" s="245" t="s">
        <v>169</v>
      </c>
      <c r="E2580" s="247">
        <v>0</v>
      </c>
    </row>
    <row r="2581" spans="2:5" ht="31.5" x14ac:dyDescent="0.25">
      <c r="B2581" s="265">
        <v>102945</v>
      </c>
      <c r="C2581" s="246" t="s">
        <v>1567</v>
      </c>
      <c r="D2581" s="245" t="s">
        <v>169</v>
      </c>
      <c r="E2581" s="247">
        <v>0.01</v>
      </c>
    </row>
    <row r="2582" spans="2:5" ht="31.5" x14ac:dyDescent="0.25">
      <c r="B2582" s="265">
        <v>104087</v>
      </c>
      <c r="C2582" s="246" t="s">
        <v>1587</v>
      </c>
      <c r="D2582" s="245" t="s">
        <v>169</v>
      </c>
      <c r="E2582" s="247">
        <v>0.06</v>
      </c>
    </row>
    <row r="2583" spans="2:5" ht="31.5" x14ac:dyDescent="0.25">
      <c r="B2583" s="265">
        <v>104088</v>
      </c>
      <c r="C2583" s="246" t="s">
        <v>1588</v>
      </c>
      <c r="D2583" s="245" t="s">
        <v>169</v>
      </c>
      <c r="E2583" s="247">
        <v>0.01</v>
      </c>
    </row>
    <row r="2584" spans="2:5" ht="31.5" x14ac:dyDescent="0.25">
      <c r="B2584" s="265">
        <v>104089</v>
      </c>
      <c r="C2584" s="246" t="s">
        <v>1589</v>
      </c>
      <c r="D2584" s="245" t="s">
        <v>169</v>
      </c>
      <c r="E2584" s="247">
        <v>0.08</v>
      </c>
    </row>
    <row r="2585" spans="2:5" ht="31.5" x14ac:dyDescent="0.25">
      <c r="B2585" s="265">
        <v>104090</v>
      </c>
      <c r="C2585" s="246" t="s">
        <v>1590</v>
      </c>
      <c r="D2585" s="245" t="s">
        <v>169</v>
      </c>
      <c r="E2585" s="247">
        <v>0.48</v>
      </c>
    </row>
    <row r="2586" spans="2:5" ht="31.5" x14ac:dyDescent="0.25">
      <c r="B2586" s="265">
        <v>104093</v>
      </c>
      <c r="C2586" s="246" t="s">
        <v>1591</v>
      </c>
      <c r="D2586" s="245" t="s">
        <v>169</v>
      </c>
      <c r="E2586" s="247">
        <v>0.09</v>
      </c>
    </row>
    <row r="2587" spans="2:5" ht="31.5" x14ac:dyDescent="0.25">
      <c r="B2587" s="265">
        <v>104094</v>
      </c>
      <c r="C2587" s="246" t="s">
        <v>1592</v>
      </c>
      <c r="D2587" s="245" t="s">
        <v>169</v>
      </c>
      <c r="E2587" s="247">
        <v>0.02</v>
      </c>
    </row>
    <row r="2588" spans="2:5" ht="31.5" x14ac:dyDescent="0.25">
      <c r="B2588" s="265">
        <v>104095</v>
      </c>
      <c r="C2588" s="246" t="s">
        <v>1593</v>
      </c>
      <c r="D2588" s="245" t="s">
        <v>169</v>
      </c>
      <c r="E2588" s="247">
        <v>0.11</v>
      </c>
    </row>
    <row r="2589" spans="2:5" ht="31.5" x14ac:dyDescent="0.25">
      <c r="B2589" s="265">
        <v>104096</v>
      </c>
      <c r="C2589" s="246" t="s">
        <v>1594</v>
      </c>
      <c r="D2589" s="245" t="s">
        <v>169</v>
      </c>
      <c r="E2589" s="247">
        <v>0.67</v>
      </c>
    </row>
    <row r="2590" spans="2:5" ht="31.5" x14ac:dyDescent="0.25">
      <c r="B2590" s="265">
        <v>102900</v>
      </c>
      <c r="C2590" s="246" t="s">
        <v>8344</v>
      </c>
      <c r="D2590" s="245" t="s">
        <v>169</v>
      </c>
      <c r="E2590" s="247">
        <v>0</v>
      </c>
    </row>
    <row r="2591" spans="2:5" ht="31.5" x14ac:dyDescent="0.25">
      <c r="B2591" s="265">
        <v>102901</v>
      </c>
      <c r="C2591" s="246" t="s">
        <v>8345</v>
      </c>
      <c r="D2591" s="245" t="s">
        <v>169</v>
      </c>
      <c r="E2591" s="247">
        <v>0</v>
      </c>
    </row>
    <row r="2592" spans="2:5" ht="31.5" x14ac:dyDescent="0.25">
      <c r="B2592" s="265">
        <v>102902</v>
      </c>
      <c r="C2592" s="246" t="s">
        <v>8346</v>
      </c>
      <c r="D2592" s="245" t="s">
        <v>169</v>
      </c>
      <c r="E2592" s="247">
        <v>0</v>
      </c>
    </row>
    <row r="2593" spans="2:5" ht="31.5" x14ac:dyDescent="0.25">
      <c r="B2593" s="265">
        <v>102903</v>
      </c>
      <c r="C2593" s="246" t="s">
        <v>1561</v>
      </c>
      <c r="D2593" s="245" t="s">
        <v>169</v>
      </c>
      <c r="E2593" s="247">
        <v>12.28</v>
      </c>
    </row>
    <row r="2594" spans="2:5" ht="31.5" x14ac:dyDescent="0.25">
      <c r="B2594" s="265">
        <v>89029</v>
      </c>
      <c r="C2594" s="246" t="s">
        <v>1144</v>
      </c>
      <c r="D2594" s="245" t="s">
        <v>169</v>
      </c>
      <c r="E2594" s="247">
        <v>29.98</v>
      </c>
    </row>
    <row r="2595" spans="2:5" x14ac:dyDescent="0.25">
      <c r="B2595" s="265">
        <v>89030</v>
      </c>
      <c r="C2595" s="246" t="s">
        <v>1145</v>
      </c>
      <c r="D2595" s="245" t="s">
        <v>169</v>
      </c>
      <c r="E2595" s="247">
        <v>13.2</v>
      </c>
    </row>
    <row r="2596" spans="2:5" ht="31.5" x14ac:dyDescent="0.25">
      <c r="B2596" s="265">
        <v>5724</v>
      </c>
      <c r="C2596" s="246" t="s">
        <v>998</v>
      </c>
      <c r="D2596" s="245" t="s">
        <v>169</v>
      </c>
      <c r="E2596" s="247">
        <v>53.61</v>
      </c>
    </row>
    <row r="2597" spans="2:5" ht="31.5" x14ac:dyDescent="0.25">
      <c r="B2597" s="265">
        <v>53817</v>
      </c>
      <c r="C2597" s="246" t="s">
        <v>1050</v>
      </c>
      <c r="D2597" s="245" t="s">
        <v>169</v>
      </c>
      <c r="E2597" s="247">
        <v>65.77</v>
      </c>
    </row>
    <row r="2598" spans="2:5" ht="31.5" x14ac:dyDescent="0.25">
      <c r="B2598" s="265">
        <v>88839</v>
      </c>
      <c r="C2598" s="246" t="s">
        <v>1110</v>
      </c>
      <c r="D2598" s="245" t="s">
        <v>169</v>
      </c>
      <c r="E2598" s="247">
        <v>31.38</v>
      </c>
    </row>
    <row r="2599" spans="2:5" x14ac:dyDescent="0.25">
      <c r="B2599" s="265">
        <v>88840</v>
      </c>
      <c r="C2599" s="246" t="s">
        <v>1111</v>
      </c>
      <c r="D2599" s="245" t="s">
        <v>169</v>
      </c>
      <c r="E2599" s="247">
        <v>13.82</v>
      </c>
    </row>
    <row r="2600" spans="2:5" ht="31.5" x14ac:dyDescent="0.25">
      <c r="B2600" s="265">
        <v>88841</v>
      </c>
      <c r="C2600" s="246" t="s">
        <v>1112</v>
      </c>
      <c r="D2600" s="245" t="s">
        <v>169</v>
      </c>
      <c r="E2600" s="247">
        <v>56.11</v>
      </c>
    </row>
    <row r="2601" spans="2:5" ht="31.5" x14ac:dyDescent="0.25">
      <c r="B2601" s="265">
        <v>88842</v>
      </c>
      <c r="C2601" s="246" t="s">
        <v>1113</v>
      </c>
      <c r="D2601" s="245" t="s">
        <v>169</v>
      </c>
      <c r="E2601" s="247">
        <v>82.27</v>
      </c>
    </row>
    <row r="2602" spans="2:5" ht="31.5" x14ac:dyDescent="0.25">
      <c r="B2602" s="265">
        <v>89009</v>
      </c>
      <c r="C2602" s="246" t="s">
        <v>1128</v>
      </c>
      <c r="D2602" s="245" t="s">
        <v>169</v>
      </c>
      <c r="E2602" s="247">
        <v>38.869999999999997</v>
      </c>
    </row>
    <row r="2603" spans="2:5" ht="31.5" x14ac:dyDescent="0.25">
      <c r="B2603" s="265">
        <v>89010</v>
      </c>
      <c r="C2603" s="246" t="s">
        <v>1129</v>
      </c>
      <c r="D2603" s="245" t="s">
        <v>169</v>
      </c>
      <c r="E2603" s="247">
        <v>17.12</v>
      </c>
    </row>
    <row r="2604" spans="2:5" ht="31.5" x14ac:dyDescent="0.25">
      <c r="B2604" s="265">
        <v>53810</v>
      </c>
      <c r="C2604" s="246" t="s">
        <v>1048</v>
      </c>
      <c r="D2604" s="245" t="s">
        <v>169</v>
      </c>
      <c r="E2604" s="247">
        <v>69.5</v>
      </c>
    </row>
    <row r="2605" spans="2:5" ht="31.5" x14ac:dyDescent="0.25">
      <c r="B2605" s="265">
        <v>5721</v>
      </c>
      <c r="C2605" s="246" t="s">
        <v>996</v>
      </c>
      <c r="D2605" s="245" t="s">
        <v>169</v>
      </c>
      <c r="E2605" s="247">
        <v>98.72</v>
      </c>
    </row>
    <row r="2606" spans="2:5" x14ac:dyDescent="0.25">
      <c r="B2606" s="265">
        <v>89017</v>
      </c>
      <c r="C2606" s="246" t="s">
        <v>1136</v>
      </c>
      <c r="D2606" s="245" t="s">
        <v>169</v>
      </c>
      <c r="E2606" s="247">
        <v>38.630000000000003</v>
      </c>
    </row>
    <row r="2607" spans="2:5" x14ac:dyDescent="0.25">
      <c r="B2607" s="265">
        <v>89018</v>
      </c>
      <c r="C2607" s="246" t="s">
        <v>1137</v>
      </c>
      <c r="D2607" s="245" t="s">
        <v>169</v>
      </c>
      <c r="E2607" s="247">
        <v>17.02</v>
      </c>
    </row>
    <row r="2608" spans="2:5" x14ac:dyDescent="0.25">
      <c r="B2608" s="265">
        <v>53806</v>
      </c>
      <c r="C2608" s="246" t="s">
        <v>1047</v>
      </c>
      <c r="D2608" s="245" t="s">
        <v>169</v>
      </c>
      <c r="E2608" s="247">
        <v>69.069999999999993</v>
      </c>
    </row>
    <row r="2609" spans="2:5" ht="31.5" x14ac:dyDescent="0.25">
      <c r="B2609" s="265">
        <v>5718</v>
      </c>
      <c r="C2609" s="246" t="s">
        <v>995</v>
      </c>
      <c r="D2609" s="245" t="s">
        <v>169</v>
      </c>
      <c r="E2609" s="247">
        <v>111.88</v>
      </c>
    </row>
    <row r="2610" spans="2:5" ht="31.5" x14ac:dyDescent="0.25">
      <c r="B2610" s="265">
        <v>89013</v>
      </c>
      <c r="C2610" s="246" t="s">
        <v>1132</v>
      </c>
      <c r="D2610" s="245" t="s">
        <v>169</v>
      </c>
      <c r="E2610" s="247">
        <v>127.33</v>
      </c>
    </row>
    <row r="2611" spans="2:5" x14ac:dyDescent="0.25">
      <c r="B2611" s="265">
        <v>89014</v>
      </c>
      <c r="C2611" s="246" t="s">
        <v>1133</v>
      </c>
      <c r="D2611" s="245" t="s">
        <v>169</v>
      </c>
      <c r="E2611" s="247">
        <v>56.09</v>
      </c>
    </row>
    <row r="2612" spans="2:5" ht="31.5" x14ac:dyDescent="0.25">
      <c r="B2612" s="265">
        <v>53814</v>
      </c>
      <c r="C2612" s="246" t="s">
        <v>1049</v>
      </c>
      <c r="D2612" s="245" t="s">
        <v>169</v>
      </c>
      <c r="E2612" s="247">
        <v>227.65</v>
      </c>
    </row>
    <row r="2613" spans="2:5" ht="31.5" x14ac:dyDescent="0.25">
      <c r="B2613" s="265">
        <v>5722</v>
      </c>
      <c r="C2613" s="246" t="s">
        <v>997</v>
      </c>
      <c r="D2613" s="245" t="s">
        <v>169</v>
      </c>
      <c r="E2613" s="247">
        <v>228.31</v>
      </c>
    </row>
    <row r="2614" spans="2:5" ht="31.5" x14ac:dyDescent="0.25">
      <c r="B2614" s="265">
        <v>96015</v>
      </c>
      <c r="C2614" s="246" t="s">
        <v>1505</v>
      </c>
      <c r="D2614" s="245" t="s">
        <v>169</v>
      </c>
      <c r="E2614" s="247">
        <v>22.71</v>
      </c>
    </row>
    <row r="2615" spans="2:5" ht="31.5" x14ac:dyDescent="0.25">
      <c r="B2615" s="265">
        <v>96016</v>
      </c>
      <c r="C2615" s="246" t="s">
        <v>1506</v>
      </c>
      <c r="D2615" s="245" t="s">
        <v>169</v>
      </c>
      <c r="E2615" s="247">
        <v>6.09</v>
      </c>
    </row>
    <row r="2616" spans="2:5" ht="31.5" x14ac:dyDescent="0.25">
      <c r="B2616" s="265">
        <v>96018</v>
      </c>
      <c r="C2616" s="246" t="s">
        <v>1507</v>
      </c>
      <c r="D2616" s="245" t="s">
        <v>169</v>
      </c>
      <c r="E2616" s="247">
        <v>24.84</v>
      </c>
    </row>
    <row r="2617" spans="2:5" ht="31.5" x14ac:dyDescent="0.25">
      <c r="B2617" s="265">
        <v>96019</v>
      </c>
      <c r="C2617" s="246" t="s">
        <v>1508</v>
      </c>
      <c r="D2617" s="245" t="s">
        <v>169</v>
      </c>
      <c r="E2617" s="247">
        <v>101.8</v>
      </c>
    </row>
    <row r="2618" spans="2:5" ht="31.5" x14ac:dyDescent="0.25">
      <c r="B2618" s="265">
        <v>96008</v>
      </c>
      <c r="C2618" s="246" t="s">
        <v>1501</v>
      </c>
      <c r="D2618" s="245" t="s">
        <v>169</v>
      </c>
      <c r="E2618" s="247">
        <v>22.91</v>
      </c>
    </row>
    <row r="2619" spans="2:5" ht="31.5" x14ac:dyDescent="0.25">
      <c r="B2619" s="265">
        <v>96009</v>
      </c>
      <c r="C2619" s="246" t="s">
        <v>1502</v>
      </c>
      <c r="D2619" s="245" t="s">
        <v>169</v>
      </c>
      <c r="E2619" s="247">
        <v>6.14</v>
      </c>
    </row>
    <row r="2620" spans="2:5" ht="31.5" x14ac:dyDescent="0.25">
      <c r="B2620" s="265">
        <v>96011</v>
      </c>
      <c r="C2620" s="246" t="s">
        <v>1503</v>
      </c>
      <c r="D2620" s="245" t="s">
        <v>169</v>
      </c>
      <c r="E2620" s="247">
        <v>25.06</v>
      </c>
    </row>
    <row r="2621" spans="2:5" ht="31.5" x14ac:dyDescent="0.25">
      <c r="B2621" s="265">
        <v>96012</v>
      </c>
      <c r="C2621" s="246" t="s">
        <v>1504</v>
      </c>
      <c r="D2621" s="245" t="s">
        <v>169</v>
      </c>
      <c r="E2621" s="247">
        <v>101.8</v>
      </c>
    </row>
    <row r="2622" spans="2:5" ht="31.5" x14ac:dyDescent="0.25">
      <c r="B2622" s="265">
        <v>96023</v>
      </c>
      <c r="C2622" s="246" t="s">
        <v>1509</v>
      </c>
      <c r="D2622" s="245" t="s">
        <v>169</v>
      </c>
      <c r="E2622" s="247">
        <v>17.559999999999999</v>
      </c>
    </row>
    <row r="2623" spans="2:5" ht="31.5" x14ac:dyDescent="0.25">
      <c r="B2623" s="265">
        <v>96024</v>
      </c>
      <c r="C2623" s="246" t="s">
        <v>1510</v>
      </c>
      <c r="D2623" s="245" t="s">
        <v>169</v>
      </c>
      <c r="E2623" s="247">
        <v>4.7</v>
      </c>
    </row>
    <row r="2624" spans="2:5" ht="31.5" x14ac:dyDescent="0.25">
      <c r="B2624" s="265">
        <v>96026</v>
      </c>
      <c r="C2624" s="246" t="s">
        <v>1511</v>
      </c>
      <c r="D2624" s="245" t="s">
        <v>169</v>
      </c>
      <c r="E2624" s="247">
        <v>19.2</v>
      </c>
    </row>
    <row r="2625" spans="2:5" ht="31.5" x14ac:dyDescent="0.25">
      <c r="B2625" s="265">
        <v>96027</v>
      </c>
      <c r="C2625" s="246" t="s">
        <v>1512</v>
      </c>
      <c r="D2625" s="245" t="s">
        <v>169</v>
      </c>
      <c r="E2625" s="247">
        <v>70.930000000000007</v>
      </c>
    </row>
    <row r="2626" spans="2:5" ht="31.5" x14ac:dyDescent="0.25">
      <c r="B2626" s="265">
        <v>96053</v>
      </c>
      <c r="C2626" s="246" t="s">
        <v>1518</v>
      </c>
      <c r="D2626" s="245" t="s">
        <v>169</v>
      </c>
      <c r="E2626" s="247">
        <v>17.760000000000002</v>
      </c>
    </row>
    <row r="2627" spans="2:5" ht="31.5" x14ac:dyDescent="0.25">
      <c r="B2627" s="265">
        <v>96055</v>
      </c>
      <c r="C2627" s="246" t="s">
        <v>1520</v>
      </c>
      <c r="D2627" s="245" t="s">
        <v>169</v>
      </c>
      <c r="E2627" s="247">
        <v>4.75</v>
      </c>
    </row>
    <row r="2628" spans="2:5" ht="31.5" x14ac:dyDescent="0.25">
      <c r="B2628" s="265">
        <v>96056</v>
      </c>
      <c r="C2628" s="246" t="s">
        <v>1521</v>
      </c>
      <c r="D2628" s="245" t="s">
        <v>169</v>
      </c>
      <c r="E2628" s="247">
        <v>19.420000000000002</v>
      </c>
    </row>
    <row r="2629" spans="2:5" ht="31.5" x14ac:dyDescent="0.25">
      <c r="B2629" s="265">
        <v>96057</v>
      </c>
      <c r="C2629" s="246" t="s">
        <v>1522</v>
      </c>
      <c r="D2629" s="245" t="s">
        <v>169</v>
      </c>
      <c r="E2629" s="247">
        <v>70.930000000000007</v>
      </c>
    </row>
    <row r="2630" spans="2:5" x14ac:dyDescent="0.25">
      <c r="B2630" s="265">
        <v>7063</v>
      </c>
      <c r="C2630" s="246" t="s">
        <v>1037</v>
      </c>
      <c r="D2630" s="245" t="s">
        <v>169</v>
      </c>
      <c r="E2630" s="247">
        <v>19.27</v>
      </c>
    </row>
    <row r="2631" spans="2:5" x14ac:dyDescent="0.25">
      <c r="B2631" s="265">
        <v>7064</v>
      </c>
      <c r="C2631" s="246" t="s">
        <v>1038</v>
      </c>
      <c r="D2631" s="245" t="s">
        <v>169</v>
      </c>
      <c r="E2631" s="247">
        <v>5.2</v>
      </c>
    </row>
    <row r="2632" spans="2:5" x14ac:dyDescent="0.25">
      <c r="B2632" s="265">
        <v>7065</v>
      </c>
      <c r="C2632" s="246" t="s">
        <v>1039</v>
      </c>
      <c r="D2632" s="245" t="s">
        <v>169</v>
      </c>
      <c r="E2632" s="247">
        <v>21.08</v>
      </c>
    </row>
    <row r="2633" spans="2:5" ht="31.5" x14ac:dyDescent="0.25">
      <c r="B2633" s="265">
        <v>7066</v>
      </c>
      <c r="C2633" s="246" t="s">
        <v>1040</v>
      </c>
      <c r="D2633" s="245" t="s">
        <v>169</v>
      </c>
      <c r="E2633" s="247">
        <v>101.8</v>
      </c>
    </row>
    <row r="2634" spans="2:5" x14ac:dyDescent="0.25">
      <c r="B2634" s="265">
        <v>89033</v>
      </c>
      <c r="C2634" s="246" t="s">
        <v>1146</v>
      </c>
      <c r="D2634" s="245" t="s">
        <v>169</v>
      </c>
      <c r="E2634" s="247">
        <v>14.12</v>
      </c>
    </row>
    <row r="2635" spans="2:5" x14ac:dyDescent="0.25">
      <c r="B2635" s="265">
        <v>89034</v>
      </c>
      <c r="C2635" s="246" t="s">
        <v>1147</v>
      </c>
      <c r="D2635" s="245" t="s">
        <v>169</v>
      </c>
      <c r="E2635" s="247">
        <v>3.78</v>
      </c>
    </row>
    <row r="2636" spans="2:5" x14ac:dyDescent="0.25">
      <c r="B2636" s="265">
        <v>5714</v>
      </c>
      <c r="C2636" s="246" t="s">
        <v>993</v>
      </c>
      <c r="D2636" s="245" t="s">
        <v>169</v>
      </c>
      <c r="E2636" s="247">
        <v>15.44</v>
      </c>
    </row>
    <row r="2637" spans="2:5" ht="31.5" x14ac:dyDescent="0.25">
      <c r="B2637" s="265">
        <v>5715</v>
      </c>
      <c r="C2637" s="246" t="s">
        <v>994</v>
      </c>
      <c r="D2637" s="245" t="s">
        <v>169</v>
      </c>
      <c r="E2637" s="247">
        <v>70.930000000000007</v>
      </c>
    </row>
    <row r="2638" spans="2:5" x14ac:dyDescent="0.25">
      <c r="B2638" s="265">
        <v>102906</v>
      </c>
      <c r="C2638" s="246" t="s">
        <v>8347</v>
      </c>
      <c r="D2638" s="245" t="s">
        <v>169</v>
      </c>
      <c r="E2638" s="247">
        <v>0</v>
      </c>
    </row>
    <row r="2639" spans="2:5" x14ac:dyDescent="0.25">
      <c r="B2639" s="265">
        <v>102907</v>
      </c>
      <c r="C2639" s="246" t="s">
        <v>8348</v>
      </c>
      <c r="D2639" s="245" t="s">
        <v>169</v>
      </c>
      <c r="E2639" s="247">
        <v>0</v>
      </c>
    </row>
    <row r="2640" spans="2:5" x14ac:dyDescent="0.25">
      <c r="B2640" s="265">
        <v>102908</v>
      </c>
      <c r="C2640" s="246" t="s">
        <v>8349</v>
      </c>
      <c r="D2640" s="245" t="s">
        <v>169</v>
      </c>
      <c r="E2640" s="247">
        <v>0</v>
      </c>
    </row>
    <row r="2641" spans="2:5" x14ac:dyDescent="0.25">
      <c r="B2641" s="265">
        <v>102909</v>
      </c>
      <c r="C2641" s="246" t="s">
        <v>1562</v>
      </c>
      <c r="D2641" s="245" t="s">
        <v>169</v>
      </c>
      <c r="E2641" s="247">
        <v>2.93</v>
      </c>
    </row>
    <row r="2642" spans="2:5" ht="31.5" x14ac:dyDescent="0.25">
      <c r="B2642" s="265">
        <v>93435</v>
      </c>
      <c r="C2642" s="246" t="s">
        <v>1432</v>
      </c>
      <c r="D2642" s="245" t="s">
        <v>169</v>
      </c>
      <c r="E2642" s="247">
        <v>9.1300000000000008</v>
      </c>
    </row>
    <row r="2643" spans="2:5" x14ac:dyDescent="0.25">
      <c r="B2643" s="265">
        <v>93436</v>
      </c>
      <c r="C2643" s="246" t="s">
        <v>1433</v>
      </c>
      <c r="D2643" s="245" t="s">
        <v>169</v>
      </c>
      <c r="E2643" s="247">
        <v>2.81</v>
      </c>
    </row>
    <row r="2644" spans="2:5" ht="31.5" x14ac:dyDescent="0.25">
      <c r="B2644" s="265">
        <v>93437</v>
      </c>
      <c r="C2644" s="246" t="s">
        <v>1434</v>
      </c>
      <c r="D2644" s="245" t="s">
        <v>169</v>
      </c>
      <c r="E2644" s="247">
        <v>9.99</v>
      </c>
    </row>
    <row r="2645" spans="2:5" ht="31.5" x14ac:dyDescent="0.25">
      <c r="B2645" s="265">
        <v>93438</v>
      </c>
      <c r="C2645" s="246" t="s">
        <v>1435</v>
      </c>
      <c r="D2645" s="245" t="s">
        <v>169</v>
      </c>
      <c r="E2645" s="247">
        <v>118.25</v>
      </c>
    </row>
    <row r="2646" spans="2:5" x14ac:dyDescent="0.25">
      <c r="B2646" s="265">
        <v>100643</v>
      </c>
      <c r="C2646" s="246" t="s">
        <v>1539</v>
      </c>
      <c r="D2646" s="245" t="s">
        <v>169</v>
      </c>
      <c r="E2646" s="247">
        <v>409.66</v>
      </c>
    </row>
    <row r="2647" spans="2:5" x14ac:dyDescent="0.25">
      <c r="B2647" s="265">
        <v>100644</v>
      </c>
      <c r="C2647" s="246" t="s">
        <v>1540</v>
      </c>
      <c r="D2647" s="245" t="s">
        <v>169</v>
      </c>
      <c r="E2647" s="247">
        <v>144.4</v>
      </c>
    </row>
    <row r="2648" spans="2:5" x14ac:dyDescent="0.25">
      <c r="B2648" s="265">
        <v>100645</v>
      </c>
      <c r="C2648" s="246" t="s">
        <v>1541</v>
      </c>
      <c r="D2648" s="245" t="s">
        <v>169</v>
      </c>
      <c r="E2648" s="247">
        <v>658.53</v>
      </c>
    </row>
    <row r="2649" spans="2:5" x14ac:dyDescent="0.25">
      <c r="B2649" s="265">
        <v>100646</v>
      </c>
      <c r="C2649" s="246" t="s">
        <v>1542</v>
      </c>
      <c r="D2649" s="245" t="s">
        <v>169</v>
      </c>
      <c r="E2649" s="247">
        <v>5670</v>
      </c>
    </row>
    <row r="2650" spans="2:5" x14ac:dyDescent="0.25">
      <c r="B2650" s="265">
        <v>95116</v>
      </c>
      <c r="C2650" s="246" t="s">
        <v>1438</v>
      </c>
      <c r="D2650" s="245" t="s">
        <v>169</v>
      </c>
      <c r="E2650" s="247">
        <v>32.549999999999997</v>
      </c>
    </row>
    <row r="2651" spans="2:5" x14ac:dyDescent="0.25">
      <c r="B2651" s="265">
        <v>95117</v>
      </c>
      <c r="C2651" s="246" t="s">
        <v>1439</v>
      </c>
      <c r="D2651" s="245" t="s">
        <v>169</v>
      </c>
      <c r="E2651" s="247">
        <v>10.039999999999999</v>
      </c>
    </row>
    <row r="2652" spans="2:5" x14ac:dyDescent="0.25">
      <c r="B2652" s="265">
        <v>53794</v>
      </c>
      <c r="C2652" s="246" t="s">
        <v>1044</v>
      </c>
      <c r="D2652" s="245" t="s">
        <v>169</v>
      </c>
      <c r="E2652" s="247">
        <v>35.619999999999997</v>
      </c>
    </row>
    <row r="2653" spans="2:5" ht="31.5" x14ac:dyDescent="0.25">
      <c r="B2653" s="265">
        <v>5703</v>
      </c>
      <c r="C2653" s="246" t="s">
        <v>988</v>
      </c>
      <c r="D2653" s="245" t="s">
        <v>169</v>
      </c>
      <c r="E2653" s="247">
        <v>17.13</v>
      </c>
    </row>
    <row r="2654" spans="2:5" ht="31.5" x14ac:dyDescent="0.25">
      <c r="B2654" s="265">
        <v>88847</v>
      </c>
      <c r="C2654" s="246" t="s">
        <v>1114</v>
      </c>
      <c r="D2654" s="245" t="s">
        <v>169</v>
      </c>
      <c r="E2654" s="247">
        <v>22.82</v>
      </c>
    </row>
    <row r="2655" spans="2:5" ht="31.5" x14ac:dyDescent="0.25">
      <c r="B2655" s="265">
        <v>88848</v>
      </c>
      <c r="C2655" s="246" t="s">
        <v>1115</v>
      </c>
      <c r="D2655" s="245" t="s">
        <v>169</v>
      </c>
      <c r="E2655" s="247">
        <v>9.3800000000000008</v>
      </c>
    </row>
    <row r="2656" spans="2:5" ht="31.5" x14ac:dyDescent="0.25">
      <c r="B2656" s="265">
        <v>5741</v>
      </c>
      <c r="C2656" s="246" t="s">
        <v>1006</v>
      </c>
      <c r="D2656" s="245" t="s">
        <v>169</v>
      </c>
      <c r="E2656" s="247">
        <v>42.78</v>
      </c>
    </row>
    <row r="2657" spans="2:5" ht="47.25" x14ac:dyDescent="0.25">
      <c r="B2657" s="265">
        <v>5742</v>
      </c>
      <c r="C2657" s="246" t="s">
        <v>1007</v>
      </c>
      <c r="D2657" s="245" t="s">
        <v>169</v>
      </c>
      <c r="E2657" s="247">
        <v>29.04</v>
      </c>
    </row>
    <row r="2658" spans="2:5" ht="31.5" x14ac:dyDescent="0.25">
      <c r="B2658" s="265">
        <v>100637</v>
      </c>
      <c r="C2658" s="246" t="s">
        <v>1535</v>
      </c>
      <c r="D2658" s="245" t="s">
        <v>169</v>
      </c>
      <c r="E2658" s="247">
        <v>199.93</v>
      </c>
    </row>
    <row r="2659" spans="2:5" x14ac:dyDescent="0.25">
      <c r="B2659" s="265">
        <v>100638</v>
      </c>
      <c r="C2659" s="246" t="s">
        <v>1536</v>
      </c>
      <c r="D2659" s="245" t="s">
        <v>169</v>
      </c>
      <c r="E2659" s="247">
        <v>61.45</v>
      </c>
    </row>
    <row r="2660" spans="2:5" ht="31.5" x14ac:dyDescent="0.25">
      <c r="B2660" s="265">
        <v>100639</v>
      </c>
      <c r="C2660" s="246" t="s">
        <v>1537</v>
      </c>
      <c r="D2660" s="245" t="s">
        <v>169</v>
      </c>
      <c r="E2660" s="247">
        <v>250.11</v>
      </c>
    </row>
    <row r="2661" spans="2:5" ht="31.5" x14ac:dyDescent="0.25">
      <c r="B2661" s="265">
        <v>100640</v>
      </c>
      <c r="C2661" s="246" t="s">
        <v>1538</v>
      </c>
      <c r="D2661" s="245" t="s">
        <v>169</v>
      </c>
      <c r="E2661" s="247">
        <v>4536</v>
      </c>
    </row>
    <row r="2662" spans="2:5" ht="31.5" x14ac:dyDescent="0.25">
      <c r="B2662" s="265">
        <v>93429</v>
      </c>
      <c r="C2662" s="246" t="s">
        <v>1428</v>
      </c>
      <c r="D2662" s="245" t="s">
        <v>169</v>
      </c>
      <c r="E2662" s="247">
        <v>162.76</v>
      </c>
    </row>
    <row r="2663" spans="2:5" x14ac:dyDescent="0.25">
      <c r="B2663" s="265">
        <v>93430</v>
      </c>
      <c r="C2663" s="246" t="s">
        <v>1429</v>
      </c>
      <c r="D2663" s="245" t="s">
        <v>169</v>
      </c>
      <c r="E2663" s="247">
        <v>50.03</v>
      </c>
    </row>
    <row r="2664" spans="2:5" ht="31.5" x14ac:dyDescent="0.25">
      <c r="B2664" s="265">
        <v>93431</v>
      </c>
      <c r="C2664" s="246" t="s">
        <v>1430</v>
      </c>
      <c r="D2664" s="245" t="s">
        <v>169</v>
      </c>
      <c r="E2664" s="247">
        <v>203.61</v>
      </c>
    </row>
    <row r="2665" spans="2:5" ht="31.5" x14ac:dyDescent="0.25">
      <c r="B2665" s="265">
        <v>93432</v>
      </c>
      <c r="C2665" s="246" t="s">
        <v>1431</v>
      </c>
      <c r="D2665" s="245" t="s">
        <v>169</v>
      </c>
      <c r="E2665" s="247">
        <v>2268</v>
      </c>
    </row>
    <row r="2666" spans="2:5" x14ac:dyDescent="0.25">
      <c r="B2666" s="265">
        <v>95118</v>
      </c>
      <c r="C2666" s="246" t="s">
        <v>1440</v>
      </c>
      <c r="D2666" s="245" t="s">
        <v>169</v>
      </c>
      <c r="E2666" s="247">
        <v>74.650000000000006</v>
      </c>
    </row>
    <row r="2667" spans="2:5" x14ac:dyDescent="0.25">
      <c r="B2667" s="265">
        <v>95119</v>
      </c>
      <c r="C2667" s="246" t="s">
        <v>1441</v>
      </c>
      <c r="D2667" s="245" t="s">
        <v>169</v>
      </c>
      <c r="E2667" s="247">
        <v>23.03</v>
      </c>
    </row>
    <row r="2668" spans="2:5" x14ac:dyDescent="0.25">
      <c r="B2668" s="265">
        <v>5707</v>
      </c>
      <c r="C2668" s="246" t="s">
        <v>990</v>
      </c>
      <c r="D2668" s="245" t="s">
        <v>169</v>
      </c>
      <c r="E2668" s="247">
        <v>81.67</v>
      </c>
    </row>
    <row r="2669" spans="2:5" ht="31.5" x14ac:dyDescent="0.25">
      <c r="B2669" s="265">
        <v>95120</v>
      </c>
      <c r="C2669" s="246" t="s">
        <v>1442</v>
      </c>
      <c r="D2669" s="245" t="s">
        <v>169</v>
      </c>
      <c r="E2669" s="247">
        <v>45.9</v>
      </c>
    </row>
    <row r="2670" spans="2:5" x14ac:dyDescent="0.25">
      <c r="B2670" s="265">
        <v>103657</v>
      </c>
      <c r="C2670" s="246" t="s">
        <v>8350</v>
      </c>
      <c r="D2670" s="245" t="s">
        <v>169</v>
      </c>
      <c r="E2670" s="247">
        <v>0</v>
      </c>
    </row>
    <row r="2671" spans="2:5" x14ac:dyDescent="0.25">
      <c r="B2671" s="265">
        <v>103658</v>
      </c>
      <c r="C2671" s="246" t="s">
        <v>8351</v>
      </c>
      <c r="D2671" s="245" t="s">
        <v>169</v>
      </c>
      <c r="E2671" s="247">
        <v>0</v>
      </c>
    </row>
    <row r="2672" spans="2:5" x14ac:dyDescent="0.25">
      <c r="B2672" s="265">
        <v>103659</v>
      </c>
      <c r="C2672" s="246" t="s">
        <v>8352</v>
      </c>
      <c r="D2672" s="245" t="s">
        <v>169</v>
      </c>
      <c r="E2672" s="247">
        <v>0</v>
      </c>
    </row>
    <row r="2673" spans="2:5" x14ac:dyDescent="0.25">
      <c r="B2673" s="265">
        <v>103660</v>
      </c>
      <c r="C2673" s="246" t="s">
        <v>1582</v>
      </c>
      <c r="D2673" s="245" t="s">
        <v>169</v>
      </c>
      <c r="E2673" s="247">
        <v>12.88</v>
      </c>
    </row>
    <row r="2674" spans="2:5" ht="31.5" x14ac:dyDescent="0.25">
      <c r="B2674" s="265">
        <v>89015</v>
      </c>
      <c r="C2674" s="246" t="s">
        <v>1134</v>
      </c>
      <c r="D2674" s="245" t="s">
        <v>169</v>
      </c>
      <c r="E2674" s="247">
        <v>3.83</v>
      </c>
    </row>
    <row r="2675" spans="2:5" ht="31.5" x14ac:dyDescent="0.25">
      <c r="B2675" s="265">
        <v>89016</v>
      </c>
      <c r="C2675" s="246" t="s">
        <v>1135</v>
      </c>
      <c r="D2675" s="245" t="s">
        <v>169</v>
      </c>
      <c r="E2675" s="247">
        <v>1.01</v>
      </c>
    </row>
    <row r="2676" spans="2:5" ht="31.5" x14ac:dyDescent="0.25">
      <c r="B2676" s="265">
        <v>53804</v>
      </c>
      <c r="C2676" s="246" t="s">
        <v>1046</v>
      </c>
      <c r="D2676" s="245" t="s">
        <v>169</v>
      </c>
      <c r="E2676" s="247">
        <v>4.78</v>
      </c>
    </row>
    <row r="2677" spans="2:5" ht="31.5" x14ac:dyDescent="0.25">
      <c r="B2677" s="265">
        <v>90582</v>
      </c>
      <c r="C2677" s="246" t="s">
        <v>1209</v>
      </c>
      <c r="D2677" s="245" t="s">
        <v>169</v>
      </c>
      <c r="E2677" s="247">
        <v>0.43</v>
      </c>
    </row>
    <row r="2678" spans="2:5" ht="31.5" x14ac:dyDescent="0.25">
      <c r="B2678" s="265">
        <v>90583</v>
      </c>
      <c r="C2678" s="246" t="s">
        <v>1210</v>
      </c>
      <c r="D2678" s="245" t="s">
        <v>169</v>
      </c>
      <c r="E2678" s="247">
        <v>0.1</v>
      </c>
    </row>
    <row r="2679" spans="2:5" ht="31.5" x14ac:dyDescent="0.25">
      <c r="B2679" s="265">
        <v>90584</v>
      </c>
      <c r="C2679" s="246" t="s">
        <v>1211</v>
      </c>
      <c r="D2679" s="245" t="s">
        <v>169</v>
      </c>
      <c r="E2679" s="247">
        <v>0.33</v>
      </c>
    </row>
    <row r="2680" spans="2:5" ht="31.5" x14ac:dyDescent="0.25">
      <c r="B2680" s="265">
        <v>90585</v>
      </c>
      <c r="C2680" s="246" t="s">
        <v>1212</v>
      </c>
      <c r="D2680" s="245" t="s">
        <v>169</v>
      </c>
      <c r="E2680" s="247">
        <v>0.37</v>
      </c>
    </row>
    <row r="2681" spans="2:5" ht="31.5" x14ac:dyDescent="0.25">
      <c r="B2681" s="265">
        <v>89240</v>
      </c>
      <c r="C2681" s="246" t="s">
        <v>1172</v>
      </c>
      <c r="D2681" s="245" t="s">
        <v>169</v>
      </c>
      <c r="E2681" s="247">
        <v>81.96</v>
      </c>
    </row>
    <row r="2682" spans="2:5" ht="31.5" x14ac:dyDescent="0.25">
      <c r="B2682" s="265">
        <v>89241</v>
      </c>
      <c r="C2682" s="246" t="s">
        <v>1173</v>
      </c>
      <c r="D2682" s="245" t="s">
        <v>169</v>
      </c>
      <c r="E2682" s="247">
        <v>28.89</v>
      </c>
    </row>
    <row r="2683" spans="2:5" ht="31.5" x14ac:dyDescent="0.25">
      <c r="B2683" s="265">
        <v>5710</v>
      </c>
      <c r="C2683" s="246" t="s">
        <v>991</v>
      </c>
      <c r="D2683" s="245" t="s">
        <v>169</v>
      </c>
      <c r="E2683" s="247">
        <v>131.75</v>
      </c>
    </row>
    <row r="2684" spans="2:5" ht="31.5" x14ac:dyDescent="0.25">
      <c r="B2684" s="265">
        <v>5711</v>
      </c>
      <c r="C2684" s="246" t="s">
        <v>992</v>
      </c>
      <c r="D2684" s="245" t="s">
        <v>169</v>
      </c>
      <c r="E2684" s="247">
        <v>93.74</v>
      </c>
    </row>
    <row r="2685" spans="2:5" ht="31.5" x14ac:dyDescent="0.25">
      <c r="B2685" s="265">
        <v>89253</v>
      </c>
      <c r="C2685" s="246" t="s">
        <v>1178</v>
      </c>
      <c r="D2685" s="245" t="s">
        <v>169</v>
      </c>
      <c r="E2685" s="247">
        <v>67.16</v>
      </c>
    </row>
    <row r="2686" spans="2:5" ht="31.5" x14ac:dyDescent="0.25">
      <c r="B2686" s="265">
        <v>89254</v>
      </c>
      <c r="C2686" s="246" t="s">
        <v>1179</v>
      </c>
      <c r="D2686" s="245" t="s">
        <v>169</v>
      </c>
      <c r="E2686" s="247">
        <v>23.67</v>
      </c>
    </row>
    <row r="2687" spans="2:5" ht="31.5" x14ac:dyDescent="0.25">
      <c r="B2687" s="265">
        <v>89255</v>
      </c>
      <c r="C2687" s="246" t="s">
        <v>1180</v>
      </c>
      <c r="D2687" s="245" t="s">
        <v>169</v>
      </c>
      <c r="E2687" s="247">
        <v>107.96</v>
      </c>
    </row>
    <row r="2688" spans="2:5" ht="31.5" x14ac:dyDescent="0.25">
      <c r="B2688" s="265">
        <v>89256</v>
      </c>
      <c r="C2688" s="246" t="s">
        <v>1181</v>
      </c>
      <c r="D2688" s="245" t="s">
        <v>169</v>
      </c>
      <c r="E2688" s="247">
        <v>89.27</v>
      </c>
    </row>
    <row r="2689" spans="2:5" x14ac:dyDescent="0.25">
      <c r="B2689" s="265">
        <v>103797</v>
      </c>
      <c r="C2689" s="246" t="s">
        <v>2801</v>
      </c>
      <c r="D2689" s="245" t="s">
        <v>171</v>
      </c>
      <c r="E2689" s="247">
        <v>18.73</v>
      </c>
    </row>
    <row r="2690" spans="2:5" ht="47.25" x14ac:dyDescent="0.25">
      <c r="B2690" s="265">
        <v>103930</v>
      </c>
      <c r="C2690" s="246" t="s">
        <v>2810</v>
      </c>
      <c r="D2690" s="245" t="s">
        <v>173</v>
      </c>
      <c r="E2690" s="247">
        <v>785.19</v>
      </c>
    </row>
    <row r="2691" spans="2:5" ht="47.25" x14ac:dyDescent="0.25">
      <c r="B2691" s="265">
        <v>103931</v>
      </c>
      <c r="C2691" s="246" t="s">
        <v>2811</v>
      </c>
      <c r="D2691" s="245" t="s">
        <v>173</v>
      </c>
      <c r="E2691" s="247">
        <v>585.47</v>
      </c>
    </row>
    <row r="2692" spans="2:5" ht="47.25" x14ac:dyDescent="0.25">
      <c r="B2692" s="265">
        <v>103932</v>
      </c>
      <c r="C2692" s="246" t="s">
        <v>2812</v>
      </c>
      <c r="D2692" s="245" t="s">
        <v>173</v>
      </c>
      <c r="E2692" s="247">
        <v>556.22</v>
      </c>
    </row>
    <row r="2693" spans="2:5" ht="31.5" x14ac:dyDescent="0.25">
      <c r="B2693" s="265">
        <v>103929</v>
      </c>
      <c r="C2693" s="246" t="s">
        <v>2809</v>
      </c>
      <c r="D2693" s="245" t="s">
        <v>173</v>
      </c>
      <c r="E2693" s="247">
        <v>1259.33</v>
      </c>
    </row>
    <row r="2694" spans="2:5" ht="31.5" x14ac:dyDescent="0.25">
      <c r="B2694" s="265">
        <v>103928</v>
      </c>
      <c r="C2694" s="246" t="s">
        <v>2808</v>
      </c>
      <c r="D2694" s="245" t="s">
        <v>173</v>
      </c>
      <c r="E2694" s="247">
        <v>542.46</v>
      </c>
    </row>
    <row r="2695" spans="2:5" ht="31.5" x14ac:dyDescent="0.25">
      <c r="B2695" s="265">
        <v>103798</v>
      </c>
      <c r="C2695" s="246" t="s">
        <v>2802</v>
      </c>
      <c r="D2695" s="245" t="s">
        <v>173</v>
      </c>
      <c r="E2695" s="247">
        <v>621.85</v>
      </c>
    </row>
    <row r="2696" spans="2:5" ht="31.5" x14ac:dyDescent="0.25">
      <c r="B2696" s="265">
        <v>103801</v>
      </c>
      <c r="C2696" s="246" t="s">
        <v>2805</v>
      </c>
      <c r="D2696" s="245" t="s">
        <v>173</v>
      </c>
      <c r="E2696" s="247">
        <v>686.87</v>
      </c>
    </row>
    <row r="2697" spans="2:5" ht="31.5" x14ac:dyDescent="0.25">
      <c r="B2697" s="265">
        <v>103933</v>
      </c>
      <c r="C2697" s="246" t="s">
        <v>2813</v>
      </c>
      <c r="D2697" s="245" t="s">
        <v>173</v>
      </c>
      <c r="E2697" s="247">
        <v>1558.79</v>
      </c>
    </row>
    <row r="2698" spans="2:5" ht="47.25" x14ac:dyDescent="0.25">
      <c r="B2698" s="265">
        <v>103925</v>
      </c>
      <c r="C2698" s="246" t="s">
        <v>2806</v>
      </c>
      <c r="D2698" s="245" t="s">
        <v>173</v>
      </c>
      <c r="E2698" s="247">
        <v>1782.51</v>
      </c>
    </row>
    <row r="2699" spans="2:5" ht="47.25" x14ac:dyDescent="0.25">
      <c r="B2699" s="265">
        <v>103926</v>
      </c>
      <c r="C2699" s="246" t="s">
        <v>2807</v>
      </c>
      <c r="D2699" s="245" t="s">
        <v>173</v>
      </c>
      <c r="E2699" s="247">
        <v>1421.67</v>
      </c>
    </row>
    <row r="2700" spans="2:5" ht="31.5" x14ac:dyDescent="0.25">
      <c r="B2700" s="265">
        <v>103796</v>
      </c>
      <c r="C2700" s="246" t="s">
        <v>2800</v>
      </c>
      <c r="D2700" s="245" t="s">
        <v>121</v>
      </c>
      <c r="E2700" s="247">
        <v>57.24</v>
      </c>
    </row>
    <row r="2701" spans="2:5" ht="31.5" x14ac:dyDescent="0.25">
      <c r="B2701" s="265">
        <v>103795</v>
      </c>
      <c r="C2701" s="246" t="s">
        <v>2799</v>
      </c>
      <c r="D2701" s="245" t="s">
        <v>121</v>
      </c>
      <c r="E2701" s="247">
        <v>92.54</v>
      </c>
    </row>
    <row r="2702" spans="2:5" ht="31.5" x14ac:dyDescent="0.25">
      <c r="B2702" s="265">
        <v>103800</v>
      </c>
      <c r="C2702" s="246" t="s">
        <v>2804</v>
      </c>
      <c r="D2702" s="245" t="s">
        <v>173</v>
      </c>
      <c r="E2702" s="247">
        <v>542.46</v>
      </c>
    </row>
    <row r="2703" spans="2:5" ht="47.25" x14ac:dyDescent="0.25">
      <c r="B2703" s="265">
        <v>103799</v>
      </c>
      <c r="C2703" s="246" t="s">
        <v>2803</v>
      </c>
      <c r="D2703" s="245" t="s">
        <v>173</v>
      </c>
      <c r="E2703" s="247">
        <v>431.27</v>
      </c>
    </row>
    <row r="2704" spans="2:5" ht="31.5" x14ac:dyDescent="0.25">
      <c r="B2704" s="265">
        <v>104950</v>
      </c>
      <c r="C2704" s="246" t="s">
        <v>8353</v>
      </c>
      <c r="D2704" s="245" t="s">
        <v>173</v>
      </c>
      <c r="E2704" s="247">
        <v>0</v>
      </c>
    </row>
    <row r="2705" spans="2:5" ht="31.5" x14ac:dyDescent="0.25">
      <c r="B2705" s="265">
        <v>104948</v>
      </c>
      <c r="C2705" s="246" t="s">
        <v>5572</v>
      </c>
      <c r="D2705" s="245" t="s">
        <v>173</v>
      </c>
      <c r="E2705" s="247">
        <v>5.81</v>
      </c>
    </row>
    <row r="2706" spans="2:5" ht="31.5" x14ac:dyDescent="0.25">
      <c r="B2706" s="265">
        <v>104949</v>
      </c>
      <c r="C2706" s="246" t="s">
        <v>8354</v>
      </c>
      <c r="D2706" s="245" t="s">
        <v>173</v>
      </c>
      <c r="E2706" s="247">
        <v>10.81</v>
      </c>
    </row>
    <row r="2707" spans="2:5" ht="31.5" x14ac:dyDescent="0.25">
      <c r="B2707" s="265">
        <v>104947</v>
      </c>
      <c r="C2707" s="246" t="s">
        <v>5571</v>
      </c>
      <c r="D2707" s="245" t="s">
        <v>173</v>
      </c>
      <c r="E2707" s="247">
        <v>13.73</v>
      </c>
    </row>
    <row r="2708" spans="2:5" x14ac:dyDescent="0.25">
      <c r="B2708" s="265">
        <v>104325</v>
      </c>
      <c r="C2708" s="246" t="s">
        <v>8355</v>
      </c>
      <c r="D2708" s="245" t="s">
        <v>19</v>
      </c>
      <c r="E2708" s="247">
        <v>0</v>
      </c>
    </row>
    <row r="2709" spans="2:5" ht="31.5" x14ac:dyDescent="0.25">
      <c r="B2709" s="265">
        <v>104318</v>
      </c>
      <c r="C2709" s="246" t="s">
        <v>4979</v>
      </c>
      <c r="D2709" s="245" t="s">
        <v>19</v>
      </c>
      <c r="E2709" s="247">
        <v>8.8000000000000007</v>
      </c>
    </row>
    <row r="2710" spans="2:5" ht="31.5" x14ac:dyDescent="0.25">
      <c r="B2710" s="265">
        <v>89867</v>
      </c>
      <c r="C2710" s="246" t="s">
        <v>4142</v>
      </c>
      <c r="D2710" s="245" t="s">
        <v>19</v>
      </c>
      <c r="E2710" s="247">
        <v>9.73</v>
      </c>
    </row>
    <row r="2711" spans="2:5" ht="31.5" x14ac:dyDescent="0.25">
      <c r="B2711" s="265">
        <v>104320</v>
      </c>
      <c r="C2711" s="246" t="s">
        <v>4981</v>
      </c>
      <c r="D2711" s="245" t="s">
        <v>19</v>
      </c>
      <c r="E2711" s="247">
        <v>12.88</v>
      </c>
    </row>
    <row r="2712" spans="2:5" ht="31.5" x14ac:dyDescent="0.25">
      <c r="B2712" s="265">
        <v>104317</v>
      </c>
      <c r="C2712" s="246" t="s">
        <v>4978</v>
      </c>
      <c r="D2712" s="245" t="s">
        <v>19</v>
      </c>
      <c r="E2712" s="247">
        <v>8.35</v>
      </c>
    </row>
    <row r="2713" spans="2:5" ht="31.5" x14ac:dyDescent="0.25">
      <c r="B2713" s="265">
        <v>89866</v>
      </c>
      <c r="C2713" s="246" t="s">
        <v>4141</v>
      </c>
      <c r="D2713" s="245" t="s">
        <v>19</v>
      </c>
      <c r="E2713" s="247">
        <v>9.08</v>
      </c>
    </row>
    <row r="2714" spans="2:5" ht="31.5" x14ac:dyDescent="0.25">
      <c r="B2714" s="265">
        <v>104319</v>
      </c>
      <c r="C2714" s="246" t="s">
        <v>4980</v>
      </c>
      <c r="D2714" s="245" t="s">
        <v>19</v>
      </c>
      <c r="E2714" s="247">
        <v>11.43</v>
      </c>
    </row>
    <row r="2715" spans="2:5" ht="31.5" x14ac:dyDescent="0.25">
      <c r="B2715" s="265">
        <v>104321</v>
      </c>
      <c r="C2715" s="246" t="s">
        <v>4982</v>
      </c>
      <c r="D2715" s="245" t="s">
        <v>19</v>
      </c>
      <c r="E2715" s="247">
        <v>6.19</v>
      </c>
    </row>
    <row r="2716" spans="2:5" ht="31.5" x14ac:dyDescent="0.25">
      <c r="B2716" s="265">
        <v>89868</v>
      </c>
      <c r="C2716" s="246" t="s">
        <v>4143</v>
      </c>
      <c r="D2716" s="245" t="s">
        <v>19</v>
      </c>
      <c r="E2716" s="247">
        <v>6.73</v>
      </c>
    </row>
    <row r="2717" spans="2:5" ht="31.5" x14ac:dyDescent="0.25">
      <c r="B2717" s="265">
        <v>104322</v>
      </c>
      <c r="C2717" s="246" t="s">
        <v>4983</v>
      </c>
      <c r="D2717" s="245" t="s">
        <v>19</v>
      </c>
      <c r="E2717" s="247">
        <v>8.48</v>
      </c>
    </row>
    <row r="2718" spans="2:5" ht="31.5" x14ac:dyDescent="0.25">
      <c r="B2718" s="265">
        <v>104323</v>
      </c>
      <c r="C2718" s="246" t="s">
        <v>4984</v>
      </c>
      <c r="D2718" s="245" t="s">
        <v>19</v>
      </c>
      <c r="E2718" s="247">
        <v>11.5</v>
      </c>
    </row>
    <row r="2719" spans="2:5" ht="31.5" x14ac:dyDescent="0.25">
      <c r="B2719" s="265">
        <v>89869</v>
      </c>
      <c r="C2719" s="246" t="s">
        <v>4144</v>
      </c>
      <c r="D2719" s="245" t="s">
        <v>19</v>
      </c>
      <c r="E2719" s="247">
        <v>12.49</v>
      </c>
    </row>
    <row r="2720" spans="2:5" ht="31.5" x14ac:dyDescent="0.25">
      <c r="B2720" s="265">
        <v>104324</v>
      </c>
      <c r="C2720" s="246" t="s">
        <v>4985</v>
      </c>
      <c r="D2720" s="245" t="s">
        <v>19</v>
      </c>
      <c r="E2720" s="247">
        <v>15.97</v>
      </c>
    </row>
    <row r="2721" spans="2:5" ht="31.5" x14ac:dyDescent="0.25">
      <c r="B2721" s="265">
        <v>104315</v>
      </c>
      <c r="C2721" s="246" t="s">
        <v>3736</v>
      </c>
      <c r="D2721" s="245" t="s">
        <v>123</v>
      </c>
      <c r="E2721" s="247">
        <v>19.260000000000002</v>
      </c>
    </row>
    <row r="2722" spans="2:5" ht="31.5" x14ac:dyDescent="0.25">
      <c r="B2722" s="265">
        <v>89865</v>
      </c>
      <c r="C2722" s="246" t="s">
        <v>3539</v>
      </c>
      <c r="D2722" s="245" t="s">
        <v>123</v>
      </c>
      <c r="E2722" s="247">
        <v>20.52</v>
      </c>
    </row>
    <row r="2723" spans="2:5" ht="31.5" x14ac:dyDescent="0.25">
      <c r="B2723" s="265">
        <v>104316</v>
      </c>
      <c r="C2723" s="246" t="s">
        <v>3737</v>
      </c>
      <c r="D2723" s="245" t="s">
        <v>123</v>
      </c>
      <c r="E2723" s="247">
        <v>25.95</v>
      </c>
    </row>
    <row r="2724" spans="2:5" x14ac:dyDescent="0.25">
      <c r="B2724" s="265">
        <v>102724</v>
      </c>
      <c r="C2724" s="246" t="s">
        <v>1804</v>
      </c>
      <c r="D2724" s="245" t="s">
        <v>19</v>
      </c>
      <c r="E2724" s="247">
        <v>32.49</v>
      </c>
    </row>
    <row r="2725" spans="2:5" x14ac:dyDescent="0.25">
      <c r="B2725" s="265">
        <v>102726</v>
      </c>
      <c r="C2725" s="246" t="s">
        <v>1806</v>
      </c>
      <c r="D2725" s="245" t="s">
        <v>19</v>
      </c>
      <c r="E2725" s="247">
        <v>29.9</v>
      </c>
    </row>
    <row r="2726" spans="2:5" x14ac:dyDescent="0.25">
      <c r="B2726" s="265">
        <v>102725</v>
      </c>
      <c r="C2726" s="246" t="s">
        <v>1805</v>
      </c>
      <c r="D2726" s="245" t="s">
        <v>19</v>
      </c>
      <c r="E2726" s="247">
        <v>31.82</v>
      </c>
    </row>
    <row r="2727" spans="2:5" ht="31.5" x14ac:dyDescent="0.25">
      <c r="B2727" s="265">
        <v>102722</v>
      </c>
      <c r="C2727" s="246" t="s">
        <v>1802</v>
      </c>
      <c r="D2727" s="245" t="s">
        <v>123</v>
      </c>
      <c r="E2727" s="247">
        <v>57.2</v>
      </c>
    </row>
    <row r="2728" spans="2:5" ht="31.5" x14ac:dyDescent="0.25">
      <c r="B2728" s="265">
        <v>102721</v>
      </c>
      <c r="C2728" s="246" t="s">
        <v>8356</v>
      </c>
      <c r="D2728" s="245" t="s">
        <v>123</v>
      </c>
      <c r="E2728" s="247">
        <v>0</v>
      </c>
    </row>
    <row r="2729" spans="2:5" ht="31.5" x14ac:dyDescent="0.25">
      <c r="B2729" s="265">
        <v>102723</v>
      </c>
      <c r="C2729" s="246" t="s">
        <v>1803</v>
      </c>
      <c r="D2729" s="245" t="s">
        <v>123</v>
      </c>
      <c r="E2729" s="247">
        <v>104.11</v>
      </c>
    </row>
    <row r="2730" spans="2:5" ht="31.5" x14ac:dyDescent="0.25">
      <c r="B2730" s="265">
        <v>102690</v>
      </c>
      <c r="C2730" s="246" t="s">
        <v>1783</v>
      </c>
      <c r="D2730" s="245" t="s">
        <v>123</v>
      </c>
      <c r="E2730" s="247">
        <v>64.790000000000006</v>
      </c>
    </row>
    <row r="2731" spans="2:5" ht="31.5" x14ac:dyDescent="0.25">
      <c r="B2731" s="265">
        <v>102688</v>
      </c>
      <c r="C2731" s="246" t="s">
        <v>1781</v>
      </c>
      <c r="D2731" s="245" t="s">
        <v>123</v>
      </c>
      <c r="E2731" s="247">
        <v>48.92</v>
      </c>
    </row>
    <row r="2732" spans="2:5" ht="31.5" x14ac:dyDescent="0.25">
      <c r="B2732" s="265">
        <v>102689</v>
      </c>
      <c r="C2732" s="246" t="s">
        <v>1782</v>
      </c>
      <c r="D2732" s="245" t="s">
        <v>123</v>
      </c>
      <c r="E2732" s="247">
        <v>97.26</v>
      </c>
    </row>
    <row r="2733" spans="2:5" ht="31.5" x14ac:dyDescent="0.25">
      <c r="B2733" s="265">
        <v>102693</v>
      </c>
      <c r="C2733" s="246" t="s">
        <v>1784</v>
      </c>
      <c r="D2733" s="245" t="s">
        <v>123</v>
      </c>
      <c r="E2733" s="247">
        <v>113.11</v>
      </c>
    </row>
    <row r="2734" spans="2:5" ht="31.5" x14ac:dyDescent="0.25">
      <c r="B2734" s="265">
        <v>102694</v>
      </c>
      <c r="C2734" s="246" t="s">
        <v>1785</v>
      </c>
      <c r="D2734" s="245" t="s">
        <v>123</v>
      </c>
      <c r="E2734" s="247">
        <v>91.67</v>
      </c>
    </row>
    <row r="2735" spans="2:5" ht="31.5" x14ac:dyDescent="0.25">
      <c r="B2735" s="265">
        <v>102697</v>
      </c>
      <c r="C2735" s="246" t="s">
        <v>1787</v>
      </c>
      <c r="D2735" s="245" t="s">
        <v>123</v>
      </c>
      <c r="E2735" s="247">
        <v>102.3</v>
      </c>
    </row>
    <row r="2736" spans="2:5" ht="31.5" x14ac:dyDescent="0.25">
      <c r="B2736" s="265">
        <v>102696</v>
      </c>
      <c r="C2736" s="246" t="s">
        <v>1786</v>
      </c>
      <c r="D2736" s="245" t="s">
        <v>123</v>
      </c>
      <c r="E2736" s="247">
        <v>140.21</v>
      </c>
    </row>
    <row r="2737" spans="2:5" ht="31.5" x14ac:dyDescent="0.25">
      <c r="B2737" s="265">
        <v>102703</v>
      </c>
      <c r="C2737" s="246" t="s">
        <v>1788</v>
      </c>
      <c r="D2737" s="245" t="s">
        <v>123</v>
      </c>
      <c r="E2737" s="247">
        <v>150.84</v>
      </c>
    </row>
    <row r="2738" spans="2:5" ht="31.5" x14ac:dyDescent="0.25">
      <c r="B2738" s="265">
        <v>102678</v>
      </c>
      <c r="C2738" s="246" t="s">
        <v>1773</v>
      </c>
      <c r="D2738" s="245" t="s">
        <v>123</v>
      </c>
      <c r="E2738" s="247">
        <v>120.55</v>
      </c>
    </row>
    <row r="2739" spans="2:5" ht="31.5" x14ac:dyDescent="0.25">
      <c r="B2739" s="265">
        <v>102679</v>
      </c>
      <c r="C2739" s="246" t="s">
        <v>1774</v>
      </c>
      <c r="D2739" s="245" t="s">
        <v>123</v>
      </c>
      <c r="E2739" s="247">
        <v>128.24</v>
      </c>
    </row>
    <row r="2740" spans="2:5" ht="31.5" x14ac:dyDescent="0.25">
      <c r="B2740" s="265">
        <v>102673</v>
      </c>
      <c r="C2740" s="246" t="s">
        <v>1769</v>
      </c>
      <c r="D2740" s="245" t="s">
        <v>123</v>
      </c>
      <c r="E2740" s="247">
        <v>166.82</v>
      </c>
    </row>
    <row r="2741" spans="2:5" ht="31.5" x14ac:dyDescent="0.25">
      <c r="B2741" s="265">
        <v>102677</v>
      </c>
      <c r="C2741" s="246" t="s">
        <v>1772</v>
      </c>
      <c r="D2741" s="245" t="s">
        <v>123</v>
      </c>
      <c r="E2741" s="247">
        <v>153.94</v>
      </c>
    </row>
    <row r="2742" spans="2:5" ht="31.5" x14ac:dyDescent="0.25">
      <c r="B2742" s="265">
        <v>102683</v>
      </c>
      <c r="C2742" s="246" t="s">
        <v>1777</v>
      </c>
      <c r="D2742" s="245" t="s">
        <v>123</v>
      </c>
      <c r="E2742" s="247">
        <v>158.1</v>
      </c>
    </row>
    <row r="2743" spans="2:5" ht="31.5" x14ac:dyDescent="0.25">
      <c r="B2743" s="265">
        <v>102687</v>
      </c>
      <c r="C2743" s="246" t="s">
        <v>1780</v>
      </c>
      <c r="D2743" s="245" t="s">
        <v>123</v>
      </c>
      <c r="E2743" s="247">
        <v>160.62</v>
      </c>
    </row>
    <row r="2744" spans="2:5" ht="31.5" x14ac:dyDescent="0.25">
      <c r="B2744" s="265">
        <v>102670</v>
      </c>
      <c r="C2744" s="246" t="s">
        <v>1767</v>
      </c>
      <c r="D2744" s="245" t="s">
        <v>123</v>
      </c>
      <c r="E2744" s="247">
        <v>124.55</v>
      </c>
    </row>
    <row r="2745" spans="2:5" ht="31.5" x14ac:dyDescent="0.25">
      <c r="B2745" s="265">
        <v>102674</v>
      </c>
      <c r="C2745" s="246" t="s">
        <v>1770</v>
      </c>
      <c r="D2745" s="245" t="s">
        <v>123</v>
      </c>
      <c r="E2745" s="247">
        <v>136.78</v>
      </c>
    </row>
    <row r="2746" spans="2:5" ht="31.5" x14ac:dyDescent="0.25">
      <c r="B2746" s="265">
        <v>102680</v>
      </c>
      <c r="C2746" s="246" t="s">
        <v>1775</v>
      </c>
      <c r="D2746" s="245" t="s">
        <v>123</v>
      </c>
      <c r="E2746" s="247">
        <v>134.36000000000001</v>
      </c>
    </row>
    <row r="2747" spans="2:5" ht="31.5" x14ac:dyDescent="0.25">
      <c r="B2747" s="265">
        <v>102684</v>
      </c>
      <c r="C2747" s="246" t="s">
        <v>1778</v>
      </c>
      <c r="D2747" s="245" t="s">
        <v>123</v>
      </c>
      <c r="E2747" s="247">
        <v>142.03</v>
      </c>
    </row>
    <row r="2748" spans="2:5" ht="31.5" x14ac:dyDescent="0.25">
      <c r="B2748" s="265">
        <v>102672</v>
      </c>
      <c r="C2748" s="246" t="s">
        <v>1768</v>
      </c>
      <c r="D2748" s="245" t="s">
        <v>123</v>
      </c>
      <c r="E2748" s="247">
        <v>192.57</v>
      </c>
    </row>
    <row r="2749" spans="2:5" ht="31.5" x14ac:dyDescent="0.25">
      <c r="B2749" s="265">
        <v>102676</v>
      </c>
      <c r="C2749" s="246" t="s">
        <v>1771</v>
      </c>
      <c r="D2749" s="245" t="s">
        <v>123</v>
      </c>
      <c r="E2749" s="247">
        <v>192.31</v>
      </c>
    </row>
    <row r="2750" spans="2:5" ht="31.5" x14ac:dyDescent="0.25">
      <c r="B2750" s="265">
        <v>102681</v>
      </c>
      <c r="C2750" s="246" t="s">
        <v>1776</v>
      </c>
      <c r="D2750" s="245" t="s">
        <v>123</v>
      </c>
      <c r="E2750" s="247">
        <v>189.89</v>
      </c>
    </row>
    <row r="2751" spans="2:5" ht="31.5" x14ac:dyDescent="0.25">
      <c r="B2751" s="265">
        <v>102685</v>
      </c>
      <c r="C2751" s="246" t="s">
        <v>1779</v>
      </c>
      <c r="D2751" s="245" t="s">
        <v>123</v>
      </c>
      <c r="E2751" s="247">
        <v>197.57</v>
      </c>
    </row>
    <row r="2752" spans="2:5" ht="31.5" x14ac:dyDescent="0.25">
      <c r="B2752" s="265">
        <v>102664</v>
      </c>
      <c r="C2752" s="246" t="s">
        <v>1762</v>
      </c>
      <c r="D2752" s="245" t="s">
        <v>123</v>
      </c>
      <c r="E2752" s="247">
        <v>45.42</v>
      </c>
    </row>
    <row r="2753" spans="2:5" x14ac:dyDescent="0.25">
      <c r="B2753" s="265">
        <v>102665</v>
      </c>
      <c r="C2753" s="246" t="s">
        <v>1763</v>
      </c>
      <c r="D2753" s="245" t="s">
        <v>123</v>
      </c>
      <c r="E2753" s="247">
        <v>20.32</v>
      </c>
    </row>
    <row r="2754" spans="2:5" ht="31.5" x14ac:dyDescent="0.25">
      <c r="B2754" s="265">
        <v>102663</v>
      </c>
      <c r="C2754" s="246" t="s">
        <v>1761</v>
      </c>
      <c r="D2754" s="245" t="s">
        <v>123</v>
      </c>
      <c r="E2754" s="247">
        <v>51.82</v>
      </c>
    </row>
    <row r="2755" spans="2:5" ht="31.5" x14ac:dyDescent="0.25">
      <c r="B2755" s="265">
        <v>102669</v>
      </c>
      <c r="C2755" s="246" t="s">
        <v>1766</v>
      </c>
      <c r="D2755" s="245" t="s">
        <v>123</v>
      </c>
      <c r="E2755" s="247">
        <v>69.12</v>
      </c>
    </row>
    <row r="2756" spans="2:5" ht="31.5" x14ac:dyDescent="0.25">
      <c r="B2756" s="265">
        <v>102661</v>
      </c>
      <c r="C2756" s="246" t="s">
        <v>1759</v>
      </c>
      <c r="D2756" s="245" t="s">
        <v>123</v>
      </c>
      <c r="E2756" s="247">
        <v>41.87</v>
      </c>
    </row>
    <row r="2757" spans="2:5" ht="31.5" x14ac:dyDescent="0.25">
      <c r="B2757" s="265">
        <v>102666</v>
      </c>
      <c r="C2757" s="246" t="s">
        <v>1764</v>
      </c>
      <c r="D2757" s="245" t="s">
        <v>123</v>
      </c>
      <c r="E2757" s="247">
        <v>57.74</v>
      </c>
    </row>
    <row r="2758" spans="2:5" ht="31.5" x14ac:dyDescent="0.25">
      <c r="B2758" s="265">
        <v>102662</v>
      </c>
      <c r="C2758" s="246" t="s">
        <v>1760</v>
      </c>
      <c r="D2758" s="245" t="s">
        <v>123</v>
      </c>
      <c r="E2758" s="247">
        <v>93.29</v>
      </c>
    </row>
    <row r="2759" spans="2:5" ht="31.5" x14ac:dyDescent="0.25">
      <c r="B2759" s="265">
        <v>102668</v>
      </c>
      <c r="C2759" s="246" t="s">
        <v>1765</v>
      </c>
      <c r="D2759" s="245" t="s">
        <v>123</v>
      </c>
      <c r="E2759" s="247">
        <v>109.14</v>
      </c>
    </row>
    <row r="2760" spans="2:5" x14ac:dyDescent="0.25">
      <c r="B2760" s="265">
        <v>102718</v>
      </c>
      <c r="C2760" s="246" t="s">
        <v>1800</v>
      </c>
      <c r="D2760" s="245" t="s">
        <v>173</v>
      </c>
      <c r="E2760" s="247">
        <v>178.34</v>
      </c>
    </row>
    <row r="2761" spans="2:5" x14ac:dyDescent="0.25">
      <c r="B2761" s="265">
        <v>102716</v>
      </c>
      <c r="C2761" s="246" t="s">
        <v>1798</v>
      </c>
      <c r="D2761" s="245" t="s">
        <v>173</v>
      </c>
      <c r="E2761" s="247">
        <v>162.30000000000001</v>
      </c>
    </row>
    <row r="2762" spans="2:5" x14ac:dyDescent="0.25">
      <c r="B2762" s="265">
        <v>102719</v>
      </c>
      <c r="C2762" s="246" t="s">
        <v>1801</v>
      </c>
      <c r="D2762" s="245" t="s">
        <v>173</v>
      </c>
      <c r="E2762" s="247">
        <v>117.62</v>
      </c>
    </row>
    <row r="2763" spans="2:5" x14ac:dyDescent="0.25">
      <c r="B2763" s="265">
        <v>102717</v>
      </c>
      <c r="C2763" s="246" t="s">
        <v>1799</v>
      </c>
      <c r="D2763" s="245" t="s">
        <v>173</v>
      </c>
      <c r="E2763" s="247">
        <v>101.58</v>
      </c>
    </row>
    <row r="2764" spans="2:5" ht="31.5" x14ac:dyDescent="0.25">
      <c r="B2764" s="265">
        <v>102720</v>
      </c>
      <c r="C2764" s="246" t="s">
        <v>8357</v>
      </c>
      <c r="D2764" s="245" t="s">
        <v>121</v>
      </c>
      <c r="E2764" s="247">
        <v>0</v>
      </c>
    </row>
    <row r="2765" spans="2:5" ht="31.5" x14ac:dyDescent="0.25">
      <c r="B2765" s="265">
        <v>102713</v>
      </c>
      <c r="C2765" s="246" t="s">
        <v>1796</v>
      </c>
      <c r="D2765" s="245" t="s">
        <v>121</v>
      </c>
      <c r="E2765" s="247">
        <v>13.49</v>
      </c>
    </row>
    <row r="2766" spans="2:5" ht="31.5" x14ac:dyDescent="0.25">
      <c r="B2766" s="265">
        <v>102715</v>
      </c>
      <c r="C2766" s="246" t="s">
        <v>1797</v>
      </c>
      <c r="D2766" s="245" t="s">
        <v>121</v>
      </c>
      <c r="E2766" s="247">
        <v>26.56</v>
      </c>
    </row>
    <row r="2767" spans="2:5" ht="31.5" x14ac:dyDescent="0.25">
      <c r="B2767" s="265">
        <v>103653</v>
      </c>
      <c r="C2767" s="246" t="s">
        <v>1807</v>
      </c>
      <c r="D2767" s="245" t="s">
        <v>121</v>
      </c>
      <c r="E2767" s="247">
        <v>31.69</v>
      </c>
    </row>
    <row r="2768" spans="2:5" ht="31.5" x14ac:dyDescent="0.25">
      <c r="B2768" s="265">
        <v>102712</v>
      </c>
      <c r="C2768" s="246" t="s">
        <v>1795</v>
      </c>
      <c r="D2768" s="245" t="s">
        <v>121</v>
      </c>
      <c r="E2768" s="247">
        <v>9.84</v>
      </c>
    </row>
    <row r="2769" spans="2:5" ht="31.5" x14ac:dyDescent="0.25">
      <c r="B2769" s="265">
        <v>102711</v>
      </c>
      <c r="C2769" s="246" t="s">
        <v>1794</v>
      </c>
      <c r="D2769" s="245" t="s">
        <v>19</v>
      </c>
      <c r="E2769" s="247">
        <v>87.39</v>
      </c>
    </row>
    <row r="2770" spans="2:5" ht="31.5" x14ac:dyDescent="0.25">
      <c r="B2770" s="265">
        <v>102710</v>
      </c>
      <c r="C2770" s="246" t="s">
        <v>1793</v>
      </c>
      <c r="D2770" s="245" t="s">
        <v>19</v>
      </c>
      <c r="E2770" s="247">
        <v>70.17</v>
      </c>
    </row>
    <row r="2771" spans="2:5" x14ac:dyDescent="0.25">
      <c r="B2771" s="265">
        <v>102709</v>
      </c>
      <c r="C2771" s="246" t="s">
        <v>8358</v>
      </c>
      <c r="D2771" s="245" t="s">
        <v>19</v>
      </c>
      <c r="E2771" s="247">
        <v>0</v>
      </c>
    </row>
    <row r="2772" spans="2:5" ht="31.5" x14ac:dyDescent="0.25">
      <c r="B2772" s="265">
        <v>102708</v>
      </c>
      <c r="C2772" s="246" t="s">
        <v>1792</v>
      </c>
      <c r="D2772" s="245" t="s">
        <v>19</v>
      </c>
      <c r="E2772" s="247">
        <v>29.82</v>
      </c>
    </row>
    <row r="2773" spans="2:5" ht="31.5" x14ac:dyDescent="0.25">
      <c r="B2773" s="265">
        <v>102707</v>
      </c>
      <c r="C2773" s="246" t="s">
        <v>1791</v>
      </c>
      <c r="D2773" s="245" t="s">
        <v>123</v>
      </c>
      <c r="E2773" s="247">
        <v>27.39</v>
      </c>
    </row>
    <row r="2774" spans="2:5" ht="31.5" x14ac:dyDescent="0.25">
      <c r="B2774" s="265">
        <v>102704</v>
      </c>
      <c r="C2774" s="246" t="s">
        <v>1789</v>
      </c>
      <c r="D2774" s="245" t="s">
        <v>123</v>
      </c>
      <c r="E2774" s="247">
        <v>12.76</v>
      </c>
    </row>
    <row r="2775" spans="2:5" ht="31.5" x14ac:dyDescent="0.25">
      <c r="B2775" s="265">
        <v>102705</v>
      </c>
      <c r="C2775" s="246" t="s">
        <v>1790</v>
      </c>
      <c r="D2775" s="245" t="s">
        <v>123</v>
      </c>
      <c r="E2775" s="247">
        <v>59.67</v>
      </c>
    </row>
    <row r="2776" spans="2:5" ht="31.5" x14ac:dyDescent="0.25">
      <c r="B2776" s="265">
        <v>98333</v>
      </c>
      <c r="C2776" s="246" t="s">
        <v>8359</v>
      </c>
      <c r="D2776" s="245" t="s">
        <v>121</v>
      </c>
      <c r="E2776" s="247">
        <v>0</v>
      </c>
    </row>
    <row r="2777" spans="2:5" ht="31.5" x14ac:dyDescent="0.25">
      <c r="B2777" s="265">
        <v>98332</v>
      </c>
      <c r="C2777" s="246" t="s">
        <v>8360</v>
      </c>
      <c r="D2777" s="245" t="s">
        <v>121</v>
      </c>
      <c r="E2777" s="247">
        <v>0</v>
      </c>
    </row>
    <row r="2778" spans="2:5" ht="31.5" x14ac:dyDescent="0.25">
      <c r="B2778" s="265">
        <v>98331</v>
      </c>
      <c r="C2778" s="246" t="s">
        <v>8361</v>
      </c>
      <c r="D2778" s="245" t="s">
        <v>121</v>
      </c>
      <c r="E2778" s="247">
        <v>0</v>
      </c>
    </row>
    <row r="2779" spans="2:5" ht="31.5" x14ac:dyDescent="0.25">
      <c r="B2779" s="265">
        <v>98327</v>
      </c>
      <c r="C2779" s="246" t="s">
        <v>8362</v>
      </c>
      <c r="D2779" s="245" t="s">
        <v>121</v>
      </c>
      <c r="E2779" s="247">
        <v>0</v>
      </c>
    </row>
    <row r="2780" spans="2:5" ht="31.5" x14ac:dyDescent="0.25">
      <c r="B2780" s="265">
        <v>98326</v>
      </c>
      <c r="C2780" s="246" t="s">
        <v>8363</v>
      </c>
      <c r="D2780" s="245" t="s">
        <v>121</v>
      </c>
      <c r="E2780" s="247">
        <v>0</v>
      </c>
    </row>
    <row r="2781" spans="2:5" ht="31.5" x14ac:dyDescent="0.25">
      <c r="B2781" s="265">
        <v>98325</v>
      </c>
      <c r="C2781" s="246" t="s">
        <v>8364</v>
      </c>
      <c r="D2781" s="245" t="s">
        <v>121</v>
      </c>
      <c r="E2781" s="247">
        <v>0</v>
      </c>
    </row>
    <row r="2782" spans="2:5" x14ac:dyDescent="0.25">
      <c r="B2782" s="265">
        <v>98370</v>
      </c>
      <c r="C2782" s="246" t="s">
        <v>8365</v>
      </c>
      <c r="D2782" s="245" t="s">
        <v>121</v>
      </c>
      <c r="E2782" s="247">
        <v>0</v>
      </c>
    </row>
    <row r="2783" spans="2:5" ht="31.5" x14ac:dyDescent="0.25">
      <c r="B2783" s="265">
        <v>98389</v>
      </c>
      <c r="C2783" s="246" t="s">
        <v>8366</v>
      </c>
      <c r="D2783" s="245" t="s">
        <v>19</v>
      </c>
      <c r="E2783" s="247">
        <v>0</v>
      </c>
    </row>
    <row r="2784" spans="2:5" ht="31.5" x14ac:dyDescent="0.25">
      <c r="B2784" s="265">
        <v>98390</v>
      </c>
      <c r="C2784" s="246" t="s">
        <v>8367</v>
      </c>
      <c r="D2784" s="245" t="s">
        <v>19</v>
      </c>
      <c r="E2784" s="247">
        <v>0</v>
      </c>
    </row>
    <row r="2785" spans="2:5" ht="31.5" x14ac:dyDescent="0.25">
      <c r="B2785" s="265">
        <v>98391</v>
      </c>
      <c r="C2785" s="246" t="s">
        <v>8368</v>
      </c>
      <c r="D2785" s="245" t="s">
        <v>19</v>
      </c>
      <c r="E2785" s="247">
        <v>0</v>
      </c>
    </row>
    <row r="2786" spans="2:5" ht="31.5" x14ac:dyDescent="0.25">
      <c r="B2786" s="265">
        <v>98392</v>
      </c>
      <c r="C2786" s="246" t="s">
        <v>8369</v>
      </c>
      <c r="D2786" s="245" t="s">
        <v>19</v>
      </c>
      <c r="E2786" s="247">
        <v>0</v>
      </c>
    </row>
    <row r="2787" spans="2:5" ht="31.5" x14ac:dyDescent="0.25">
      <c r="B2787" s="265">
        <v>98393</v>
      </c>
      <c r="C2787" s="246" t="s">
        <v>8370</v>
      </c>
      <c r="D2787" s="245" t="s">
        <v>19</v>
      </c>
      <c r="E2787" s="247">
        <v>0</v>
      </c>
    </row>
    <row r="2788" spans="2:5" ht="31.5" x14ac:dyDescent="0.25">
      <c r="B2788" s="265">
        <v>98394</v>
      </c>
      <c r="C2788" s="246" t="s">
        <v>8371</v>
      </c>
      <c r="D2788" s="245" t="s">
        <v>19</v>
      </c>
      <c r="E2788" s="247">
        <v>0</v>
      </c>
    </row>
    <row r="2789" spans="2:5" ht="31.5" x14ac:dyDescent="0.25">
      <c r="B2789" s="265">
        <v>98395</v>
      </c>
      <c r="C2789" s="246" t="s">
        <v>8372</v>
      </c>
      <c r="D2789" s="245" t="s">
        <v>19</v>
      </c>
      <c r="E2789" s="247">
        <v>0</v>
      </c>
    </row>
    <row r="2790" spans="2:5" ht="31.5" x14ac:dyDescent="0.25">
      <c r="B2790" s="265">
        <v>98396</v>
      </c>
      <c r="C2790" s="246" t="s">
        <v>8373</v>
      </c>
      <c r="D2790" s="245" t="s">
        <v>19</v>
      </c>
      <c r="E2790" s="247">
        <v>0</v>
      </c>
    </row>
    <row r="2791" spans="2:5" ht="31.5" x14ac:dyDescent="0.25">
      <c r="B2791" s="265">
        <v>98369</v>
      </c>
      <c r="C2791" s="246" t="s">
        <v>8374</v>
      </c>
      <c r="D2791" s="245" t="s">
        <v>121</v>
      </c>
      <c r="E2791" s="247">
        <v>0</v>
      </c>
    </row>
    <row r="2792" spans="2:5" ht="31.5" x14ac:dyDescent="0.25">
      <c r="B2792" s="265">
        <v>98360</v>
      </c>
      <c r="C2792" s="246" t="s">
        <v>8375</v>
      </c>
      <c r="D2792" s="245" t="s">
        <v>121</v>
      </c>
      <c r="E2792" s="247">
        <v>0</v>
      </c>
    </row>
    <row r="2793" spans="2:5" ht="31.5" x14ac:dyDescent="0.25">
      <c r="B2793" s="265">
        <v>98368</v>
      </c>
      <c r="C2793" s="246" t="s">
        <v>8376</v>
      </c>
      <c r="D2793" s="245" t="s">
        <v>121</v>
      </c>
      <c r="E2793" s="247">
        <v>0</v>
      </c>
    </row>
    <row r="2794" spans="2:5" ht="31.5" x14ac:dyDescent="0.25">
      <c r="B2794" s="265">
        <v>98359</v>
      </c>
      <c r="C2794" s="246" t="s">
        <v>8377</v>
      </c>
      <c r="D2794" s="245" t="s">
        <v>121</v>
      </c>
      <c r="E2794" s="247">
        <v>0</v>
      </c>
    </row>
    <row r="2795" spans="2:5" ht="31.5" x14ac:dyDescent="0.25">
      <c r="B2795" s="265">
        <v>98367</v>
      </c>
      <c r="C2795" s="246" t="s">
        <v>8378</v>
      </c>
      <c r="D2795" s="245" t="s">
        <v>121</v>
      </c>
      <c r="E2795" s="247">
        <v>0</v>
      </c>
    </row>
    <row r="2796" spans="2:5" ht="31.5" x14ac:dyDescent="0.25">
      <c r="B2796" s="265">
        <v>98358</v>
      </c>
      <c r="C2796" s="246" t="s">
        <v>8379</v>
      </c>
      <c r="D2796" s="245" t="s">
        <v>121</v>
      </c>
      <c r="E2796" s="247">
        <v>0</v>
      </c>
    </row>
    <row r="2797" spans="2:5" ht="31.5" x14ac:dyDescent="0.25">
      <c r="B2797" s="265">
        <v>98352</v>
      </c>
      <c r="C2797" s="246" t="s">
        <v>8380</v>
      </c>
      <c r="D2797" s="245" t="s">
        <v>121</v>
      </c>
      <c r="E2797" s="247">
        <v>0</v>
      </c>
    </row>
    <row r="2798" spans="2:5" ht="31.5" x14ac:dyDescent="0.25">
      <c r="B2798" s="265">
        <v>98343</v>
      </c>
      <c r="C2798" s="246" t="s">
        <v>8381</v>
      </c>
      <c r="D2798" s="245" t="s">
        <v>121</v>
      </c>
      <c r="E2798" s="247">
        <v>0</v>
      </c>
    </row>
    <row r="2799" spans="2:5" ht="31.5" x14ac:dyDescent="0.25">
      <c r="B2799" s="265">
        <v>98351</v>
      </c>
      <c r="C2799" s="246" t="s">
        <v>8382</v>
      </c>
      <c r="D2799" s="245" t="s">
        <v>121</v>
      </c>
      <c r="E2799" s="247">
        <v>0</v>
      </c>
    </row>
    <row r="2800" spans="2:5" ht="31.5" x14ac:dyDescent="0.25">
      <c r="B2800" s="265">
        <v>98342</v>
      </c>
      <c r="C2800" s="246" t="s">
        <v>8383</v>
      </c>
      <c r="D2800" s="245" t="s">
        <v>121</v>
      </c>
      <c r="E2800" s="247">
        <v>0</v>
      </c>
    </row>
    <row r="2801" spans="2:5" ht="31.5" x14ac:dyDescent="0.25">
      <c r="B2801" s="265">
        <v>98350</v>
      </c>
      <c r="C2801" s="246" t="s">
        <v>8384</v>
      </c>
      <c r="D2801" s="245" t="s">
        <v>121</v>
      </c>
      <c r="E2801" s="247">
        <v>0</v>
      </c>
    </row>
    <row r="2802" spans="2:5" ht="31.5" x14ac:dyDescent="0.25">
      <c r="B2802" s="265">
        <v>98341</v>
      </c>
      <c r="C2802" s="246" t="s">
        <v>8385</v>
      </c>
      <c r="D2802" s="245" t="s">
        <v>121</v>
      </c>
      <c r="E2802" s="247">
        <v>0</v>
      </c>
    </row>
    <row r="2803" spans="2:5" ht="31.5" x14ac:dyDescent="0.25">
      <c r="B2803" s="265">
        <v>98381</v>
      </c>
      <c r="C2803" s="246" t="s">
        <v>8386</v>
      </c>
      <c r="D2803" s="245" t="s">
        <v>123</v>
      </c>
      <c r="E2803" s="247">
        <v>0</v>
      </c>
    </row>
    <row r="2804" spans="2:5" ht="31.5" x14ac:dyDescent="0.25">
      <c r="B2804" s="265">
        <v>98382</v>
      </c>
      <c r="C2804" s="246" t="s">
        <v>8387</v>
      </c>
      <c r="D2804" s="245" t="s">
        <v>123</v>
      </c>
      <c r="E2804" s="247">
        <v>0</v>
      </c>
    </row>
    <row r="2805" spans="2:5" ht="31.5" x14ac:dyDescent="0.25">
      <c r="B2805" s="265">
        <v>98383</v>
      </c>
      <c r="C2805" s="246" t="s">
        <v>8388</v>
      </c>
      <c r="D2805" s="245" t="s">
        <v>123</v>
      </c>
      <c r="E2805" s="247">
        <v>0</v>
      </c>
    </row>
    <row r="2806" spans="2:5" ht="31.5" x14ac:dyDescent="0.25">
      <c r="B2806" s="265">
        <v>98384</v>
      </c>
      <c r="C2806" s="246" t="s">
        <v>8389</v>
      </c>
      <c r="D2806" s="245" t="s">
        <v>123</v>
      </c>
      <c r="E2806" s="247">
        <v>0</v>
      </c>
    </row>
    <row r="2807" spans="2:5" ht="31.5" x14ac:dyDescent="0.25">
      <c r="B2807" s="265">
        <v>98385</v>
      </c>
      <c r="C2807" s="246" t="s">
        <v>8390</v>
      </c>
      <c r="D2807" s="245" t="s">
        <v>123</v>
      </c>
      <c r="E2807" s="247">
        <v>0</v>
      </c>
    </row>
    <row r="2808" spans="2:5" ht="31.5" x14ac:dyDescent="0.25">
      <c r="B2808" s="265">
        <v>98386</v>
      </c>
      <c r="C2808" s="246" t="s">
        <v>8391</v>
      </c>
      <c r="D2808" s="245" t="s">
        <v>123</v>
      </c>
      <c r="E2808" s="247">
        <v>0</v>
      </c>
    </row>
    <row r="2809" spans="2:5" ht="31.5" x14ac:dyDescent="0.25">
      <c r="B2809" s="265">
        <v>98387</v>
      </c>
      <c r="C2809" s="246" t="s">
        <v>8392</v>
      </c>
      <c r="D2809" s="245" t="s">
        <v>123</v>
      </c>
      <c r="E2809" s="247">
        <v>0</v>
      </c>
    </row>
    <row r="2810" spans="2:5" ht="31.5" x14ac:dyDescent="0.25">
      <c r="B2810" s="265">
        <v>98388</v>
      </c>
      <c r="C2810" s="246" t="s">
        <v>8393</v>
      </c>
      <c r="D2810" s="245" t="s">
        <v>123</v>
      </c>
      <c r="E2810" s="247">
        <v>0</v>
      </c>
    </row>
    <row r="2811" spans="2:5" ht="31.5" x14ac:dyDescent="0.25">
      <c r="B2811" s="265">
        <v>98346</v>
      </c>
      <c r="C2811" s="246" t="s">
        <v>8394</v>
      </c>
      <c r="D2811" s="245" t="s">
        <v>121</v>
      </c>
      <c r="E2811" s="247">
        <v>0</v>
      </c>
    </row>
    <row r="2812" spans="2:5" ht="31.5" x14ac:dyDescent="0.25">
      <c r="B2812" s="265">
        <v>98363</v>
      </c>
      <c r="C2812" s="246" t="s">
        <v>8395</v>
      </c>
      <c r="D2812" s="245" t="s">
        <v>121</v>
      </c>
      <c r="E2812" s="247">
        <v>0</v>
      </c>
    </row>
    <row r="2813" spans="2:5" ht="31.5" x14ac:dyDescent="0.25">
      <c r="B2813" s="265">
        <v>98354</v>
      </c>
      <c r="C2813" s="246" t="s">
        <v>8396</v>
      </c>
      <c r="D2813" s="245" t="s">
        <v>121</v>
      </c>
      <c r="E2813" s="247">
        <v>0</v>
      </c>
    </row>
    <row r="2814" spans="2:5" ht="31.5" x14ac:dyDescent="0.25">
      <c r="B2814" s="265">
        <v>98337</v>
      </c>
      <c r="C2814" s="246" t="s">
        <v>8397</v>
      </c>
      <c r="D2814" s="245" t="s">
        <v>121</v>
      </c>
      <c r="E2814" s="247">
        <v>0</v>
      </c>
    </row>
    <row r="2815" spans="2:5" ht="31.5" x14ac:dyDescent="0.25">
      <c r="B2815" s="265">
        <v>98345</v>
      </c>
      <c r="C2815" s="246" t="s">
        <v>8398</v>
      </c>
      <c r="D2815" s="245" t="s">
        <v>121</v>
      </c>
      <c r="E2815" s="247">
        <v>0</v>
      </c>
    </row>
    <row r="2816" spans="2:5" ht="31.5" x14ac:dyDescent="0.25">
      <c r="B2816" s="265">
        <v>98362</v>
      </c>
      <c r="C2816" s="246" t="s">
        <v>8399</v>
      </c>
      <c r="D2816" s="245" t="s">
        <v>121</v>
      </c>
      <c r="E2816" s="247">
        <v>0</v>
      </c>
    </row>
    <row r="2817" spans="2:5" ht="31.5" x14ac:dyDescent="0.25">
      <c r="B2817" s="265">
        <v>98403</v>
      </c>
      <c r="C2817" s="246" t="s">
        <v>8400</v>
      </c>
      <c r="D2817" s="245" t="s">
        <v>121</v>
      </c>
      <c r="E2817" s="247">
        <v>0</v>
      </c>
    </row>
    <row r="2818" spans="2:5" ht="31.5" x14ac:dyDescent="0.25">
      <c r="B2818" s="265">
        <v>98335</v>
      </c>
      <c r="C2818" s="246" t="s">
        <v>8401</v>
      </c>
      <c r="D2818" s="245" t="s">
        <v>121</v>
      </c>
      <c r="E2818" s="247">
        <v>0</v>
      </c>
    </row>
    <row r="2819" spans="2:5" ht="31.5" x14ac:dyDescent="0.25">
      <c r="B2819" s="265">
        <v>98344</v>
      </c>
      <c r="C2819" s="246" t="s">
        <v>8402</v>
      </c>
      <c r="D2819" s="245" t="s">
        <v>121</v>
      </c>
      <c r="E2819" s="247">
        <v>0</v>
      </c>
    </row>
    <row r="2820" spans="2:5" ht="31.5" x14ac:dyDescent="0.25">
      <c r="B2820" s="265">
        <v>98361</v>
      </c>
      <c r="C2820" s="246" t="s">
        <v>8403</v>
      </c>
      <c r="D2820" s="245" t="s">
        <v>121</v>
      </c>
      <c r="E2820" s="247">
        <v>0</v>
      </c>
    </row>
    <row r="2821" spans="2:5" ht="31.5" x14ac:dyDescent="0.25">
      <c r="B2821" s="265">
        <v>98353</v>
      </c>
      <c r="C2821" s="246" t="s">
        <v>8404</v>
      </c>
      <c r="D2821" s="245" t="s">
        <v>121</v>
      </c>
      <c r="E2821" s="247">
        <v>0</v>
      </c>
    </row>
    <row r="2822" spans="2:5" ht="31.5" x14ac:dyDescent="0.25">
      <c r="B2822" s="265">
        <v>98334</v>
      </c>
      <c r="C2822" s="246" t="s">
        <v>8405</v>
      </c>
      <c r="D2822" s="245" t="s">
        <v>121</v>
      </c>
      <c r="E2822" s="247">
        <v>0</v>
      </c>
    </row>
    <row r="2823" spans="2:5" ht="31.5" x14ac:dyDescent="0.25">
      <c r="B2823" s="265">
        <v>98371</v>
      </c>
      <c r="C2823" s="246" t="s">
        <v>8406</v>
      </c>
      <c r="D2823" s="245" t="s">
        <v>121</v>
      </c>
      <c r="E2823" s="247">
        <v>0</v>
      </c>
    </row>
    <row r="2824" spans="2:5" x14ac:dyDescent="0.25">
      <c r="B2824" s="265">
        <v>98397</v>
      </c>
      <c r="C2824" s="246" t="s">
        <v>3443</v>
      </c>
      <c r="D2824" s="245" t="s">
        <v>121</v>
      </c>
      <c r="E2824" s="247">
        <v>14.19</v>
      </c>
    </row>
    <row r="2825" spans="2:5" ht="31.5" x14ac:dyDescent="0.25">
      <c r="B2825" s="265">
        <v>97280</v>
      </c>
      <c r="C2825" s="246" t="s">
        <v>8407</v>
      </c>
      <c r="D2825" s="245" t="s">
        <v>19</v>
      </c>
      <c r="E2825" s="247">
        <v>0</v>
      </c>
    </row>
    <row r="2826" spans="2:5" ht="31.5" x14ac:dyDescent="0.25">
      <c r="B2826" s="265">
        <v>97275</v>
      </c>
      <c r="C2826" s="246" t="s">
        <v>8408</v>
      </c>
      <c r="D2826" s="245" t="s">
        <v>19</v>
      </c>
      <c r="E2826" s="247">
        <v>0</v>
      </c>
    </row>
    <row r="2827" spans="2:5" ht="31.5" x14ac:dyDescent="0.25">
      <c r="B2827" s="265">
        <v>97279</v>
      </c>
      <c r="C2827" s="246" t="s">
        <v>8409</v>
      </c>
      <c r="D2827" s="245" t="s">
        <v>19</v>
      </c>
      <c r="E2827" s="247">
        <v>0</v>
      </c>
    </row>
    <row r="2828" spans="2:5" ht="31.5" x14ac:dyDescent="0.25">
      <c r="B2828" s="265">
        <v>97285</v>
      </c>
      <c r="C2828" s="246" t="s">
        <v>8410</v>
      </c>
      <c r="D2828" s="245" t="s">
        <v>19</v>
      </c>
      <c r="E2828" s="247">
        <v>0</v>
      </c>
    </row>
    <row r="2829" spans="2:5" ht="31.5" x14ac:dyDescent="0.25">
      <c r="B2829" s="265">
        <v>97286</v>
      </c>
      <c r="C2829" s="246" t="s">
        <v>8411</v>
      </c>
      <c r="D2829" s="245" t="s">
        <v>19</v>
      </c>
      <c r="E2829" s="247">
        <v>0</v>
      </c>
    </row>
    <row r="2830" spans="2:5" ht="31.5" x14ac:dyDescent="0.25">
      <c r="B2830" s="265">
        <v>97291</v>
      </c>
      <c r="C2830" s="246" t="s">
        <v>8412</v>
      </c>
      <c r="D2830" s="245" t="s">
        <v>19</v>
      </c>
      <c r="E2830" s="247">
        <v>0</v>
      </c>
    </row>
    <row r="2831" spans="2:5" ht="31.5" x14ac:dyDescent="0.25">
      <c r="B2831" s="265">
        <v>97292</v>
      </c>
      <c r="C2831" s="246" t="s">
        <v>8413</v>
      </c>
      <c r="D2831" s="245" t="s">
        <v>19</v>
      </c>
      <c r="E2831" s="247">
        <v>0</v>
      </c>
    </row>
    <row r="2832" spans="2:5" ht="31.5" x14ac:dyDescent="0.25">
      <c r="B2832" s="265">
        <v>97297</v>
      </c>
      <c r="C2832" s="246" t="s">
        <v>8414</v>
      </c>
      <c r="D2832" s="245" t="s">
        <v>19</v>
      </c>
      <c r="E2832" s="247">
        <v>0</v>
      </c>
    </row>
    <row r="2833" spans="2:5" ht="31.5" x14ac:dyDescent="0.25">
      <c r="B2833" s="265">
        <v>97298</v>
      </c>
      <c r="C2833" s="246" t="s">
        <v>8415</v>
      </c>
      <c r="D2833" s="245" t="s">
        <v>19</v>
      </c>
      <c r="E2833" s="247">
        <v>0</v>
      </c>
    </row>
    <row r="2834" spans="2:5" ht="31.5" x14ac:dyDescent="0.25">
      <c r="B2834" s="265">
        <v>97303</v>
      </c>
      <c r="C2834" s="246" t="s">
        <v>8416</v>
      </c>
      <c r="D2834" s="245" t="s">
        <v>19</v>
      </c>
      <c r="E2834" s="247">
        <v>0</v>
      </c>
    </row>
    <row r="2835" spans="2:5" ht="31.5" x14ac:dyDescent="0.25">
      <c r="B2835" s="265">
        <v>97304</v>
      </c>
      <c r="C2835" s="246" t="s">
        <v>8417</v>
      </c>
      <c r="D2835" s="245" t="s">
        <v>19</v>
      </c>
      <c r="E2835" s="247">
        <v>0</v>
      </c>
    </row>
    <row r="2836" spans="2:5" ht="31.5" x14ac:dyDescent="0.25">
      <c r="B2836" s="265">
        <v>97309</v>
      </c>
      <c r="C2836" s="246" t="s">
        <v>8418</v>
      </c>
      <c r="D2836" s="245" t="s">
        <v>19</v>
      </c>
      <c r="E2836" s="247">
        <v>0</v>
      </c>
    </row>
    <row r="2837" spans="2:5" ht="31.5" x14ac:dyDescent="0.25">
      <c r="B2837" s="265">
        <v>97310</v>
      </c>
      <c r="C2837" s="246" t="s">
        <v>8419</v>
      </c>
      <c r="D2837" s="245" t="s">
        <v>19</v>
      </c>
      <c r="E2837" s="247">
        <v>0</v>
      </c>
    </row>
    <row r="2838" spans="2:5" ht="31.5" x14ac:dyDescent="0.25">
      <c r="B2838" s="265">
        <v>97282</v>
      </c>
      <c r="C2838" s="246" t="s">
        <v>8420</v>
      </c>
      <c r="D2838" s="245" t="s">
        <v>19</v>
      </c>
      <c r="E2838" s="247">
        <v>0</v>
      </c>
    </row>
    <row r="2839" spans="2:5" ht="31.5" x14ac:dyDescent="0.25">
      <c r="B2839" s="265">
        <v>97276</v>
      </c>
      <c r="C2839" s="246" t="s">
        <v>8421</v>
      </c>
      <c r="D2839" s="245" t="s">
        <v>19</v>
      </c>
      <c r="E2839" s="247">
        <v>0</v>
      </c>
    </row>
    <row r="2840" spans="2:5" ht="31.5" x14ac:dyDescent="0.25">
      <c r="B2840" s="265">
        <v>97281</v>
      </c>
      <c r="C2840" s="246" t="s">
        <v>8422</v>
      </c>
      <c r="D2840" s="245" t="s">
        <v>19</v>
      </c>
      <c r="E2840" s="247">
        <v>0</v>
      </c>
    </row>
    <row r="2841" spans="2:5" ht="31.5" x14ac:dyDescent="0.25">
      <c r="B2841" s="265">
        <v>97287</v>
      </c>
      <c r="C2841" s="246" t="s">
        <v>8423</v>
      </c>
      <c r="D2841" s="245" t="s">
        <v>19</v>
      </c>
      <c r="E2841" s="247">
        <v>0</v>
      </c>
    </row>
    <row r="2842" spans="2:5" ht="31.5" x14ac:dyDescent="0.25">
      <c r="B2842" s="265">
        <v>97288</v>
      </c>
      <c r="C2842" s="246" t="s">
        <v>8424</v>
      </c>
      <c r="D2842" s="245" t="s">
        <v>19</v>
      </c>
      <c r="E2842" s="247">
        <v>0</v>
      </c>
    </row>
    <row r="2843" spans="2:5" ht="31.5" x14ac:dyDescent="0.25">
      <c r="B2843" s="265">
        <v>97293</v>
      </c>
      <c r="C2843" s="246" t="s">
        <v>8425</v>
      </c>
      <c r="D2843" s="245" t="s">
        <v>19</v>
      </c>
      <c r="E2843" s="247">
        <v>0</v>
      </c>
    </row>
    <row r="2844" spans="2:5" ht="31.5" x14ac:dyDescent="0.25">
      <c r="B2844" s="265">
        <v>97294</v>
      </c>
      <c r="C2844" s="246" t="s">
        <v>8426</v>
      </c>
      <c r="D2844" s="245" t="s">
        <v>19</v>
      </c>
      <c r="E2844" s="247">
        <v>0</v>
      </c>
    </row>
    <row r="2845" spans="2:5" ht="31.5" x14ac:dyDescent="0.25">
      <c r="B2845" s="265">
        <v>97299</v>
      </c>
      <c r="C2845" s="246" t="s">
        <v>8427</v>
      </c>
      <c r="D2845" s="245" t="s">
        <v>19</v>
      </c>
      <c r="E2845" s="247">
        <v>0</v>
      </c>
    </row>
    <row r="2846" spans="2:5" ht="31.5" x14ac:dyDescent="0.25">
      <c r="B2846" s="265">
        <v>97300</v>
      </c>
      <c r="C2846" s="246" t="s">
        <v>8428</v>
      </c>
      <c r="D2846" s="245" t="s">
        <v>19</v>
      </c>
      <c r="E2846" s="247">
        <v>0</v>
      </c>
    </row>
    <row r="2847" spans="2:5" ht="31.5" x14ac:dyDescent="0.25">
      <c r="B2847" s="265">
        <v>97305</v>
      </c>
      <c r="C2847" s="246" t="s">
        <v>8429</v>
      </c>
      <c r="D2847" s="245" t="s">
        <v>19</v>
      </c>
      <c r="E2847" s="247">
        <v>0</v>
      </c>
    </row>
    <row r="2848" spans="2:5" ht="31.5" x14ac:dyDescent="0.25">
      <c r="B2848" s="265">
        <v>97306</v>
      </c>
      <c r="C2848" s="246" t="s">
        <v>8430</v>
      </c>
      <c r="D2848" s="245" t="s">
        <v>19</v>
      </c>
      <c r="E2848" s="247">
        <v>0</v>
      </c>
    </row>
    <row r="2849" spans="2:5" ht="31.5" x14ac:dyDescent="0.25">
      <c r="B2849" s="265">
        <v>97311</v>
      </c>
      <c r="C2849" s="246" t="s">
        <v>8431</v>
      </c>
      <c r="D2849" s="245" t="s">
        <v>19</v>
      </c>
      <c r="E2849" s="247">
        <v>0</v>
      </c>
    </row>
    <row r="2850" spans="2:5" ht="31.5" x14ac:dyDescent="0.25">
      <c r="B2850" s="265">
        <v>97312</v>
      </c>
      <c r="C2850" s="246" t="s">
        <v>8432</v>
      </c>
      <c r="D2850" s="245" t="s">
        <v>19</v>
      </c>
      <c r="E2850" s="247">
        <v>0</v>
      </c>
    </row>
    <row r="2851" spans="2:5" ht="31.5" x14ac:dyDescent="0.25">
      <c r="B2851" s="265">
        <v>97278</v>
      </c>
      <c r="C2851" s="246" t="s">
        <v>8433</v>
      </c>
      <c r="D2851" s="245" t="s">
        <v>19</v>
      </c>
      <c r="E2851" s="247">
        <v>0</v>
      </c>
    </row>
    <row r="2852" spans="2:5" ht="31.5" x14ac:dyDescent="0.25">
      <c r="B2852" s="265">
        <v>97274</v>
      </c>
      <c r="C2852" s="246" t="s">
        <v>8434</v>
      </c>
      <c r="D2852" s="245" t="s">
        <v>19</v>
      </c>
      <c r="E2852" s="247">
        <v>0</v>
      </c>
    </row>
    <row r="2853" spans="2:5" ht="31.5" x14ac:dyDescent="0.25">
      <c r="B2853" s="265">
        <v>97283</v>
      </c>
      <c r="C2853" s="246" t="s">
        <v>8435</v>
      </c>
      <c r="D2853" s="245" t="s">
        <v>19</v>
      </c>
      <c r="E2853" s="247">
        <v>0</v>
      </c>
    </row>
    <row r="2854" spans="2:5" ht="31.5" x14ac:dyDescent="0.25">
      <c r="B2854" s="265">
        <v>97284</v>
      </c>
      <c r="C2854" s="246" t="s">
        <v>8436</v>
      </c>
      <c r="D2854" s="245" t="s">
        <v>19</v>
      </c>
      <c r="E2854" s="247">
        <v>0</v>
      </c>
    </row>
    <row r="2855" spans="2:5" ht="31.5" x14ac:dyDescent="0.25">
      <c r="B2855" s="265">
        <v>97289</v>
      </c>
      <c r="C2855" s="246" t="s">
        <v>8437</v>
      </c>
      <c r="D2855" s="245" t="s">
        <v>19</v>
      </c>
      <c r="E2855" s="247">
        <v>0</v>
      </c>
    </row>
    <row r="2856" spans="2:5" ht="31.5" x14ac:dyDescent="0.25">
      <c r="B2856" s="265">
        <v>97290</v>
      </c>
      <c r="C2856" s="246" t="s">
        <v>8438</v>
      </c>
      <c r="D2856" s="245" t="s">
        <v>19</v>
      </c>
      <c r="E2856" s="247">
        <v>0</v>
      </c>
    </row>
    <row r="2857" spans="2:5" ht="31.5" x14ac:dyDescent="0.25">
      <c r="B2857" s="265">
        <v>97295</v>
      </c>
      <c r="C2857" s="246" t="s">
        <v>8439</v>
      </c>
      <c r="D2857" s="245" t="s">
        <v>19</v>
      </c>
      <c r="E2857" s="247">
        <v>0</v>
      </c>
    </row>
    <row r="2858" spans="2:5" ht="31.5" x14ac:dyDescent="0.25">
      <c r="B2858" s="265">
        <v>97296</v>
      </c>
      <c r="C2858" s="246" t="s">
        <v>8440</v>
      </c>
      <c r="D2858" s="245" t="s">
        <v>19</v>
      </c>
      <c r="E2858" s="247">
        <v>0</v>
      </c>
    </row>
    <row r="2859" spans="2:5" ht="31.5" x14ac:dyDescent="0.25">
      <c r="B2859" s="265">
        <v>97301</v>
      </c>
      <c r="C2859" s="246" t="s">
        <v>8441</v>
      </c>
      <c r="D2859" s="245" t="s">
        <v>19</v>
      </c>
      <c r="E2859" s="247">
        <v>0</v>
      </c>
    </row>
    <row r="2860" spans="2:5" ht="31.5" x14ac:dyDescent="0.25">
      <c r="B2860" s="265">
        <v>97302</v>
      </c>
      <c r="C2860" s="246" t="s">
        <v>8442</v>
      </c>
      <c r="D2860" s="245" t="s">
        <v>19</v>
      </c>
      <c r="E2860" s="247">
        <v>0</v>
      </c>
    </row>
    <row r="2861" spans="2:5" ht="31.5" x14ac:dyDescent="0.25">
      <c r="B2861" s="265">
        <v>97307</v>
      </c>
      <c r="C2861" s="246" t="s">
        <v>8443</v>
      </c>
      <c r="D2861" s="245" t="s">
        <v>19</v>
      </c>
      <c r="E2861" s="247">
        <v>0</v>
      </c>
    </row>
    <row r="2862" spans="2:5" ht="31.5" x14ac:dyDescent="0.25">
      <c r="B2862" s="265">
        <v>97277</v>
      </c>
      <c r="C2862" s="246" t="s">
        <v>8444</v>
      </c>
      <c r="D2862" s="245" t="s">
        <v>19</v>
      </c>
      <c r="E2862" s="247">
        <v>0</v>
      </c>
    </row>
    <row r="2863" spans="2:5" ht="31.5" x14ac:dyDescent="0.25">
      <c r="B2863" s="265">
        <v>97308</v>
      </c>
      <c r="C2863" s="246" t="s">
        <v>8445</v>
      </c>
      <c r="D2863" s="245" t="s">
        <v>19</v>
      </c>
      <c r="E2863" s="247">
        <v>0</v>
      </c>
    </row>
    <row r="2864" spans="2:5" ht="31.5" x14ac:dyDescent="0.25">
      <c r="B2864" s="265">
        <v>97238</v>
      </c>
      <c r="C2864" s="246" t="s">
        <v>8446</v>
      </c>
      <c r="D2864" s="245" t="s">
        <v>123</v>
      </c>
      <c r="E2864" s="247">
        <v>0</v>
      </c>
    </row>
    <row r="2865" spans="2:5" ht="31.5" x14ac:dyDescent="0.25">
      <c r="B2865" s="265">
        <v>97239</v>
      </c>
      <c r="C2865" s="246" t="s">
        <v>8447</v>
      </c>
      <c r="D2865" s="245" t="s">
        <v>123</v>
      </c>
      <c r="E2865" s="247">
        <v>0</v>
      </c>
    </row>
    <row r="2866" spans="2:5" ht="31.5" x14ac:dyDescent="0.25">
      <c r="B2866" s="265">
        <v>97240</v>
      </c>
      <c r="C2866" s="246" t="s">
        <v>8448</v>
      </c>
      <c r="D2866" s="245" t="s">
        <v>123</v>
      </c>
      <c r="E2866" s="247">
        <v>0</v>
      </c>
    </row>
    <row r="2867" spans="2:5" ht="31.5" x14ac:dyDescent="0.25">
      <c r="B2867" s="265">
        <v>97241</v>
      </c>
      <c r="C2867" s="246" t="s">
        <v>8449</v>
      </c>
      <c r="D2867" s="245" t="s">
        <v>123</v>
      </c>
      <c r="E2867" s="247">
        <v>0</v>
      </c>
    </row>
    <row r="2868" spans="2:5" ht="31.5" x14ac:dyDescent="0.25">
      <c r="B2868" s="265">
        <v>97242</v>
      </c>
      <c r="C2868" s="246" t="s">
        <v>8450</v>
      </c>
      <c r="D2868" s="245" t="s">
        <v>123</v>
      </c>
      <c r="E2868" s="247">
        <v>0</v>
      </c>
    </row>
    <row r="2869" spans="2:5" ht="31.5" x14ac:dyDescent="0.25">
      <c r="B2869" s="265">
        <v>97243</v>
      </c>
      <c r="C2869" s="246" t="s">
        <v>8451</v>
      </c>
      <c r="D2869" s="245" t="s">
        <v>123</v>
      </c>
      <c r="E2869" s="247">
        <v>0</v>
      </c>
    </row>
    <row r="2870" spans="2:5" ht="31.5" x14ac:dyDescent="0.25">
      <c r="B2870" s="265">
        <v>97244</v>
      </c>
      <c r="C2870" s="246" t="s">
        <v>8452</v>
      </c>
      <c r="D2870" s="245" t="s">
        <v>123</v>
      </c>
      <c r="E2870" s="247">
        <v>0</v>
      </c>
    </row>
    <row r="2871" spans="2:5" ht="31.5" x14ac:dyDescent="0.25">
      <c r="B2871" s="265">
        <v>97245</v>
      </c>
      <c r="C2871" s="246" t="s">
        <v>8453</v>
      </c>
      <c r="D2871" s="245" t="s">
        <v>123</v>
      </c>
      <c r="E2871" s="247">
        <v>0</v>
      </c>
    </row>
    <row r="2872" spans="2:5" ht="31.5" x14ac:dyDescent="0.25">
      <c r="B2872" s="265">
        <v>97236</v>
      </c>
      <c r="C2872" s="246" t="s">
        <v>8454</v>
      </c>
      <c r="D2872" s="245" t="s">
        <v>123</v>
      </c>
      <c r="E2872" s="247">
        <v>0</v>
      </c>
    </row>
    <row r="2873" spans="2:5" ht="31.5" x14ac:dyDescent="0.25">
      <c r="B2873" s="265">
        <v>97246</v>
      </c>
      <c r="C2873" s="246" t="s">
        <v>8455</v>
      </c>
      <c r="D2873" s="245" t="s">
        <v>123</v>
      </c>
      <c r="E2873" s="247">
        <v>0</v>
      </c>
    </row>
    <row r="2874" spans="2:5" ht="31.5" x14ac:dyDescent="0.25">
      <c r="B2874" s="265">
        <v>97247</v>
      </c>
      <c r="C2874" s="246" t="s">
        <v>8456</v>
      </c>
      <c r="D2874" s="245" t="s">
        <v>123</v>
      </c>
      <c r="E2874" s="247">
        <v>0</v>
      </c>
    </row>
    <row r="2875" spans="2:5" ht="31.5" x14ac:dyDescent="0.25">
      <c r="B2875" s="265">
        <v>97237</v>
      </c>
      <c r="C2875" s="246" t="s">
        <v>8457</v>
      </c>
      <c r="D2875" s="245" t="s">
        <v>123</v>
      </c>
      <c r="E2875" s="247">
        <v>0</v>
      </c>
    </row>
    <row r="2876" spans="2:5" ht="31.5" x14ac:dyDescent="0.25">
      <c r="B2876" s="265">
        <v>97248</v>
      </c>
      <c r="C2876" s="246" t="s">
        <v>8458</v>
      </c>
      <c r="D2876" s="245" t="s">
        <v>123</v>
      </c>
      <c r="E2876" s="247">
        <v>0</v>
      </c>
    </row>
    <row r="2877" spans="2:5" ht="31.5" x14ac:dyDescent="0.25">
      <c r="B2877" s="265">
        <v>97251</v>
      </c>
      <c r="C2877" s="246" t="s">
        <v>8459</v>
      </c>
      <c r="D2877" s="245" t="s">
        <v>19</v>
      </c>
      <c r="E2877" s="247">
        <v>0</v>
      </c>
    </row>
    <row r="2878" spans="2:5" ht="31.5" x14ac:dyDescent="0.25">
      <c r="B2878" s="265">
        <v>97254</v>
      </c>
      <c r="C2878" s="246" t="s">
        <v>8460</v>
      </c>
      <c r="D2878" s="245" t="s">
        <v>19</v>
      </c>
      <c r="E2878" s="247">
        <v>0</v>
      </c>
    </row>
    <row r="2879" spans="2:5" ht="31.5" x14ac:dyDescent="0.25">
      <c r="B2879" s="265">
        <v>97255</v>
      </c>
      <c r="C2879" s="246" t="s">
        <v>8461</v>
      </c>
      <c r="D2879" s="245" t="s">
        <v>19</v>
      </c>
      <c r="E2879" s="247">
        <v>0</v>
      </c>
    </row>
    <row r="2880" spans="2:5" ht="31.5" x14ac:dyDescent="0.25">
      <c r="B2880" s="265">
        <v>97249</v>
      </c>
      <c r="C2880" s="246" t="s">
        <v>8462</v>
      </c>
      <c r="D2880" s="245" t="s">
        <v>19</v>
      </c>
      <c r="E2880" s="247">
        <v>0</v>
      </c>
    </row>
    <row r="2881" spans="2:5" ht="31.5" x14ac:dyDescent="0.25">
      <c r="B2881" s="265">
        <v>97250</v>
      </c>
      <c r="C2881" s="246" t="s">
        <v>8463</v>
      </c>
      <c r="D2881" s="245" t="s">
        <v>19</v>
      </c>
      <c r="E2881" s="247">
        <v>0</v>
      </c>
    </row>
    <row r="2882" spans="2:5" ht="31.5" x14ac:dyDescent="0.25">
      <c r="B2882" s="265">
        <v>97258</v>
      </c>
      <c r="C2882" s="246" t="s">
        <v>8464</v>
      </c>
      <c r="D2882" s="245" t="s">
        <v>19</v>
      </c>
      <c r="E2882" s="247">
        <v>0</v>
      </c>
    </row>
    <row r="2883" spans="2:5" ht="31.5" x14ac:dyDescent="0.25">
      <c r="B2883" s="265">
        <v>97259</v>
      </c>
      <c r="C2883" s="246" t="s">
        <v>8465</v>
      </c>
      <c r="D2883" s="245" t="s">
        <v>19</v>
      </c>
      <c r="E2883" s="247">
        <v>0</v>
      </c>
    </row>
    <row r="2884" spans="2:5" ht="31.5" x14ac:dyDescent="0.25">
      <c r="B2884" s="265">
        <v>97262</v>
      </c>
      <c r="C2884" s="246" t="s">
        <v>8466</v>
      </c>
      <c r="D2884" s="245" t="s">
        <v>19</v>
      </c>
      <c r="E2884" s="247">
        <v>0</v>
      </c>
    </row>
    <row r="2885" spans="2:5" ht="31.5" x14ac:dyDescent="0.25">
      <c r="B2885" s="265">
        <v>97263</v>
      </c>
      <c r="C2885" s="246" t="s">
        <v>8467</v>
      </c>
      <c r="D2885" s="245" t="s">
        <v>19</v>
      </c>
      <c r="E2885" s="247">
        <v>0</v>
      </c>
    </row>
    <row r="2886" spans="2:5" ht="31.5" x14ac:dyDescent="0.25">
      <c r="B2886" s="265">
        <v>97266</v>
      </c>
      <c r="C2886" s="246" t="s">
        <v>8468</v>
      </c>
      <c r="D2886" s="245" t="s">
        <v>19</v>
      </c>
      <c r="E2886" s="247">
        <v>0</v>
      </c>
    </row>
    <row r="2887" spans="2:5" ht="31.5" x14ac:dyDescent="0.25">
      <c r="B2887" s="265">
        <v>97267</v>
      </c>
      <c r="C2887" s="246" t="s">
        <v>8469</v>
      </c>
      <c r="D2887" s="245" t="s">
        <v>19</v>
      </c>
      <c r="E2887" s="247">
        <v>0</v>
      </c>
    </row>
    <row r="2888" spans="2:5" ht="31.5" x14ac:dyDescent="0.25">
      <c r="B2888" s="265">
        <v>97270</v>
      </c>
      <c r="C2888" s="246" t="s">
        <v>8470</v>
      </c>
      <c r="D2888" s="245" t="s">
        <v>19</v>
      </c>
      <c r="E2888" s="247">
        <v>0</v>
      </c>
    </row>
    <row r="2889" spans="2:5" ht="31.5" x14ac:dyDescent="0.25">
      <c r="B2889" s="265">
        <v>97271</v>
      </c>
      <c r="C2889" s="246" t="s">
        <v>8471</v>
      </c>
      <c r="D2889" s="245" t="s">
        <v>19</v>
      </c>
      <c r="E2889" s="247">
        <v>0</v>
      </c>
    </row>
    <row r="2890" spans="2:5" ht="31.5" x14ac:dyDescent="0.25">
      <c r="B2890" s="265">
        <v>97252</v>
      </c>
      <c r="C2890" s="246" t="s">
        <v>8472</v>
      </c>
      <c r="D2890" s="245" t="s">
        <v>19</v>
      </c>
      <c r="E2890" s="247">
        <v>0</v>
      </c>
    </row>
    <row r="2891" spans="2:5" ht="31.5" x14ac:dyDescent="0.25">
      <c r="B2891" s="265">
        <v>97257</v>
      </c>
      <c r="C2891" s="246" t="s">
        <v>8473</v>
      </c>
      <c r="D2891" s="245" t="s">
        <v>19</v>
      </c>
      <c r="E2891" s="247">
        <v>0</v>
      </c>
    </row>
    <row r="2892" spans="2:5" ht="31.5" x14ac:dyDescent="0.25">
      <c r="B2892" s="265">
        <v>97256</v>
      </c>
      <c r="C2892" s="246" t="s">
        <v>8474</v>
      </c>
      <c r="D2892" s="245" t="s">
        <v>19</v>
      </c>
      <c r="E2892" s="247">
        <v>0</v>
      </c>
    </row>
    <row r="2893" spans="2:5" ht="31.5" x14ac:dyDescent="0.25">
      <c r="B2893" s="265">
        <v>97253</v>
      </c>
      <c r="C2893" s="246" t="s">
        <v>8475</v>
      </c>
      <c r="D2893" s="245" t="s">
        <v>19</v>
      </c>
      <c r="E2893" s="247">
        <v>0</v>
      </c>
    </row>
    <row r="2894" spans="2:5" ht="31.5" x14ac:dyDescent="0.25">
      <c r="B2894" s="265">
        <v>97261</v>
      </c>
      <c r="C2894" s="246" t="s">
        <v>8476</v>
      </c>
      <c r="D2894" s="245" t="s">
        <v>19</v>
      </c>
      <c r="E2894" s="247">
        <v>0</v>
      </c>
    </row>
    <row r="2895" spans="2:5" ht="31.5" x14ac:dyDescent="0.25">
      <c r="B2895" s="265">
        <v>97260</v>
      </c>
      <c r="C2895" s="246" t="s">
        <v>8477</v>
      </c>
      <c r="D2895" s="245" t="s">
        <v>19</v>
      </c>
      <c r="E2895" s="247">
        <v>0</v>
      </c>
    </row>
    <row r="2896" spans="2:5" ht="31.5" x14ac:dyDescent="0.25">
      <c r="B2896" s="265">
        <v>97265</v>
      </c>
      <c r="C2896" s="246" t="s">
        <v>8478</v>
      </c>
      <c r="D2896" s="245" t="s">
        <v>19</v>
      </c>
      <c r="E2896" s="247">
        <v>0</v>
      </c>
    </row>
    <row r="2897" spans="2:5" ht="31.5" x14ac:dyDescent="0.25">
      <c r="B2897" s="265">
        <v>97264</v>
      </c>
      <c r="C2897" s="246" t="s">
        <v>8479</v>
      </c>
      <c r="D2897" s="245" t="s">
        <v>19</v>
      </c>
      <c r="E2897" s="247">
        <v>0</v>
      </c>
    </row>
    <row r="2898" spans="2:5" ht="31.5" x14ac:dyDescent="0.25">
      <c r="B2898" s="265">
        <v>97269</v>
      </c>
      <c r="C2898" s="246" t="s">
        <v>8480</v>
      </c>
      <c r="D2898" s="245" t="s">
        <v>19</v>
      </c>
      <c r="E2898" s="247">
        <v>0</v>
      </c>
    </row>
    <row r="2899" spans="2:5" ht="31.5" x14ac:dyDescent="0.25">
      <c r="B2899" s="265">
        <v>97268</v>
      </c>
      <c r="C2899" s="246" t="s">
        <v>8481</v>
      </c>
      <c r="D2899" s="245" t="s">
        <v>19</v>
      </c>
      <c r="E2899" s="247">
        <v>0</v>
      </c>
    </row>
    <row r="2900" spans="2:5" ht="31.5" x14ac:dyDescent="0.25">
      <c r="B2900" s="265">
        <v>97273</v>
      </c>
      <c r="C2900" s="246" t="s">
        <v>8482</v>
      </c>
      <c r="D2900" s="245" t="s">
        <v>19</v>
      </c>
      <c r="E2900" s="247">
        <v>0</v>
      </c>
    </row>
    <row r="2901" spans="2:5" ht="31.5" x14ac:dyDescent="0.25">
      <c r="B2901" s="265">
        <v>97272</v>
      </c>
      <c r="C2901" s="246" t="s">
        <v>8483</v>
      </c>
      <c r="D2901" s="245" t="s">
        <v>19</v>
      </c>
      <c r="E2901" s="247">
        <v>0</v>
      </c>
    </row>
    <row r="2902" spans="2:5" ht="31.5" x14ac:dyDescent="0.25">
      <c r="B2902" s="265">
        <v>97315</v>
      </c>
      <c r="C2902" s="246" t="s">
        <v>8484</v>
      </c>
      <c r="D2902" s="245" t="s">
        <v>19</v>
      </c>
      <c r="E2902" s="247">
        <v>0</v>
      </c>
    </row>
    <row r="2903" spans="2:5" ht="31.5" x14ac:dyDescent="0.25">
      <c r="B2903" s="265">
        <v>97316</v>
      </c>
      <c r="C2903" s="246" t="s">
        <v>8485</v>
      </c>
      <c r="D2903" s="245" t="s">
        <v>19</v>
      </c>
      <c r="E2903" s="247">
        <v>0</v>
      </c>
    </row>
    <row r="2904" spans="2:5" ht="31.5" x14ac:dyDescent="0.25">
      <c r="B2904" s="265">
        <v>97317</v>
      </c>
      <c r="C2904" s="246" t="s">
        <v>8486</v>
      </c>
      <c r="D2904" s="245" t="s">
        <v>19</v>
      </c>
      <c r="E2904" s="247">
        <v>0</v>
      </c>
    </row>
    <row r="2905" spans="2:5" ht="31.5" x14ac:dyDescent="0.25">
      <c r="B2905" s="265">
        <v>97318</v>
      </c>
      <c r="C2905" s="246" t="s">
        <v>8487</v>
      </c>
      <c r="D2905" s="245" t="s">
        <v>19</v>
      </c>
      <c r="E2905" s="247">
        <v>0</v>
      </c>
    </row>
    <row r="2906" spans="2:5" ht="31.5" x14ac:dyDescent="0.25">
      <c r="B2906" s="265">
        <v>97319</v>
      </c>
      <c r="C2906" s="246" t="s">
        <v>8488</v>
      </c>
      <c r="D2906" s="245" t="s">
        <v>19</v>
      </c>
      <c r="E2906" s="247">
        <v>0</v>
      </c>
    </row>
    <row r="2907" spans="2:5" ht="31.5" x14ac:dyDescent="0.25">
      <c r="B2907" s="265">
        <v>97320</v>
      </c>
      <c r="C2907" s="246" t="s">
        <v>8489</v>
      </c>
      <c r="D2907" s="245" t="s">
        <v>19</v>
      </c>
      <c r="E2907" s="247">
        <v>0</v>
      </c>
    </row>
    <row r="2908" spans="2:5" ht="31.5" x14ac:dyDescent="0.25">
      <c r="B2908" s="265">
        <v>97321</v>
      </c>
      <c r="C2908" s="246" t="s">
        <v>8490</v>
      </c>
      <c r="D2908" s="245" t="s">
        <v>19</v>
      </c>
      <c r="E2908" s="247">
        <v>0</v>
      </c>
    </row>
    <row r="2909" spans="2:5" ht="31.5" x14ac:dyDescent="0.25">
      <c r="B2909" s="265">
        <v>97322</v>
      </c>
      <c r="C2909" s="246" t="s">
        <v>8491</v>
      </c>
      <c r="D2909" s="245" t="s">
        <v>19</v>
      </c>
      <c r="E2909" s="247">
        <v>0</v>
      </c>
    </row>
    <row r="2910" spans="2:5" ht="31.5" x14ac:dyDescent="0.25">
      <c r="B2910" s="265">
        <v>97313</v>
      </c>
      <c r="C2910" s="246" t="s">
        <v>8492</v>
      </c>
      <c r="D2910" s="245" t="s">
        <v>19</v>
      </c>
      <c r="E2910" s="247">
        <v>0</v>
      </c>
    </row>
    <row r="2911" spans="2:5" ht="31.5" x14ac:dyDescent="0.25">
      <c r="B2911" s="265">
        <v>97323</v>
      </c>
      <c r="C2911" s="246" t="s">
        <v>8493</v>
      </c>
      <c r="D2911" s="245" t="s">
        <v>19</v>
      </c>
      <c r="E2911" s="247">
        <v>0</v>
      </c>
    </row>
    <row r="2912" spans="2:5" ht="31.5" x14ac:dyDescent="0.25">
      <c r="B2912" s="265">
        <v>97324</v>
      </c>
      <c r="C2912" s="246" t="s">
        <v>8494</v>
      </c>
      <c r="D2912" s="245" t="s">
        <v>19</v>
      </c>
      <c r="E2912" s="247">
        <v>0</v>
      </c>
    </row>
    <row r="2913" spans="2:5" ht="31.5" x14ac:dyDescent="0.25">
      <c r="B2913" s="265">
        <v>97314</v>
      </c>
      <c r="C2913" s="246" t="s">
        <v>8495</v>
      </c>
      <c r="D2913" s="245" t="s">
        <v>19</v>
      </c>
      <c r="E2913" s="247">
        <v>0</v>
      </c>
    </row>
    <row r="2914" spans="2:5" ht="31.5" x14ac:dyDescent="0.25">
      <c r="B2914" s="265">
        <v>97325</v>
      </c>
      <c r="C2914" s="246" t="s">
        <v>8496</v>
      </c>
      <c r="D2914" s="245" t="s">
        <v>19</v>
      </c>
      <c r="E2914" s="247">
        <v>0</v>
      </c>
    </row>
    <row r="2915" spans="2:5" ht="31.5" x14ac:dyDescent="0.25">
      <c r="B2915" s="265">
        <v>103517</v>
      </c>
      <c r="C2915" s="246" t="s">
        <v>5515</v>
      </c>
      <c r="D2915" s="245" t="s">
        <v>19</v>
      </c>
      <c r="E2915" s="247">
        <v>3628.75</v>
      </c>
    </row>
    <row r="2916" spans="2:5" ht="31.5" x14ac:dyDescent="0.25">
      <c r="B2916" s="265">
        <v>103518</v>
      </c>
      <c r="C2916" s="246" t="s">
        <v>8497</v>
      </c>
      <c r="D2916" s="245" t="s">
        <v>19</v>
      </c>
      <c r="E2916" s="247">
        <v>0</v>
      </c>
    </row>
    <row r="2917" spans="2:5" ht="31.5" x14ac:dyDescent="0.25">
      <c r="B2917" s="265">
        <v>103519</v>
      </c>
      <c r="C2917" s="246" t="s">
        <v>5516</v>
      </c>
      <c r="D2917" s="245" t="s">
        <v>19</v>
      </c>
      <c r="E2917" s="247">
        <v>12.4</v>
      </c>
    </row>
    <row r="2918" spans="2:5" x14ac:dyDescent="0.25">
      <c r="B2918" s="265">
        <v>103515</v>
      </c>
      <c r="C2918" s="246" t="s">
        <v>8498</v>
      </c>
      <c r="D2918" s="245" t="s">
        <v>19</v>
      </c>
      <c r="E2918" s="247">
        <v>0</v>
      </c>
    </row>
    <row r="2919" spans="2:5" x14ac:dyDescent="0.25">
      <c r="B2919" s="265">
        <v>103502</v>
      </c>
      <c r="C2919" s="246" t="s">
        <v>8499</v>
      </c>
      <c r="D2919" s="245" t="s">
        <v>123</v>
      </c>
      <c r="E2919" s="247">
        <v>0</v>
      </c>
    </row>
    <row r="2920" spans="2:5" x14ac:dyDescent="0.25">
      <c r="B2920" s="265">
        <v>103504</v>
      </c>
      <c r="C2920" s="246" t="s">
        <v>8500</v>
      </c>
      <c r="D2920" s="245" t="s">
        <v>123</v>
      </c>
      <c r="E2920" s="247">
        <v>0</v>
      </c>
    </row>
    <row r="2921" spans="2:5" x14ac:dyDescent="0.25">
      <c r="B2921" s="265">
        <v>103503</v>
      </c>
      <c r="C2921" s="246" t="s">
        <v>8501</v>
      </c>
      <c r="D2921" s="245" t="s">
        <v>123</v>
      </c>
      <c r="E2921" s="247">
        <v>0</v>
      </c>
    </row>
    <row r="2922" spans="2:5" x14ac:dyDescent="0.25">
      <c r="B2922" s="265">
        <v>103505</v>
      </c>
      <c r="C2922" s="246" t="s">
        <v>8502</v>
      </c>
      <c r="D2922" s="245" t="s">
        <v>123</v>
      </c>
      <c r="E2922" s="247">
        <v>0</v>
      </c>
    </row>
    <row r="2923" spans="2:5" ht="31.5" x14ac:dyDescent="0.25">
      <c r="B2923" s="265">
        <v>103499</v>
      </c>
      <c r="C2923" s="246" t="s">
        <v>8503</v>
      </c>
      <c r="D2923" s="245" t="s">
        <v>19</v>
      </c>
      <c r="E2923" s="247">
        <v>0</v>
      </c>
    </row>
    <row r="2924" spans="2:5" ht="31.5" x14ac:dyDescent="0.25">
      <c r="B2924" s="265">
        <v>103501</v>
      </c>
      <c r="C2924" s="246" t="s">
        <v>8504</v>
      </c>
      <c r="D2924" s="245" t="s">
        <v>19</v>
      </c>
      <c r="E2924" s="247">
        <v>0</v>
      </c>
    </row>
    <row r="2925" spans="2:5" ht="31.5" x14ac:dyDescent="0.25">
      <c r="B2925" s="265">
        <v>103500</v>
      </c>
      <c r="C2925" s="246" t="s">
        <v>8505</v>
      </c>
      <c r="D2925" s="245" t="s">
        <v>19</v>
      </c>
      <c r="E2925" s="247">
        <v>0</v>
      </c>
    </row>
    <row r="2926" spans="2:5" ht="31.5" x14ac:dyDescent="0.25">
      <c r="B2926" s="265">
        <v>103496</v>
      </c>
      <c r="C2926" s="246" t="s">
        <v>8506</v>
      </c>
      <c r="D2926" s="245" t="s">
        <v>19</v>
      </c>
      <c r="E2926" s="247">
        <v>0</v>
      </c>
    </row>
    <row r="2927" spans="2:5" ht="31.5" x14ac:dyDescent="0.25">
      <c r="B2927" s="265">
        <v>103498</v>
      </c>
      <c r="C2927" s="246" t="s">
        <v>8507</v>
      </c>
      <c r="D2927" s="245" t="s">
        <v>19</v>
      </c>
      <c r="E2927" s="247">
        <v>0</v>
      </c>
    </row>
    <row r="2928" spans="2:5" ht="31.5" x14ac:dyDescent="0.25">
      <c r="B2928" s="265">
        <v>103497</v>
      </c>
      <c r="C2928" s="246" t="s">
        <v>8508</v>
      </c>
      <c r="D2928" s="245" t="s">
        <v>19</v>
      </c>
      <c r="E2928" s="247">
        <v>0</v>
      </c>
    </row>
    <row r="2929" spans="2:5" ht="31.5" x14ac:dyDescent="0.25">
      <c r="B2929" s="265">
        <v>103516</v>
      </c>
      <c r="C2929" s="246" t="s">
        <v>8509</v>
      </c>
      <c r="D2929" s="245" t="s">
        <v>19</v>
      </c>
      <c r="E2929" s="247">
        <v>0</v>
      </c>
    </row>
    <row r="2930" spans="2:5" x14ac:dyDescent="0.25">
      <c r="B2930" s="265">
        <v>103506</v>
      </c>
      <c r="C2930" s="246" t="s">
        <v>8510</v>
      </c>
      <c r="D2930" s="245" t="s">
        <v>19</v>
      </c>
      <c r="E2930" s="247">
        <v>0</v>
      </c>
    </row>
    <row r="2931" spans="2:5" x14ac:dyDescent="0.25">
      <c r="B2931" s="265">
        <v>103507</v>
      </c>
      <c r="C2931" s="246" t="s">
        <v>8511</v>
      </c>
      <c r="D2931" s="245" t="s">
        <v>19</v>
      </c>
      <c r="E2931" s="247">
        <v>0</v>
      </c>
    </row>
    <row r="2932" spans="2:5" ht="31.5" x14ac:dyDescent="0.25">
      <c r="B2932" s="265">
        <v>103493</v>
      </c>
      <c r="C2932" s="246" t="s">
        <v>8512</v>
      </c>
      <c r="D2932" s="245" t="s">
        <v>19</v>
      </c>
      <c r="E2932" s="247">
        <v>0</v>
      </c>
    </row>
    <row r="2933" spans="2:5" ht="31.5" x14ac:dyDescent="0.25">
      <c r="B2933" s="265">
        <v>103495</v>
      </c>
      <c r="C2933" s="246" t="s">
        <v>8513</v>
      </c>
      <c r="D2933" s="245" t="s">
        <v>19</v>
      </c>
      <c r="E2933" s="247">
        <v>0</v>
      </c>
    </row>
    <row r="2934" spans="2:5" ht="31.5" x14ac:dyDescent="0.25">
      <c r="B2934" s="265">
        <v>103494</v>
      </c>
      <c r="C2934" s="246" t="s">
        <v>8514</v>
      </c>
      <c r="D2934" s="245" t="s">
        <v>19</v>
      </c>
      <c r="E2934" s="247">
        <v>0</v>
      </c>
    </row>
    <row r="2935" spans="2:5" x14ac:dyDescent="0.25">
      <c r="B2935" s="265">
        <v>103513</v>
      </c>
      <c r="C2935" s="246" t="s">
        <v>8515</v>
      </c>
      <c r="D2935" s="245" t="s">
        <v>19</v>
      </c>
      <c r="E2935" s="247">
        <v>0</v>
      </c>
    </row>
    <row r="2936" spans="2:5" ht="31.5" x14ac:dyDescent="0.25">
      <c r="B2936" s="265">
        <v>103523</v>
      </c>
      <c r="C2936" s="246" t="s">
        <v>5520</v>
      </c>
      <c r="D2936" s="245" t="s">
        <v>19</v>
      </c>
      <c r="E2936" s="247">
        <v>12037.15</v>
      </c>
    </row>
    <row r="2937" spans="2:5" x14ac:dyDescent="0.25">
      <c r="B2937" s="265">
        <v>103509</v>
      </c>
      <c r="C2937" s="246" t="s">
        <v>8516</v>
      </c>
      <c r="D2937" s="245" t="s">
        <v>19</v>
      </c>
      <c r="E2937" s="247">
        <v>0</v>
      </c>
    </row>
    <row r="2938" spans="2:5" x14ac:dyDescent="0.25">
      <c r="B2938" s="265">
        <v>103514</v>
      </c>
      <c r="C2938" s="246" t="s">
        <v>8517</v>
      </c>
      <c r="D2938" s="245" t="s">
        <v>19</v>
      </c>
      <c r="E2938" s="247">
        <v>0</v>
      </c>
    </row>
    <row r="2939" spans="2:5" x14ac:dyDescent="0.25">
      <c r="B2939" s="265">
        <v>103510</v>
      </c>
      <c r="C2939" s="246" t="s">
        <v>8518</v>
      </c>
      <c r="D2939" s="245" t="s">
        <v>19</v>
      </c>
      <c r="E2939" s="247">
        <v>0</v>
      </c>
    </row>
    <row r="2940" spans="2:5" ht="31.5" x14ac:dyDescent="0.25">
      <c r="B2940" s="265">
        <v>103520</v>
      </c>
      <c r="C2940" s="246" t="s">
        <v>5517</v>
      </c>
      <c r="D2940" s="245" t="s">
        <v>19</v>
      </c>
      <c r="E2940" s="247">
        <v>5939.95</v>
      </c>
    </row>
    <row r="2941" spans="2:5" x14ac:dyDescent="0.25">
      <c r="B2941" s="265">
        <v>103511</v>
      </c>
      <c r="C2941" s="246" t="s">
        <v>8519</v>
      </c>
      <c r="D2941" s="245" t="s">
        <v>19</v>
      </c>
      <c r="E2941" s="247">
        <v>0</v>
      </c>
    </row>
    <row r="2942" spans="2:5" ht="31.5" x14ac:dyDescent="0.25">
      <c r="B2942" s="265">
        <v>103521</v>
      </c>
      <c r="C2942" s="246" t="s">
        <v>5518</v>
      </c>
      <c r="D2942" s="245" t="s">
        <v>19</v>
      </c>
      <c r="E2942" s="247">
        <v>7888</v>
      </c>
    </row>
    <row r="2943" spans="2:5" x14ac:dyDescent="0.25">
      <c r="B2943" s="265">
        <v>103512</v>
      </c>
      <c r="C2943" s="246" t="s">
        <v>8520</v>
      </c>
      <c r="D2943" s="245" t="s">
        <v>19</v>
      </c>
      <c r="E2943" s="247">
        <v>0</v>
      </c>
    </row>
    <row r="2944" spans="2:5" ht="31.5" x14ac:dyDescent="0.25">
      <c r="B2944" s="265">
        <v>103522</v>
      </c>
      <c r="C2944" s="246" t="s">
        <v>5519</v>
      </c>
      <c r="D2944" s="245" t="s">
        <v>19</v>
      </c>
      <c r="E2944" s="247">
        <v>8027.02</v>
      </c>
    </row>
    <row r="2945" spans="2:5" x14ac:dyDescent="0.25">
      <c r="B2945" s="265">
        <v>103508</v>
      </c>
      <c r="C2945" s="246" t="s">
        <v>8521</v>
      </c>
      <c r="D2945" s="245" t="s">
        <v>19</v>
      </c>
      <c r="E2945" s="247">
        <v>0</v>
      </c>
    </row>
    <row r="2946" spans="2:5" x14ac:dyDescent="0.25">
      <c r="B2946" s="265">
        <v>103524</v>
      </c>
      <c r="C2946" s="246" t="s">
        <v>8522</v>
      </c>
      <c r="D2946" s="245" t="s">
        <v>19</v>
      </c>
      <c r="E2946" s="247">
        <v>0</v>
      </c>
    </row>
    <row r="2947" spans="2:5" x14ac:dyDescent="0.25">
      <c r="B2947" s="265">
        <v>103526</v>
      </c>
      <c r="C2947" s="246" t="s">
        <v>8523</v>
      </c>
      <c r="D2947" s="245" t="s">
        <v>19</v>
      </c>
      <c r="E2947" s="247">
        <v>0</v>
      </c>
    </row>
    <row r="2948" spans="2:5" x14ac:dyDescent="0.25">
      <c r="B2948" s="265">
        <v>103525</v>
      </c>
      <c r="C2948" s="246" t="s">
        <v>8524</v>
      </c>
      <c r="D2948" s="245" t="s">
        <v>19</v>
      </c>
      <c r="E2948" s="247">
        <v>0</v>
      </c>
    </row>
    <row r="2949" spans="2:5" x14ac:dyDescent="0.25">
      <c r="B2949" s="265">
        <v>97062</v>
      </c>
      <c r="C2949" s="246" t="s">
        <v>6982</v>
      </c>
      <c r="D2949" s="245" t="s">
        <v>121</v>
      </c>
      <c r="E2949" s="247">
        <v>7.17</v>
      </c>
    </row>
    <row r="2950" spans="2:5" x14ac:dyDescent="0.25">
      <c r="B2950" s="265">
        <v>97061</v>
      </c>
      <c r="C2950" s="246" t="s">
        <v>8525</v>
      </c>
      <c r="D2950" s="245" t="s">
        <v>121</v>
      </c>
      <c r="E2950" s="247">
        <v>0</v>
      </c>
    </row>
    <row r="2951" spans="2:5" ht="31.5" x14ac:dyDescent="0.25">
      <c r="B2951" s="265">
        <v>104988</v>
      </c>
      <c r="C2951" s="246" t="s">
        <v>8526</v>
      </c>
      <c r="D2951" s="245" t="s">
        <v>121</v>
      </c>
      <c r="E2951" s="247">
        <v>0</v>
      </c>
    </row>
    <row r="2952" spans="2:5" ht="31.5" x14ac:dyDescent="0.25">
      <c r="B2952" s="265">
        <v>104979</v>
      </c>
      <c r="C2952" s="246" t="s">
        <v>8527</v>
      </c>
      <c r="D2952" s="245" t="s">
        <v>121</v>
      </c>
      <c r="E2952" s="247">
        <v>0</v>
      </c>
    </row>
    <row r="2953" spans="2:5" x14ac:dyDescent="0.25">
      <c r="B2953" s="265">
        <v>97040</v>
      </c>
      <c r="C2953" s="246" t="s">
        <v>6977</v>
      </c>
      <c r="D2953" s="245" t="s">
        <v>121</v>
      </c>
      <c r="E2953" s="247">
        <v>20.65</v>
      </c>
    </row>
    <row r="2954" spans="2:5" x14ac:dyDescent="0.25">
      <c r="B2954" s="265">
        <v>97041</v>
      </c>
      <c r="C2954" s="246" t="s">
        <v>6978</v>
      </c>
      <c r="D2954" s="245" t="s">
        <v>121</v>
      </c>
      <c r="E2954" s="247">
        <v>139.59</v>
      </c>
    </row>
    <row r="2955" spans="2:5" ht="31.5" x14ac:dyDescent="0.25">
      <c r="B2955" s="265">
        <v>97039</v>
      </c>
      <c r="C2955" s="246" t="s">
        <v>6976</v>
      </c>
      <c r="D2955" s="245" t="s">
        <v>121</v>
      </c>
      <c r="E2955" s="247">
        <v>80.33</v>
      </c>
    </row>
    <row r="2956" spans="2:5" x14ac:dyDescent="0.25">
      <c r="B2956" s="265">
        <v>102655</v>
      </c>
      <c r="C2956" s="246" t="s">
        <v>8528</v>
      </c>
      <c r="D2956" s="245" t="s">
        <v>123</v>
      </c>
      <c r="E2956" s="247">
        <v>0</v>
      </c>
    </row>
    <row r="2957" spans="2:5" ht="31.5" x14ac:dyDescent="0.25">
      <c r="B2957" s="265">
        <v>104987</v>
      </c>
      <c r="C2957" s="246" t="s">
        <v>8529</v>
      </c>
      <c r="D2957" s="245" t="s">
        <v>123</v>
      </c>
      <c r="E2957" s="247">
        <v>0</v>
      </c>
    </row>
    <row r="2958" spans="2:5" ht="31.5" x14ac:dyDescent="0.25">
      <c r="B2958" s="265">
        <v>104986</v>
      </c>
      <c r="C2958" s="246" t="s">
        <v>8530</v>
      </c>
      <c r="D2958" s="245" t="s">
        <v>123</v>
      </c>
      <c r="E2958" s="247">
        <v>0</v>
      </c>
    </row>
    <row r="2959" spans="2:5" ht="31.5" x14ac:dyDescent="0.25">
      <c r="B2959" s="265">
        <v>104984</v>
      </c>
      <c r="C2959" s="246" t="s">
        <v>8531</v>
      </c>
      <c r="D2959" s="245" t="s">
        <v>123</v>
      </c>
      <c r="E2959" s="247">
        <v>0</v>
      </c>
    </row>
    <row r="2960" spans="2:5" ht="31.5" x14ac:dyDescent="0.25">
      <c r="B2960" s="265">
        <v>104985</v>
      </c>
      <c r="C2960" s="246" t="s">
        <v>8532</v>
      </c>
      <c r="D2960" s="245" t="s">
        <v>123</v>
      </c>
      <c r="E2960" s="247">
        <v>0</v>
      </c>
    </row>
    <row r="2961" spans="2:5" ht="31.5" x14ac:dyDescent="0.25">
      <c r="B2961" s="265">
        <v>97026</v>
      </c>
      <c r="C2961" s="246" t="s">
        <v>8533</v>
      </c>
      <c r="D2961" s="245" t="s">
        <v>123</v>
      </c>
      <c r="E2961" s="247">
        <v>0</v>
      </c>
    </row>
    <row r="2962" spans="2:5" ht="31.5" x14ac:dyDescent="0.25">
      <c r="B2962" s="265">
        <v>97025</v>
      </c>
      <c r="C2962" s="246" t="s">
        <v>8534</v>
      </c>
      <c r="D2962" s="245" t="s">
        <v>123</v>
      </c>
      <c r="E2962" s="247">
        <v>0</v>
      </c>
    </row>
    <row r="2963" spans="2:5" ht="47.25" x14ac:dyDescent="0.25">
      <c r="B2963" s="265">
        <v>97032</v>
      </c>
      <c r="C2963" s="246" t="s">
        <v>6973</v>
      </c>
      <c r="D2963" s="245" t="s">
        <v>123</v>
      </c>
      <c r="E2963" s="247">
        <v>65.22</v>
      </c>
    </row>
    <row r="2964" spans="2:5" ht="47.25" x14ac:dyDescent="0.25">
      <c r="B2964" s="265">
        <v>97031</v>
      </c>
      <c r="C2964" s="246" t="s">
        <v>6972</v>
      </c>
      <c r="D2964" s="245" t="s">
        <v>123</v>
      </c>
      <c r="E2964" s="247">
        <v>104.33</v>
      </c>
    </row>
    <row r="2965" spans="2:5" ht="47.25" x14ac:dyDescent="0.25">
      <c r="B2965" s="265">
        <v>97036</v>
      </c>
      <c r="C2965" s="246" t="s">
        <v>8535</v>
      </c>
      <c r="D2965" s="245" t="s">
        <v>123</v>
      </c>
      <c r="E2965" s="247">
        <v>0</v>
      </c>
    </row>
    <row r="2966" spans="2:5" ht="47.25" x14ac:dyDescent="0.25">
      <c r="B2966" s="265">
        <v>97035</v>
      </c>
      <c r="C2966" s="246" t="s">
        <v>8536</v>
      </c>
      <c r="D2966" s="245" t="s">
        <v>123</v>
      </c>
      <c r="E2966" s="247">
        <v>0</v>
      </c>
    </row>
    <row r="2967" spans="2:5" ht="47.25" x14ac:dyDescent="0.25">
      <c r="B2967" s="265">
        <v>97034</v>
      </c>
      <c r="C2967" s="246" t="s">
        <v>6975</v>
      </c>
      <c r="D2967" s="245" t="s">
        <v>123</v>
      </c>
      <c r="E2967" s="247">
        <v>67.930000000000007</v>
      </c>
    </row>
    <row r="2968" spans="2:5" ht="47.25" x14ac:dyDescent="0.25">
      <c r="B2968" s="265">
        <v>97033</v>
      </c>
      <c r="C2968" s="246" t="s">
        <v>6974</v>
      </c>
      <c r="D2968" s="245" t="s">
        <v>123</v>
      </c>
      <c r="E2968" s="247">
        <v>102.28</v>
      </c>
    </row>
    <row r="2969" spans="2:5" ht="47.25" x14ac:dyDescent="0.25">
      <c r="B2969" s="265">
        <v>97030</v>
      </c>
      <c r="C2969" s="246" t="s">
        <v>8537</v>
      </c>
      <c r="D2969" s="245" t="s">
        <v>123</v>
      </c>
      <c r="E2969" s="247">
        <v>0</v>
      </c>
    </row>
    <row r="2970" spans="2:5" ht="47.25" x14ac:dyDescent="0.25">
      <c r="B2970" s="265">
        <v>97029</v>
      </c>
      <c r="C2970" s="246" t="s">
        <v>8538</v>
      </c>
      <c r="D2970" s="245" t="s">
        <v>123</v>
      </c>
      <c r="E2970" s="247">
        <v>0</v>
      </c>
    </row>
    <row r="2971" spans="2:5" ht="47.25" x14ac:dyDescent="0.25">
      <c r="B2971" s="265">
        <v>97028</v>
      </c>
      <c r="C2971" s="246" t="s">
        <v>8539</v>
      </c>
      <c r="D2971" s="245" t="s">
        <v>123</v>
      </c>
      <c r="E2971" s="247">
        <v>0</v>
      </c>
    </row>
    <row r="2972" spans="2:5" ht="47.25" x14ac:dyDescent="0.25">
      <c r="B2972" s="265">
        <v>97027</v>
      </c>
      <c r="C2972" s="246" t="s">
        <v>8540</v>
      </c>
      <c r="D2972" s="245" t="s">
        <v>123</v>
      </c>
      <c r="E2972" s="247">
        <v>0</v>
      </c>
    </row>
    <row r="2973" spans="2:5" ht="31.5" x14ac:dyDescent="0.25">
      <c r="B2973" s="265">
        <v>97038</v>
      </c>
      <c r="C2973" s="246" t="s">
        <v>8541</v>
      </c>
      <c r="D2973" s="245" t="s">
        <v>123</v>
      </c>
      <c r="E2973" s="247">
        <v>0</v>
      </c>
    </row>
    <row r="2974" spans="2:5" ht="47.25" x14ac:dyDescent="0.25">
      <c r="B2974" s="265">
        <v>97037</v>
      </c>
      <c r="C2974" s="246" t="s">
        <v>8542</v>
      </c>
      <c r="D2974" s="245" t="s">
        <v>123</v>
      </c>
      <c r="E2974" s="247">
        <v>0</v>
      </c>
    </row>
    <row r="2975" spans="2:5" ht="31.5" x14ac:dyDescent="0.25">
      <c r="B2975" s="265">
        <v>97014</v>
      </c>
      <c r="C2975" s="246" t="s">
        <v>6967</v>
      </c>
      <c r="D2975" s="245" t="s">
        <v>123</v>
      </c>
      <c r="E2975" s="247">
        <v>69.58</v>
      </c>
    </row>
    <row r="2976" spans="2:5" ht="31.5" x14ac:dyDescent="0.25">
      <c r="B2976" s="265">
        <v>97015</v>
      </c>
      <c r="C2976" s="246" t="s">
        <v>6968</v>
      </c>
      <c r="D2976" s="245" t="s">
        <v>123</v>
      </c>
      <c r="E2976" s="247">
        <v>58.35</v>
      </c>
    </row>
    <row r="2977" spans="2:5" ht="31.5" x14ac:dyDescent="0.25">
      <c r="B2977" s="265">
        <v>97013</v>
      </c>
      <c r="C2977" s="246" t="s">
        <v>6966</v>
      </c>
      <c r="D2977" s="245" t="s">
        <v>123</v>
      </c>
      <c r="E2977" s="247">
        <v>92.08</v>
      </c>
    </row>
    <row r="2978" spans="2:5" ht="31.5" x14ac:dyDescent="0.25">
      <c r="B2978" s="265">
        <v>97017</v>
      </c>
      <c r="C2978" s="246" t="s">
        <v>6970</v>
      </c>
      <c r="D2978" s="245" t="s">
        <v>123</v>
      </c>
      <c r="E2978" s="247">
        <v>54.69</v>
      </c>
    </row>
    <row r="2979" spans="2:5" ht="31.5" x14ac:dyDescent="0.25">
      <c r="B2979" s="265">
        <v>97018</v>
      </c>
      <c r="C2979" s="246" t="s">
        <v>6971</v>
      </c>
      <c r="D2979" s="245" t="s">
        <v>123</v>
      </c>
      <c r="E2979" s="247">
        <v>45.85</v>
      </c>
    </row>
    <row r="2980" spans="2:5" ht="31.5" x14ac:dyDescent="0.25">
      <c r="B2980" s="265">
        <v>97016</v>
      </c>
      <c r="C2980" s="246" t="s">
        <v>6969</v>
      </c>
      <c r="D2980" s="245" t="s">
        <v>123</v>
      </c>
      <c r="E2980" s="247">
        <v>72.5</v>
      </c>
    </row>
    <row r="2981" spans="2:5" ht="31.5" x14ac:dyDescent="0.25">
      <c r="B2981" s="265">
        <v>97024</v>
      </c>
      <c r="C2981" s="246" t="s">
        <v>8543</v>
      </c>
      <c r="D2981" s="245" t="s">
        <v>123</v>
      </c>
      <c r="E2981" s="247">
        <v>0</v>
      </c>
    </row>
    <row r="2982" spans="2:5" ht="31.5" x14ac:dyDescent="0.25">
      <c r="B2982" s="265">
        <v>97023</v>
      </c>
      <c r="C2982" s="246" t="s">
        <v>8544</v>
      </c>
      <c r="D2982" s="245" t="s">
        <v>123</v>
      </c>
      <c r="E2982" s="247">
        <v>0</v>
      </c>
    </row>
    <row r="2983" spans="2:5" ht="31.5" x14ac:dyDescent="0.25">
      <c r="B2983" s="265">
        <v>105804</v>
      </c>
      <c r="C2983" s="246" t="s">
        <v>8545</v>
      </c>
      <c r="D2983" s="245" t="s">
        <v>123</v>
      </c>
      <c r="E2983" s="247">
        <v>0</v>
      </c>
    </row>
    <row r="2984" spans="2:5" ht="31.5" x14ac:dyDescent="0.25">
      <c r="B2984" s="265">
        <v>104990</v>
      </c>
      <c r="C2984" s="246" t="s">
        <v>6989</v>
      </c>
      <c r="D2984" s="245" t="s">
        <v>123</v>
      </c>
      <c r="E2984" s="247">
        <v>12.06</v>
      </c>
    </row>
    <row r="2985" spans="2:5" x14ac:dyDescent="0.25">
      <c r="B2985" s="265">
        <v>97052</v>
      </c>
      <c r="C2985" s="246" t="s">
        <v>8546</v>
      </c>
      <c r="D2985" s="245" t="s">
        <v>19</v>
      </c>
      <c r="E2985" s="247">
        <v>0</v>
      </c>
    </row>
    <row r="2986" spans="2:5" x14ac:dyDescent="0.25">
      <c r="B2986" s="265">
        <v>97054</v>
      </c>
      <c r="C2986" s="246" t="s">
        <v>6981</v>
      </c>
      <c r="D2986" s="245" t="s">
        <v>19</v>
      </c>
      <c r="E2986" s="247">
        <v>31.82</v>
      </c>
    </row>
    <row r="2987" spans="2:5" x14ac:dyDescent="0.25">
      <c r="B2987" s="265">
        <v>104981</v>
      </c>
      <c r="C2987" s="246" t="s">
        <v>8547</v>
      </c>
      <c r="D2987" s="245" t="s">
        <v>123</v>
      </c>
      <c r="E2987" s="247">
        <v>0</v>
      </c>
    </row>
    <row r="2988" spans="2:5" x14ac:dyDescent="0.25">
      <c r="B2988" s="265">
        <v>104980</v>
      </c>
      <c r="C2988" s="246" t="s">
        <v>8548</v>
      </c>
      <c r="D2988" s="245" t="s">
        <v>123</v>
      </c>
      <c r="E2988" s="247">
        <v>0</v>
      </c>
    </row>
    <row r="2989" spans="2:5" x14ac:dyDescent="0.25">
      <c r="B2989" s="265">
        <v>97042</v>
      </c>
      <c r="C2989" s="246" t="s">
        <v>8549</v>
      </c>
      <c r="D2989" s="245" t="s">
        <v>123</v>
      </c>
      <c r="E2989" s="247">
        <v>0</v>
      </c>
    </row>
    <row r="2990" spans="2:5" ht="31.5" x14ac:dyDescent="0.25">
      <c r="B2990" s="265">
        <v>97045</v>
      </c>
      <c r="C2990" s="246" t="s">
        <v>8550</v>
      </c>
      <c r="D2990" s="245" t="s">
        <v>123</v>
      </c>
      <c r="E2990" s="247">
        <v>0</v>
      </c>
    </row>
    <row r="2991" spans="2:5" ht="31.5" x14ac:dyDescent="0.25">
      <c r="B2991" s="265">
        <v>97044</v>
      </c>
      <c r="C2991" s="246" t="s">
        <v>8551</v>
      </c>
      <c r="D2991" s="245" t="s">
        <v>123</v>
      </c>
      <c r="E2991" s="247">
        <v>0</v>
      </c>
    </row>
    <row r="2992" spans="2:5" ht="31.5" x14ac:dyDescent="0.25">
      <c r="B2992" s="265">
        <v>97043</v>
      </c>
      <c r="C2992" s="246" t="s">
        <v>8552</v>
      </c>
      <c r="D2992" s="245" t="s">
        <v>123</v>
      </c>
      <c r="E2992" s="247">
        <v>0</v>
      </c>
    </row>
    <row r="2993" spans="2:5" ht="31.5" x14ac:dyDescent="0.25">
      <c r="B2993" s="265">
        <v>97063</v>
      </c>
      <c r="C2993" s="246" t="s">
        <v>6983</v>
      </c>
      <c r="D2993" s="245" t="s">
        <v>121</v>
      </c>
      <c r="E2993" s="247">
        <v>23.82</v>
      </c>
    </row>
    <row r="2994" spans="2:5" x14ac:dyDescent="0.25">
      <c r="B2994" s="265">
        <v>97065</v>
      </c>
      <c r="C2994" s="246" t="s">
        <v>6985</v>
      </c>
      <c r="D2994" s="245" t="s">
        <v>173</v>
      </c>
      <c r="E2994" s="247">
        <v>16</v>
      </c>
    </row>
    <row r="2995" spans="2:5" x14ac:dyDescent="0.25">
      <c r="B2995" s="265">
        <v>97064</v>
      </c>
      <c r="C2995" s="246" t="s">
        <v>6984</v>
      </c>
      <c r="D2995" s="245" t="s">
        <v>123</v>
      </c>
      <c r="E2995" s="247">
        <v>33.340000000000003</v>
      </c>
    </row>
    <row r="2996" spans="2:5" x14ac:dyDescent="0.25">
      <c r="B2996" s="265">
        <v>97049</v>
      </c>
      <c r="C2996" s="246" t="s">
        <v>8553</v>
      </c>
      <c r="D2996" s="245" t="s">
        <v>121</v>
      </c>
      <c r="E2996" s="247">
        <v>0</v>
      </c>
    </row>
    <row r="2997" spans="2:5" ht="31.5" x14ac:dyDescent="0.25">
      <c r="B2997" s="265">
        <v>96997</v>
      </c>
      <c r="C2997" s="246" t="s">
        <v>8554</v>
      </c>
      <c r="D2997" s="245" t="s">
        <v>123</v>
      </c>
      <c r="E2997" s="247">
        <v>0</v>
      </c>
    </row>
    <row r="2998" spans="2:5" ht="31.5" x14ac:dyDescent="0.25">
      <c r="B2998" s="265">
        <v>96999</v>
      </c>
      <c r="C2998" s="246" t="s">
        <v>8555</v>
      </c>
      <c r="D2998" s="245" t="s">
        <v>123</v>
      </c>
      <c r="E2998" s="247">
        <v>0</v>
      </c>
    </row>
    <row r="2999" spans="2:5" ht="31.5" x14ac:dyDescent="0.25">
      <c r="B2999" s="265">
        <v>96996</v>
      </c>
      <c r="C2999" s="246" t="s">
        <v>8556</v>
      </c>
      <c r="D2999" s="245" t="s">
        <v>123</v>
      </c>
      <c r="E2999" s="247">
        <v>0</v>
      </c>
    </row>
    <row r="3000" spans="2:5" ht="31.5" x14ac:dyDescent="0.25">
      <c r="B3000" s="265">
        <v>96998</v>
      </c>
      <c r="C3000" s="246" t="s">
        <v>8557</v>
      </c>
      <c r="D3000" s="245" t="s">
        <v>123</v>
      </c>
      <c r="E3000" s="247">
        <v>0</v>
      </c>
    </row>
    <row r="3001" spans="2:5" ht="31.5" x14ac:dyDescent="0.25">
      <c r="B3001" s="265">
        <v>97067</v>
      </c>
      <c r="C3001" s="246" t="s">
        <v>6987</v>
      </c>
      <c r="D3001" s="245" t="s">
        <v>123</v>
      </c>
      <c r="E3001" s="247">
        <v>753.73</v>
      </c>
    </row>
    <row r="3002" spans="2:5" ht="31.5" x14ac:dyDescent="0.25">
      <c r="B3002" s="265">
        <v>97001</v>
      </c>
      <c r="C3002" s="246" t="s">
        <v>8558</v>
      </c>
      <c r="D3002" s="245" t="s">
        <v>123</v>
      </c>
      <c r="E3002" s="247">
        <v>0</v>
      </c>
    </row>
    <row r="3003" spans="2:5" ht="31.5" x14ac:dyDescent="0.25">
      <c r="B3003" s="265">
        <v>97003</v>
      </c>
      <c r="C3003" s="246" t="s">
        <v>8559</v>
      </c>
      <c r="D3003" s="245" t="s">
        <v>123</v>
      </c>
      <c r="E3003" s="247">
        <v>0</v>
      </c>
    </row>
    <row r="3004" spans="2:5" ht="31.5" x14ac:dyDescent="0.25">
      <c r="B3004" s="265">
        <v>97005</v>
      </c>
      <c r="C3004" s="246" t="s">
        <v>8560</v>
      </c>
      <c r="D3004" s="245" t="s">
        <v>123</v>
      </c>
      <c r="E3004" s="247">
        <v>0</v>
      </c>
    </row>
    <row r="3005" spans="2:5" ht="31.5" x14ac:dyDescent="0.25">
      <c r="B3005" s="265">
        <v>97000</v>
      </c>
      <c r="C3005" s="246" t="s">
        <v>8561</v>
      </c>
      <c r="D3005" s="245" t="s">
        <v>123</v>
      </c>
      <c r="E3005" s="247">
        <v>0</v>
      </c>
    </row>
    <row r="3006" spans="2:5" ht="31.5" x14ac:dyDescent="0.25">
      <c r="B3006" s="265">
        <v>97002</v>
      </c>
      <c r="C3006" s="246" t="s">
        <v>8562</v>
      </c>
      <c r="D3006" s="245" t="s">
        <v>123</v>
      </c>
      <c r="E3006" s="247">
        <v>0</v>
      </c>
    </row>
    <row r="3007" spans="2:5" ht="31.5" x14ac:dyDescent="0.25">
      <c r="B3007" s="265">
        <v>97004</v>
      </c>
      <c r="C3007" s="246" t="s">
        <v>8563</v>
      </c>
      <c r="D3007" s="245" t="s">
        <v>123</v>
      </c>
      <c r="E3007" s="247">
        <v>0</v>
      </c>
    </row>
    <row r="3008" spans="2:5" ht="31.5" x14ac:dyDescent="0.25">
      <c r="B3008" s="265">
        <v>97007</v>
      </c>
      <c r="C3008" s="246" t="s">
        <v>8564</v>
      </c>
      <c r="D3008" s="245" t="s">
        <v>123</v>
      </c>
      <c r="E3008" s="247">
        <v>0</v>
      </c>
    </row>
    <row r="3009" spans="2:5" ht="31.5" x14ac:dyDescent="0.25">
      <c r="B3009" s="265">
        <v>97009</v>
      </c>
      <c r="C3009" s="246" t="s">
        <v>8565</v>
      </c>
      <c r="D3009" s="245" t="s">
        <v>123</v>
      </c>
      <c r="E3009" s="247">
        <v>0</v>
      </c>
    </row>
    <row r="3010" spans="2:5" ht="31.5" x14ac:dyDescent="0.25">
      <c r="B3010" s="265">
        <v>97006</v>
      </c>
      <c r="C3010" s="246" t="s">
        <v>8566</v>
      </c>
      <c r="D3010" s="245" t="s">
        <v>123</v>
      </c>
      <c r="E3010" s="247">
        <v>0</v>
      </c>
    </row>
    <row r="3011" spans="2:5" ht="31.5" x14ac:dyDescent="0.25">
      <c r="B3011" s="265">
        <v>97008</v>
      </c>
      <c r="C3011" s="246" t="s">
        <v>8567</v>
      </c>
      <c r="D3011" s="245" t="s">
        <v>123</v>
      </c>
      <c r="E3011" s="247">
        <v>0</v>
      </c>
    </row>
    <row r="3012" spans="2:5" x14ac:dyDescent="0.25">
      <c r="B3012" s="265">
        <v>97048</v>
      </c>
      <c r="C3012" s="246" t="s">
        <v>6980</v>
      </c>
      <c r="D3012" s="245" t="s">
        <v>121</v>
      </c>
      <c r="E3012" s="247">
        <v>0.1</v>
      </c>
    </row>
    <row r="3013" spans="2:5" ht="31.5" x14ac:dyDescent="0.25">
      <c r="B3013" s="265">
        <v>97047</v>
      </c>
      <c r="C3013" s="246" t="s">
        <v>6979</v>
      </c>
      <c r="D3013" s="245" t="s">
        <v>121</v>
      </c>
      <c r="E3013" s="247">
        <v>0.14000000000000001</v>
      </c>
    </row>
    <row r="3014" spans="2:5" x14ac:dyDescent="0.25">
      <c r="B3014" s="265">
        <v>97046</v>
      </c>
      <c r="C3014" s="246" t="s">
        <v>8568</v>
      </c>
      <c r="D3014" s="245" t="s">
        <v>121</v>
      </c>
      <c r="E3014" s="247">
        <v>0.37</v>
      </c>
    </row>
    <row r="3015" spans="2:5" ht="31.5" x14ac:dyDescent="0.25">
      <c r="B3015" s="265">
        <v>104989</v>
      </c>
      <c r="C3015" s="246" t="s">
        <v>6988</v>
      </c>
      <c r="D3015" s="245" t="s">
        <v>19</v>
      </c>
      <c r="E3015" s="247">
        <v>46.54</v>
      </c>
    </row>
    <row r="3016" spans="2:5" x14ac:dyDescent="0.25">
      <c r="B3016" s="265">
        <v>97066</v>
      </c>
      <c r="C3016" s="246" t="s">
        <v>6986</v>
      </c>
      <c r="D3016" s="245" t="s">
        <v>121</v>
      </c>
      <c r="E3016" s="247">
        <v>374.97</v>
      </c>
    </row>
    <row r="3017" spans="2:5" x14ac:dyDescent="0.25">
      <c r="B3017" s="265">
        <v>104982</v>
      </c>
      <c r="C3017" s="246" t="s">
        <v>8569</v>
      </c>
      <c r="D3017" s="245" t="s">
        <v>123</v>
      </c>
      <c r="E3017" s="247">
        <v>0</v>
      </c>
    </row>
    <row r="3018" spans="2:5" x14ac:dyDescent="0.25">
      <c r="B3018" s="265">
        <v>97060</v>
      </c>
      <c r="C3018" s="246" t="s">
        <v>8570</v>
      </c>
      <c r="D3018" s="245" t="s">
        <v>123</v>
      </c>
      <c r="E3018" s="247">
        <v>0</v>
      </c>
    </row>
    <row r="3019" spans="2:5" x14ac:dyDescent="0.25">
      <c r="B3019" s="265">
        <v>97059</v>
      </c>
      <c r="C3019" s="246" t="s">
        <v>8571</v>
      </c>
      <c r="D3019" s="245" t="s">
        <v>123</v>
      </c>
      <c r="E3019" s="247">
        <v>0</v>
      </c>
    </row>
    <row r="3020" spans="2:5" x14ac:dyDescent="0.25">
      <c r="B3020" s="265">
        <v>97058</v>
      </c>
      <c r="C3020" s="246" t="s">
        <v>8572</v>
      </c>
      <c r="D3020" s="245" t="s">
        <v>123</v>
      </c>
      <c r="E3020" s="247">
        <v>0</v>
      </c>
    </row>
    <row r="3021" spans="2:5" ht="31.5" x14ac:dyDescent="0.25">
      <c r="B3021" s="265">
        <v>97056</v>
      </c>
      <c r="C3021" s="246" t="s">
        <v>8573</v>
      </c>
      <c r="D3021" s="245" t="s">
        <v>123</v>
      </c>
      <c r="E3021" s="247">
        <v>0</v>
      </c>
    </row>
    <row r="3022" spans="2:5" ht="31.5" x14ac:dyDescent="0.25">
      <c r="B3022" s="265">
        <v>97057</v>
      </c>
      <c r="C3022" s="246" t="s">
        <v>8574</v>
      </c>
      <c r="D3022" s="245" t="s">
        <v>123</v>
      </c>
      <c r="E3022" s="247">
        <v>0</v>
      </c>
    </row>
    <row r="3023" spans="2:5" ht="31.5" x14ac:dyDescent="0.25">
      <c r="B3023" s="265">
        <v>97055</v>
      </c>
      <c r="C3023" s="246" t="s">
        <v>8575</v>
      </c>
      <c r="D3023" s="245" t="s">
        <v>123</v>
      </c>
      <c r="E3023" s="247">
        <v>0</v>
      </c>
    </row>
    <row r="3024" spans="2:5" x14ac:dyDescent="0.25">
      <c r="B3024" s="265">
        <v>102656</v>
      </c>
      <c r="C3024" s="246" t="s">
        <v>8576</v>
      </c>
      <c r="D3024" s="245" t="s">
        <v>123</v>
      </c>
      <c r="E3024" s="247">
        <v>0</v>
      </c>
    </row>
    <row r="3025" spans="2:5" x14ac:dyDescent="0.25">
      <c r="B3025" s="265">
        <v>104983</v>
      </c>
      <c r="C3025" s="246" t="s">
        <v>8577</v>
      </c>
      <c r="D3025" s="245" t="s">
        <v>19</v>
      </c>
      <c r="E3025" s="247">
        <v>0</v>
      </c>
    </row>
    <row r="3026" spans="2:5" x14ac:dyDescent="0.25">
      <c r="B3026" s="265">
        <v>97050</v>
      </c>
      <c r="C3026" s="246" t="s">
        <v>8578</v>
      </c>
      <c r="D3026" s="245" t="s">
        <v>121</v>
      </c>
      <c r="E3026" s="247">
        <v>0</v>
      </c>
    </row>
    <row r="3027" spans="2:5" ht="31.5" x14ac:dyDescent="0.25">
      <c r="B3027" s="265">
        <v>95946</v>
      </c>
      <c r="C3027" s="246" t="s">
        <v>2645</v>
      </c>
      <c r="D3027" s="245" t="s">
        <v>171</v>
      </c>
      <c r="E3027" s="247">
        <v>13.9</v>
      </c>
    </row>
    <row r="3028" spans="2:5" ht="31.5" x14ac:dyDescent="0.25">
      <c r="B3028" s="265">
        <v>95947</v>
      </c>
      <c r="C3028" s="246" t="s">
        <v>2646</v>
      </c>
      <c r="D3028" s="245" t="s">
        <v>171</v>
      </c>
      <c r="E3028" s="247">
        <v>10.36</v>
      </c>
    </row>
    <row r="3029" spans="2:5" ht="31.5" x14ac:dyDescent="0.25">
      <c r="B3029" s="265">
        <v>95948</v>
      </c>
      <c r="C3029" s="246" t="s">
        <v>2647</v>
      </c>
      <c r="D3029" s="245" t="s">
        <v>171</v>
      </c>
      <c r="E3029" s="247">
        <v>8.77</v>
      </c>
    </row>
    <row r="3030" spans="2:5" ht="31.5" x14ac:dyDescent="0.25">
      <c r="B3030" s="265">
        <v>95944</v>
      </c>
      <c r="C3030" s="246" t="s">
        <v>2643</v>
      </c>
      <c r="D3030" s="245" t="s">
        <v>171</v>
      </c>
      <c r="E3030" s="247">
        <v>23.47</v>
      </c>
    </row>
    <row r="3031" spans="2:5" ht="31.5" x14ac:dyDescent="0.25">
      <c r="B3031" s="265">
        <v>95945</v>
      </c>
      <c r="C3031" s="246" t="s">
        <v>2644</v>
      </c>
      <c r="D3031" s="245" t="s">
        <v>171</v>
      </c>
      <c r="E3031" s="247">
        <v>18.14</v>
      </c>
    </row>
    <row r="3032" spans="2:5" ht="31.5" x14ac:dyDescent="0.25">
      <c r="B3032" s="265">
        <v>95943</v>
      </c>
      <c r="C3032" s="246" t="s">
        <v>2642</v>
      </c>
      <c r="D3032" s="245" t="s">
        <v>171</v>
      </c>
      <c r="E3032" s="247">
        <v>26.56</v>
      </c>
    </row>
    <row r="3033" spans="2:5" ht="31.5" x14ac:dyDescent="0.25">
      <c r="B3033" s="265">
        <v>102077</v>
      </c>
      <c r="C3033" s="246" t="s">
        <v>8579</v>
      </c>
      <c r="D3033" s="245" t="s">
        <v>173</v>
      </c>
      <c r="E3033" s="247">
        <v>5613.56</v>
      </c>
    </row>
    <row r="3034" spans="2:5" ht="31.5" x14ac:dyDescent="0.25">
      <c r="B3034" s="265">
        <v>102073</v>
      </c>
      <c r="C3034" s="246" t="s">
        <v>8580</v>
      </c>
      <c r="D3034" s="245" t="s">
        <v>173</v>
      </c>
      <c r="E3034" s="247">
        <v>4010.74</v>
      </c>
    </row>
    <row r="3035" spans="2:5" ht="31.5" x14ac:dyDescent="0.25">
      <c r="B3035" s="265">
        <v>102079</v>
      </c>
      <c r="C3035" s="246" t="s">
        <v>8581</v>
      </c>
      <c r="D3035" s="245" t="s">
        <v>173</v>
      </c>
      <c r="E3035" s="247">
        <v>5500.2</v>
      </c>
    </row>
    <row r="3036" spans="2:5" ht="31.5" x14ac:dyDescent="0.25">
      <c r="B3036" s="265">
        <v>102075</v>
      </c>
      <c r="C3036" s="246" t="s">
        <v>8582</v>
      </c>
      <c r="D3036" s="245" t="s">
        <v>173</v>
      </c>
      <c r="E3036" s="247">
        <v>4978.2</v>
      </c>
    </row>
    <row r="3037" spans="2:5" ht="31.5" x14ac:dyDescent="0.25">
      <c r="B3037" s="265">
        <v>102078</v>
      </c>
      <c r="C3037" s="246" t="s">
        <v>8583</v>
      </c>
      <c r="D3037" s="245" t="s">
        <v>173</v>
      </c>
      <c r="E3037" s="247">
        <v>5733.41</v>
      </c>
    </row>
    <row r="3038" spans="2:5" ht="31.5" x14ac:dyDescent="0.25">
      <c r="B3038" s="265">
        <v>102074</v>
      </c>
      <c r="C3038" s="246" t="s">
        <v>8584</v>
      </c>
      <c r="D3038" s="245" t="s">
        <v>173</v>
      </c>
      <c r="E3038" s="247">
        <v>4793.71</v>
      </c>
    </row>
    <row r="3039" spans="2:5" ht="31.5" x14ac:dyDescent="0.25">
      <c r="B3039" s="265">
        <v>102080</v>
      </c>
      <c r="C3039" s="246" t="s">
        <v>8585</v>
      </c>
      <c r="D3039" s="245" t="s">
        <v>173</v>
      </c>
      <c r="E3039" s="247">
        <v>4771.53</v>
      </c>
    </row>
    <row r="3040" spans="2:5" ht="31.5" x14ac:dyDescent="0.25">
      <c r="B3040" s="265">
        <v>102076</v>
      </c>
      <c r="C3040" s="246" t="s">
        <v>8586</v>
      </c>
      <c r="D3040" s="245" t="s">
        <v>173</v>
      </c>
      <c r="E3040" s="247">
        <v>5079.32</v>
      </c>
    </row>
    <row r="3041" spans="2:5" ht="31.5" x14ac:dyDescent="0.25">
      <c r="B3041" s="265">
        <v>102084</v>
      </c>
      <c r="C3041" s="246" t="s">
        <v>8587</v>
      </c>
      <c r="D3041" s="245" t="s">
        <v>123</v>
      </c>
      <c r="E3041" s="247">
        <v>0</v>
      </c>
    </row>
    <row r="3042" spans="2:5" ht="31.5" x14ac:dyDescent="0.25">
      <c r="B3042" s="265">
        <v>102082</v>
      </c>
      <c r="C3042" s="246" t="s">
        <v>8588</v>
      </c>
      <c r="D3042" s="245" t="s">
        <v>123</v>
      </c>
      <c r="E3042" s="247">
        <v>0</v>
      </c>
    </row>
    <row r="3043" spans="2:5" ht="31.5" x14ac:dyDescent="0.25">
      <c r="B3043" s="265">
        <v>102081</v>
      </c>
      <c r="C3043" s="246" t="s">
        <v>8589</v>
      </c>
      <c r="D3043" s="245" t="s">
        <v>123</v>
      </c>
      <c r="E3043" s="247">
        <v>0</v>
      </c>
    </row>
    <row r="3044" spans="2:5" ht="31.5" x14ac:dyDescent="0.25">
      <c r="B3044" s="265">
        <v>102092</v>
      </c>
      <c r="C3044" s="246" t="s">
        <v>8590</v>
      </c>
      <c r="D3044" s="245" t="s">
        <v>123</v>
      </c>
      <c r="E3044" s="247">
        <v>0</v>
      </c>
    </row>
    <row r="3045" spans="2:5" ht="31.5" x14ac:dyDescent="0.25">
      <c r="B3045" s="265">
        <v>102089</v>
      </c>
      <c r="C3045" s="246" t="s">
        <v>2565</v>
      </c>
      <c r="D3045" s="245" t="s">
        <v>121</v>
      </c>
      <c r="E3045" s="247">
        <v>182.42</v>
      </c>
    </row>
    <row r="3046" spans="2:5" ht="31.5" x14ac:dyDescent="0.25">
      <c r="B3046" s="265">
        <v>102090</v>
      </c>
      <c r="C3046" s="246" t="s">
        <v>2566</v>
      </c>
      <c r="D3046" s="245" t="s">
        <v>121</v>
      </c>
      <c r="E3046" s="247">
        <v>139.16999999999999</v>
      </c>
    </row>
    <row r="3047" spans="2:5" ht="31.5" x14ac:dyDescent="0.25">
      <c r="B3047" s="265">
        <v>102086</v>
      </c>
      <c r="C3047" s="246" t="s">
        <v>2562</v>
      </c>
      <c r="D3047" s="245" t="s">
        <v>121</v>
      </c>
      <c r="E3047" s="247">
        <v>191.94</v>
      </c>
    </row>
    <row r="3048" spans="2:5" ht="31.5" x14ac:dyDescent="0.25">
      <c r="B3048" s="265">
        <v>102087</v>
      </c>
      <c r="C3048" s="246" t="s">
        <v>2563</v>
      </c>
      <c r="D3048" s="245" t="s">
        <v>121</v>
      </c>
      <c r="E3048" s="247">
        <v>153.81</v>
      </c>
    </row>
    <row r="3049" spans="2:5" ht="31.5" x14ac:dyDescent="0.25">
      <c r="B3049" s="265">
        <v>102091</v>
      </c>
      <c r="C3049" s="246" t="s">
        <v>2567</v>
      </c>
      <c r="D3049" s="245" t="s">
        <v>121</v>
      </c>
      <c r="E3049" s="247">
        <v>301.01</v>
      </c>
    </row>
    <row r="3050" spans="2:5" ht="31.5" x14ac:dyDescent="0.25">
      <c r="B3050" s="265">
        <v>102088</v>
      </c>
      <c r="C3050" s="246" t="s">
        <v>2564</v>
      </c>
      <c r="D3050" s="245" t="s">
        <v>121</v>
      </c>
      <c r="E3050" s="247">
        <v>257.49</v>
      </c>
    </row>
    <row r="3051" spans="2:5" ht="31.5" x14ac:dyDescent="0.25">
      <c r="B3051" s="265">
        <v>101997</v>
      </c>
      <c r="C3051" s="246" t="s">
        <v>2510</v>
      </c>
      <c r="D3051" s="245" t="s">
        <v>121</v>
      </c>
      <c r="E3051" s="247">
        <v>192.85</v>
      </c>
    </row>
    <row r="3052" spans="2:5" ht="31.5" x14ac:dyDescent="0.25">
      <c r="B3052" s="265">
        <v>101998</v>
      </c>
      <c r="C3052" s="246" t="s">
        <v>2511</v>
      </c>
      <c r="D3052" s="245" t="s">
        <v>121</v>
      </c>
      <c r="E3052" s="247">
        <v>147.13999999999999</v>
      </c>
    </row>
    <row r="3053" spans="2:5" ht="31.5" x14ac:dyDescent="0.25">
      <c r="B3053" s="265">
        <v>101999</v>
      </c>
      <c r="C3053" s="246" t="s">
        <v>2512</v>
      </c>
      <c r="D3053" s="245" t="s">
        <v>121</v>
      </c>
      <c r="E3053" s="247">
        <v>355.22</v>
      </c>
    </row>
    <row r="3054" spans="2:5" ht="31.5" x14ac:dyDescent="0.25">
      <c r="B3054" s="265">
        <v>101994</v>
      </c>
      <c r="C3054" s="246" t="s">
        <v>2507</v>
      </c>
      <c r="D3054" s="245" t="s">
        <v>121</v>
      </c>
      <c r="E3054" s="247">
        <v>199.48</v>
      </c>
    </row>
    <row r="3055" spans="2:5" ht="31.5" x14ac:dyDescent="0.25">
      <c r="B3055" s="265">
        <v>101995</v>
      </c>
      <c r="C3055" s="246" t="s">
        <v>2508</v>
      </c>
      <c r="D3055" s="245" t="s">
        <v>121</v>
      </c>
      <c r="E3055" s="247">
        <v>158.71</v>
      </c>
    </row>
    <row r="3056" spans="2:5" ht="31.5" x14ac:dyDescent="0.25">
      <c r="B3056" s="265">
        <v>101996</v>
      </c>
      <c r="C3056" s="246" t="s">
        <v>2509</v>
      </c>
      <c r="D3056" s="245" t="s">
        <v>121</v>
      </c>
      <c r="E3056" s="247">
        <v>276.32</v>
      </c>
    </row>
    <row r="3057" spans="2:5" ht="31.5" x14ac:dyDescent="0.25">
      <c r="B3057" s="265">
        <v>101991</v>
      </c>
      <c r="C3057" s="246" t="s">
        <v>2504</v>
      </c>
      <c r="D3057" s="245" t="s">
        <v>121</v>
      </c>
      <c r="E3057" s="247">
        <v>193.29</v>
      </c>
    </row>
    <row r="3058" spans="2:5" ht="31.5" x14ac:dyDescent="0.25">
      <c r="B3058" s="265">
        <v>101992</v>
      </c>
      <c r="C3058" s="246" t="s">
        <v>2505</v>
      </c>
      <c r="D3058" s="245" t="s">
        <v>121</v>
      </c>
      <c r="E3058" s="247">
        <v>148.59</v>
      </c>
    </row>
    <row r="3059" spans="2:5" ht="31.5" x14ac:dyDescent="0.25">
      <c r="B3059" s="265">
        <v>101993</v>
      </c>
      <c r="C3059" s="246" t="s">
        <v>2506</v>
      </c>
      <c r="D3059" s="245" t="s">
        <v>121</v>
      </c>
      <c r="E3059" s="247">
        <v>331.63</v>
      </c>
    </row>
    <row r="3060" spans="2:5" ht="31.5" x14ac:dyDescent="0.25">
      <c r="B3060" s="265">
        <v>101988</v>
      </c>
      <c r="C3060" s="246" t="s">
        <v>2501</v>
      </c>
      <c r="D3060" s="245" t="s">
        <v>121</v>
      </c>
      <c r="E3060" s="247">
        <v>189.96</v>
      </c>
    </row>
    <row r="3061" spans="2:5" ht="31.5" x14ac:dyDescent="0.25">
      <c r="B3061" s="265">
        <v>101989</v>
      </c>
      <c r="C3061" s="246" t="s">
        <v>2502</v>
      </c>
      <c r="D3061" s="245" t="s">
        <v>121</v>
      </c>
      <c r="E3061" s="247">
        <v>153.63999999999999</v>
      </c>
    </row>
    <row r="3062" spans="2:5" ht="31.5" x14ac:dyDescent="0.25">
      <c r="B3062" s="265">
        <v>101990</v>
      </c>
      <c r="C3062" s="246" t="s">
        <v>2503</v>
      </c>
      <c r="D3062" s="245" t="s">
        <v>121</v>
      </c>
      <c r="E3062" s="247">
        <v>257.42</v>
      </c>
    </row>
    <row r="3063" spans="2:5" ht="31.5" x14ac:dyDescent="0.25">
      <c r="B3063" s="265">
        <v>101985</v>
      </c>
      <c r="C3063" s="246" t="s">
        <v>2498</v>
      </c>
      <c r="D3063" s="245" t="s">
        <v>121</v>
      </c>
      <c r="E3063" s="247">
        <v>190.73</v>
      </c>
    </row>
    <row r="3064" spans="2:5" ht="31.5" x14ac:dyDescent="0.25">
      <c r="B3064" s="265">
        <v>101986</v>
      </c>
      <c r="C3064" s="246" t="s">
        <v>2499</v>
      </c>
      <c r="D3064" s="245" t="s">
        <v>121</v>
      </c>
      <c r="E3064" s="247">
        <v>143.97</v>
      </c>
    </row>
    <row r="3065" spans="2:5" ht="31.5" x14ac:dyDescent="0.25">
      <c r="B3065" s="265">
        <v>101987</v>
      </c>
      <c r="C3065" s="246" t="s">
        <v>2500</v>
      </c>
      <c r="D3065" s="245" t="s">
        <v>121</v>
      </c>
      <c r="E3065" s="247">
        <v>282.61</v>
      </c>
    </row>
    <row r="3066" spans="2:5" ht="31.5" x14ac:dyDescent="0.25">
      <c r="B3066" s="265">
        <v>101969</v>
      </c>
      <c r="C3066" s="246" t="s">
        <v>2488</v>
      </c>
      <c r="D3066" s="245" t="s">
        <v>121</v>
      </c>
      <c r="E3066" s="247">
        <v>180.8</v>
      </c>
    </row>
    <row r="3067" spans="2:5" ht="31.5" x14ac:dyDescent="0.25">
      <c r="B3067" s="265">
        <v>101971</v>
      </c>
      <c r="C3067" s="246" t="s">
        <v>2489</v>
      </c>
      <c r="D3067" s="245" t="s">
        <v>121</v>
      </c>
      <c r="E3067" s="247">
        <v>144.02000000000001</v>
      </c>
    </row>
    <row r="3068" spans="2:5" ht="31.5" x14ac:dyDescent="0.25">
      <c r="B3068" s="265">
        <v>101973</v>
      </c>
      <c r="C3068" s="246" t="s">
        <v>2490</v>
      </c>
      <c r="D3068" s="245" t="s">
        <v>121</v>
      </c>
      <c r="E3068" s="247">
        <v>239.02</v>
      </c>
    </row>
    <row r="3069" spans="2:5" ht="31.5" x14ac:dyDescent="0.25">
      <c r="B3069" s="265">
        <v>102072</v>
      </c>
      <c r="C3069" s="246" t="s">
        <v>2561</v>
      </c>
      <c r="D3069" s="245" t="s">
        <v>121</v>
      </c>
      <c r="E3069" s="247">
        <v>203.38</v>
      </c>
    </row>
    <row r="3070" spans="2:5" ht="31.5" x14ac:dyDescent="0.25">
      <c r="B3070" s="265">
        <v>102070</v>
      </c>
      <c r="C3070" s="246" t="s">
        <v>2559</v>
      </c>
      <c r="D3070" s="245" t="s">
        <v>121</v>
      </c>
      <c r="E3070" s="247">
        <v>240.78</v>
      </c>
    </row>
    <row r="3071" spans="2:5" ht="31.5" x14ac:dyDescent="0.25">
      <c r="B3071" s="265">
        <v>102071</v>
      </c>
      <c r="C3071" s="246" t="s">
        <v>2560</v>
      </c>
      <c r="D3071" s="245" t="s">
        <v>121</v>
      </c>
      <c r="E3071" s="247">
        <v>214.6</v>
      </c>
    </row>
    <row r="3072" spans="2:5" ht="31.5" x14ac:dyDescent="0.25">
      <c r="B3072" s="265">
        <v>102068</v>
      </c>
      <c r="C3072" s="246" t="s">
        <v>2557</v>
      </c>
      <c r="D3072" s="245" t="s">
        <v>121</v>
      </c>
      <c r="E3072" s="247">
        <v>305.70999999999998</v>
      </c>
    </row>
    <row r="3073" spans="2:5" ht="31.5" x14ac:dyDescent="0.25">
      <c r="B3073" s="265">
        <v>102069</v>
      </c>
      <c r="C3073" s="246" t="s">
        <v>2558</v>
      </c>
      <c r="D3073" s="245" t="s">
        <v>121</v>
      </c>
      <c r="E3073" s="247">
        <v>277.49</v>
      </c>
    </row>
    <row r="3074" spans="2:5" ht="31.5" x14ac:dyDescent="0.25">
      <c r="B3074" s="265">
        <v>102066</v>
      </c>
      <c r="C3074" s="246" t="s">
        <v>2555</v>
      </c>
      <c r="D3074" s="245" t="s">
        <v>121</v>
      </c>
      <c r="E3074" s="247">
        <v>584.75</v>
      </c>
    </row>
    <row r="3075" spans="2:5" ht="31.5" x14ac:dyDescent="0.25">
      <c r="B3075" s="265">
        <v>102067</v>
      </c>
      <c r="C3075" s="246" t="s">
        <v>2556</v>
      </c>
      <c r="D3075" s="245" t="s">
        <v>121</v>
      </c>
      <c r="E3075" s="247">
        <v>497.28</v>
      </c>
    </row>
    <row r="3076" spans="2:5" ht="31.5" x14ac:dyDescent="0.25">
      <c r="B3076" s="265">
        <v>102065</v>
      </c>
      <c r="C3076" s="246" t="s">
        <v>2554</v>
      </c>
      <c r="D3076" s="245" t="s">
        <v>121</v>
      </c>
      <c r="E3076" s="247">
        <v>213.27</v>
      </c>
    </row>
    <row r="3077" spans="2:5" ht="31.5" x14ac:dyDescent="0.25">
      <c r="B3077" s="265">
        <v>102063</v>
      </c>
      <c r="C3077" s="246" t="s">
        <v>2552</v>
      </c>
      <c r="D3077" s="245" t="s">
        <v>121</v>
      </c>
      <c r="E3077" s="247">
        <v>255.67</v>
      </c>
    </row>
    <row r="3078" spans="2:5" ht="31.5" x14ac:dyDescent="0.25">
      <c r="B3078" s="265">
        <v>102064</v>
      </c>
      <c r="C3078" s="246" t="s">
        <v>2553</v>
      </c>
      <c r="D3078" s="245" t="s">
        <v>121</v>
      </c>
      <c r="E3078" s="247">
        <v>228.45</v>
      </c>
    </row>
    <row r="3079" spans="2:5" ht="31.5" x14ac:dyDescent="0.25">
      <c r="B3079" s="265">
        <v>102061</v>
      </c>
      <c r="C3079" s="246" t="s">
        <v>2550</v>
      </c>
      <c r="D3079" s="245" t="s">
        <v>121</v>
      </c>
      <c r="E3079" s="247">
        <v>325.27999999999997</v>
      </c>
    </row>
    <row r="3080" spans="2:5" ht="31.5" x14ac:dyDescent="0.25">
      <c r="B3080" s="265">
        <v>102062</v>
      </c>
      <c r="C3080" s="246" t="s">
        <v>2551</v>
      </c>
      <c r="D3080" s="245" t="s">
        <v>121</v>
      </c>
      <c r="E3080" s="247">
        <v>298.06</v>
      </c>
    </row>
    <row r="3081" spans="2:5" ht="31.5" x14ac:dyDescent="0.25">
      <c r="B3081" s="265">
        <v>102059</v>
      </c>
      <c r="C3081" s="246" t="s">
        <v>2548</v>
      </c>
      <c r="D3081" s="245" t="s">
        <v>121</v>
      </c>
      <c r="E3081" s="247">
        <v>555.58000000000004</v>
      </c>
    </row>
    <row r="3082" spans="2:5" ht="31.5" x14ac:dyDescent="0.25">
      <c r="B3082" s="265">
        <v>102060</v>
      </c>
      <c r="C3082" s="246" t="s">
        <v>2549</v>
      </c>
      <c r="D3082" s="245" t="s">
        <v>121</v>
      </c>
      <c r="E3082" s="247">
        <v>463.34</v>
      </c>
    </row>
    <row r="3083" spans="2:5" ht="31.5" x14ac:dyDescent="0.25">
      <c r="B3083" s="265">
        <v>102052</v>
      </c>
      <c r="C3083" s="246" t="s">
        <v>2547</v>
      </c>
      <c r="D3083" s="245" t="s">
        <v>121</v>
      </c>
      <c r="E3083" s="247">
        <v>212.64</v>
      </c>
    </row>
    <row r="3084" spans="2:5" ht="31.5" x14ac:dyDescent="0.25">
      <c r="B3084" s="265">
        <v>102050</v>
      </c>
      <c r="C3084" s="246" t="s">
        <v>2545</v>
      </c>
      <c r="D3084" s="245" t="s">
        <v>121</v>
      </c>
      <c r="E3084" s="247">
        <v>257.08</v>
      </c>
    </row>
    <row r="3085" spans="2:5" ht="31.5" x14ac:dyDescent="0.25">
      <c r="B3085" s="265">
        <v>102051</v>
      </c>
      <c r="C3085" s="246" t="s">
        <v>2546</v>
      </c>
      <c r="D3085" s="245" t="s">
        <v>121</v>
      </c>
      <c r="E3085" s="247">
        <v>228.58</v>
      </c>
    </row>
    <row r="3086" spans="2:5" ht="31.5" x14ac:dyDescent="0.25">
      <c r="B3086" s="265">
        <v>102048</v>
      </c>
      <c r="C3086" s="246" t="s">
        <v>2543</v>
      </c>
      <c r="D3086" s="245" t="s">
        <v>121</v>
      </c>
      <c r="E3086" s="247">
        <v>336.04</v>
      </c>
    </row>
    <row r="3087" spans="2:5" ht="31.5" x14ac:dyDescent="0.25">
      <c r="B3087" s="265">
        <v>102049</v>
      </c>
      <c r="C3087" s="246" t="s">
        <v>2544</v>
      </c>
      <c r="D3087" s="245" t="s">
        <v>121</v>
      </c>
      <c r="E3087" s="247">
        <v>296.57</v>
      </c>
    </row>
    <row r="3088" spans="2:5" ht="31.5" x14ac:dyDescent="0.25">
      <c r="B3088" s="265">
        <v>102046</v>
      </c>
      <c r="C3088" s="246" t="s">
        <v>2541</v>
      </c>
      <c r="D3088" s="245" t="s">
        <v>121</v>
      </c>
      <c r="E3088" s="247">
        <v>659.84</v>
      </c>
    </row>
    <row r="3089" spans="2:5" ht="31.5" x14ac:dyDescent="0.25">
      <c r="B3089" s="265">
        <v>102047</v>
      </c>
      <c r="C3089" s="246" t="s">
        <v>2542</v>
      </c>
      <c r="D3089" s="245" t="s">
        <v>121</v>
      </c>
      <c r="E3089" s="247">
        <v>558.54</v>
      </c>
    </row>
    <row r="3090" spans="2:5" ht="31.5" x14ac:dyDescent="0.25">
      <c r="B3090" s="265">
        <v>102045</v>
      </c>
      <c r="C3090" s="246" t="s">
        <v>2540</v>
      </c>
      <c r="D3090" s="245" t="s">
        <v>121</v>
      </c>
      <c r="E3090" s="247">
        <v>228.82</v>
      </c>
    </row>
    <row r="3091" spans="2:5" ht="31.5" x14ac:dyDescent="0.25">
      <c r="B3091" s="265">
        <v>102043</v>
      </c>
      <c r="C3091" s="246" t="s">
        <v>2538</v>
      </c>
      <c r="D3091" s="245" t="s">
        <v>121</v>
      </c>
      <c r="E3091" s="247">
        <v>272.39</v>
      </c>
    </row>
    <row r="3092" spans="2:5" ht="31.5" x14ac:dyDescent="0.25">
      <c r="B3092" s="265">
        <v>102044</v>
      </c>
      <c r="C3092" s="246" t="s">
        <v>2539</v>
      </c>
      <c r="D3092" s="245" t="s">
        <v>121</v>
      </c>
      <c r="E3092" s="247">
        <v>245.16</v>
      </c>
    </row>
    <row r="3093" spans="2:5" ht="31.5" x14ac:dyDescent="0.25">
      <c r="B3093" s="265">
        <v>102041</v>
      </c>
      <c r="C3093" s="246" t="s">
        <v>2536</v>
      </c>
      <c r="D3093" s="245" t="s">
        <v>121</v>
      </c>
      <c r="E3093" s="247">
        <v>353.98</v>
      </c>
    </row>
    <row r="3094" spans="2:5" ht="31.5" x14ac:dyDescent="0.25">
      <c r="B3094" s="265">
        <v>102042</v>
      </c>
      <c r="C3094" s="246" t="s">
        <v>2537</v>
      </c>
      <c r="D3094" s="245" t="s">
        <v>121</v>
      </c>
      <c r="E3094" s="247">
        <v>316.58</v>
      </c>
    </row>
    <row r="3095" spans="2:5" ht="31.5" x14ac:dyDescent="0.25">
      <c r="B3095" s="265">
        <v>102039</v>
      </c>
      <c r="C3095" s="246" t="s">
        <v>2534</v>
      </c>
      <c r="D3095" s="245" t="s">
        <v>121</v>
      </c>
      <c r="E3095" s="247">
        <v>600.39</v>
      </c>
    </row>
    <row r="3096" spans="2:5" ht="31.5" x14ac:dyDescent="0.25">
      <c r="B3096" s="265">
        <v>102040</v>
      </c>
      <c r="C3096" s="246" t="s">
        <v>2535</v>
      </c>
      <c r="D3096" s="245" t="s">
        <v>121</v>
      </c>
      <c r="E3096" s="247">
        <v>496.51</v>
      </c>
    </row>
    <row r="3097" spans="2:5" ht="31.5" x14ac:dyDescent="0.25">
      <c r="B3097" s="265">
        <v>102038</v>
      </c>
      <c r="C3097" s="246" t="s">
        <v>2533</v>
      </c>
      <c r="D3097" s="245" t="s">
        <v>121</v>
      </c>
      <c r="E3097" s="247">
        <v>223.4</v>
      </c>
    </row>
    <row r="3098" spans="2:5" ht="31.5" x14ac:dyDescent="0.25">
      <c r="B3098" s="265">
        <v>102036</v>
      </c>
      <c r="C3098" s="246" t="s">
        <v>2531</v>
      </c>
      <c r="D3098" s="245" t="s">
        <v>121</v>
      </c>
      <c r="E3098" s="247">
        <v>267.92</v>
      </c>
    </row>
    <row r="3099" spans="2:5" ht="31.5" x14ac:dyDescent="0.25">
      <c r="B3099" s="265">
        <v>102037</v>
      </c>
      <c r="C3099" s="246" t="s">
        <v>2532</v>
      </c>
      <c r="D3099" s="245" t="s">
        <v>121</v>
      </c>
      <c r="E3099" s="247">
        <v>239.37</v>
      </c>
    </row>
    <row r="3100" spans="2:5" ht="31.5" x14ac:dyDescent="0.25">
      <c r="B3100" s="265">
        <v>102016</v>
      </c>
      <c r="C3100" s="246" t="s">
        <v>2529</v>
      </c>
      <c r="D3100" s="245" t="s">
        <v>121</v>
      </c>
      <c r="E3100" s="247">
        <v>344.82</v>
      </c>
    </row>
    <row r="3101" spans="2:5" ht="31.5" x14ac:dyDescent="0.25">
      <c r="B3101" s="265">
        <v>102017</v>
      </c>
      <c r="C3101" s="246" t="s">
        <v>2530</v>
      </c>
      <c r="D3101" s="245" t="s">
        <v>121</v>
      </c>
      <c r="E3101" s="247">
        <v>309.49</v>
      </c>
    </row>
    <row r="3102" spans="2:5" ht="31.5" x14ac:dyDescent="0.25">
      <c r="B3102" s="265">
        <v>102014</v>
      </c>
      <c r="C3102" s="246" t="s">
        <v>2527</v>
      </c>
      <c r="D3102" s="245" t="s">
        <v>121</v>
      </c>
      <c r="E3102" s="247">
        <v>646.61</v>
      </c>
    </row>
    <row r="3103" spans="2:5" ht="31.5" x14ac:dyDescent="0.25">
      <c r="B3103" s="265">
        <v>102015</v>
      </c>
      <c r="C3103" s="246" t="s">
        <v>2528</v>
      </c>
      <c r="D3103" s="245" t="s">
        <v>121</v>
      </c>
      <c r="E3103" s="247">
        <v>538.45000000000005</v>
      </c>
    </row>
    <row r="3104" spans="2:5" ht="31.5" x14ac:dyDescent="0.25">
      <c r="B3104" s="265">
        <v>102013</v>
      </c>
      <c r="C3104" s="246" t="s">
        <v>2526</v>
      </c>
      <c r="D3104" s="245" t="s">
        <v>121</v>
      </c>
      <c r="E3104" s="247">
        <v>231.68</v>
      </c>
    </row>
    <row r="3105" spans="2:5" ht="31.5" x14ac:dyDescent="0.25">
      <c r="B3105" s="265">
        <v>102011</v>
      </c>
      <c r="C3105" s="246" t="s">
        <v>2524</v>
      </c>
      <c r="D3105" s="245" t="s">
        <v>121</v>
      </c>
      <c r="E3105" s="247">
        <v>275.63</v>
      </c>
    </row>
    <row r="3106" spans="2:5" ht="31.5" x14ac:dyDescent="0.25">
      <c r="B3106" s="265">
        <v>102012</v>
      </c>
      <c r="C3106" s="246" t="s">
        <v>2525</v>
      </c>
      <c r="D3106" s="245" t="s">
        <v>121</v>
      </c>
      <c r="E3106" s="247">
        <v>247.45</v>
      </c>
    </row>
    <row r="3107" spans="2:5" ht="31.5" x14ac:dyDescent="0.25">
      <c r="B3107" s="265">
        <v>102009</v>
      </c>
      <c r="C3107" s="246" t="s">
        <v>2522</v>
      </c>
      <c r="D3107" s="245" t="s">
        <v>121</v>
      </c>
      <c r="E3107" s="247">
        <v>355.64</v>
      </c>
    </row>
    <row r="3108" spans="2:5" ht="31.5" x14ac:dyDescent="0.25">
      <c r="B3108" s="265">
        <v>102010</v>
      </c>
      <c r="C3108" s="246" t="s">
        <v>2523</v>
      </c>
      <c r="D3108" s="245" t="s">
        <v>121</v>
      </c>
      <c r="E3108" s="247">
        <v>321.32</v>
      </c>
    </row>
    <row r="3109" spans="2:5" ht="31.5" x14ac:dyDescent="0.25">
      <c r="B3109" s="265">
        <v>102007</v>
      </c>
      <c r="C3109" s="246" t="s">
        <v>2520</v>
      </c>
      <c r="D3109" s="245" t="s">
        <v>121</v>
      </c>
      <c r="E3109" s="247">
        <v>575.24</v>
      </c>
    </row>
    <row r="3110" spans="2:5" ht="31.5" x14ac:dyDescent="0.25">
      <c r="B3110" s="265">
        <v>102008</v>
      </c>
      <c r="C3110" s="246" t="s">
        <v>2521</v>
      </c>
      <c r="D3110" s="245" t="s">
        <v>121</v>
      </c>
      <c r="E3110" s="247">
        <v>476.94</v>
      </c>
    </row>
    <row r="3111" spans="2:5" ht="31.5" x14ac:dyDescent="0.25">
      <c r="B3111" s="265">
        <v>101975</v>
      </c>
      <c r="C3111" s="246" t="s">
        <v>2492</v>
      </c>
      <c r="D3111" s="245" t="s">
        <v>121</v>
      </c>
      <c r="E3111" s="247">
        <v>488.47</v>
      </c>
    </row>
    <row r="3112" spans="2:5" ht="31.5" x14ac:dyDescent="0.25">
      <c r="B3112" s="265">
        <v>102006</v>
      </c>
      <c r="C3112" s="246" t="s">
        <v>2519</v>
      </c>
      <c r="D3112" s="245" t="s">
        <v>121</v>
      </c>
      <c r="E3112" s="247">
        <v>226.83</v>
      </c>
    </row>
    <row r="3113" spans="2:5" ht="31.5" x14ac:dyDescent="0.25">
      <c r="B3113" s="265">
        <v>102004</v>
      </c>
      <c r="C3113" s="246" t="s">
        <v>2517</v>
      </c>
      <c r="D3113" s="245" t="s">
        <v>121</v>
      </c>
      <c r="E3113" s="247">
        <v>272.82</v>
      </c>
    </row>
    <row r="3114" spans="2:5" ht="31.5" x14ac:dyDescent="0.25">
      <c r="B3114" s="265">
        <v>102005</v>
      </c>
      <c r="C3114" s="246" t="s">
        <v>2518</v>
      </c>
      <c r="D3114" s="245" t="s">
        <v>121</v>
      </c>
      <c r="E3114" s="247">
        <v>244.55</v>
      </c>
    </row>
    <row r="3115" spans="2:5" ht="31.5" x14ac:dyDescent="0.25">
      <c r="B3115" s="265">
        <v>102002</v>
      </c>
      <c r="C3115" s="246" t="s">
        <v>2515</v>
      </c>
      <c r="D3115" s="245" t="s">
        <v>121</v>
      </c>
      <c r="E3115" s="247">
        <v>345.22</v>
      </c>
    </row>
    <row r="3116" spans="2:5" ht="31.5" x14ac:dyDescent="0.25">
      <c r="B3116" s="265">
        <v>102003</v>
      </c>
      <c r="C3116" s="246" t="s">
        <v>2516</v>
      </c>
      <c r="D3116" s="245" t="s">
        <v>121</v>
      </c>
      <c r="E3116" s="247">
        <v>312.13</v>
      </c>
    </row>
    <row r="3117" spans="2:5" ht="31.5" x14ac:dyDescent="0.25">
      <c r="B3117" s="265">
        <v>102000</v>
      </c>
      <c r="C3117" s="246" t="s">
        <v>2513</v>
      </c>
      <c r="D3117" s="245" t="s">
        <v>121</v>
      </c>
      <c r="E3117" s="247">
        <v>597.48</v>
      </c>
    </row>
    <row r="3118" spans="2:5" ht="31.5" x14ac:dyDescent="0.25">
      <c r="B3118" s="265">
        <v>102001</v>
      </c>
      <c r="C3118" s="246" t="s">
        <v>2514</v>
      </c>
      <c r="D3118" s="245" t="s">
        <v>121</v>
      </c>
      <c r="E3118" s="247">
        <v>510.35</v>
      </c>
    </row>
    <row r="3119" spans="2:5" ht="31.5" x14ac:dyDescent="0.25">
      <c r="B3119" s="265">
        <v>101983</v>
      </c>
      <c r="C3119" s="246" t="s">
        <v>2497</v>
      </c>
      <c r="D3119" s="245" t="s">
        <v>121</v>
      </c>
      <c r="E3119" s="247">
        <v>234.73</v>
      </c>
    </row>
    <row r="3120" spans="2:5" ht="31.5" x14ac:dyDescent="0.25">
      <c r="B3120" s="265">
        <v>101981</v>
      </c>
      <c r="C3120" s="246" t="s">
        <v>2495</v>
      </c>
      <c r="D3120" s="245" t="s">
        <v>121</v>
      </c>
      <c r="E3120" s="247">
        <v>278.93</v>
      </c>
    </row>
    <row r="3121" spans="2:5" ht="31.5" x14ac:dyDescent="0.25">
      <c r="B3121" s="265">
        <v>101982</v>
      </c>
      <c r="C3121" s="246" t="s">
        <v>2496</v>
      </c>
      <c r="D3121" s="245" t="s">
        <v>121</v>
      </c>
      <c r="E3121" s="247">
        <v>251.76</v>
      </c>
    </row>
    <row r="3122" spans="2:5" ht="31.5" x14ac:dyDescent="0.25">
      <c r="B3122" s="265">
        <v>101977</v>
      </c>
      <c r="C3122" s="246" t="s">
        <v>2493</v>
      </c>
      <c r="D3122" s="245" t="s">
        <v>121</v>
      </c>
      <c r="E3122" s="247">
        <v>353.14</v>
      </c>
    </row>
    <row r="3123" spans="2:5" ht="31.5" x14ac:dyDescent="0.25">
      <c r="B3123" s="265">
        <v>101980</v>
      </c>
      <c r="C3123" s="246" t="s">
        <v>2494</v>
      </c>
      <c r="D3123" s="245" t="s">
        <v>121</v>
      </c>
      <c r="E3123" s="247">
        <v>321.89999999999998</v>
      </c>
    </row>
    <row r="3124" spans="2:5" ht="31.5" x14ac:dyDescent="0.25">
      <c r="B3124" s="265">
        <v>101974</v>
      </c>
      <c r="C3124" s="246" t="s">
        <v>2491</v>
      </c>
      <c r="D3124" s="245" t="s">
        <v>121</v>
      </c>
      <c r="E3124" s="247">
        <v>579.32000000000005</v>
      </c>
    </row>
    <row r="3125" spans="2:5" ht="31.5" x14ac:dyDescent="0.25">
      <c r="B3125" s="265">
        <v>101114</v>
      </c>
      <c r="C3125" s="246" t="s">
        <v>5582</v>
      </c>
      <c r="D3125" s="245" t="s">
        <v>173</v>
      </c>
      <c r="E3125" s="247">
        <v>4.68</v>
      </c>
    </row>
    <row r="3126" spans="2:5" ht="31.5" x14ac:dyDescent="0.25">
      <c r="B3126" s="265">
        <v>101118</v>
      </c>
      <c r="C3126" s="246" t="s">
        <v>5586</v>
      </c>
      <c r="D3126" s="245" t="s">
        <v>173</v>
      </c>
      <c r="E3126" s="247">
        <v>4.01</v>
      </c>
    </row>
    <row r="3127" spans="2:5" ht="31.5" x14ac:dyDescent="0.25">
      <c r="B3127" s="265">
        <v>101115</v>
      </c>
      <c r="C3127" s="246" t="s">
        <v>5583</v>
      </c>
      <c r="D3127" s="245" t="s">
        <v>173</v>
      </c>
      <c r="E3127" s="247">
        <v>3.86</v>
      </c>
    </row>
    <row r="3128" spans="2:5" ht="31.5" x14ac:dyDescent="0.25">
      <c r="B3128" s="265">
        <v>101116</v>
      </c>
      <c r="C3128" s="246" t="s">
        <v>5584</v>
      </c>
      <c r="D3128" s="245" t="s">
        <v>173</v>
      </c>
      <c r="E3128" s="247">
        <v>2.41</v>
      </c>
    </row>
    <row r="3129" spans="2:5" ht="31.5" x14ac:dyDescent="0.25">
      <c r="B3129" s="265">
        <v>101117</v>
      </c>
      <c r="C3129" s="246" t="s">
        <v>5585</v>
      </c>
      <c r="D3129" s="245" t="s">
        <v>173</v>
      </c>
      <c r="E3129" s="247">
        <v>3.24</v>
      </c>
    </row>
    <row r="3130" spans="2:5" ht="47.25" x14ac:dyDescent="0.25">
      <c r="B3130" s="265">
        <v>101139</v>
      </c>
      <c r="C3130" s="246" t="s">
        <v>5607</v>
      </c>
      <c r="D3130" s="245" t="s">
        <v>173</v>
      </c>
      <c r="E3130" s="247">
        <v>21.83</v>
      </c>
    </row>
    <row r="3131" spans="2:5" ht="31.5" x14ac:dyDescent="0.25">
      <c r="B3131" s="265">
        <v>101124</v>
      </c>
      <c r="C3131" s="246" t="s">
        <v>5592</v>
      </c>
      <c r="D3131" s="245" t="s">
        <v>173</v>
      </c>
      <c r="E3131" s="247">
        <v>16.39</v>
      </c>
    </row>
    <row r="3132" spans="2:5" ht="31.5" x14ac:dyDescent="0.25">
      <c r="B3132" s="265">
        <v>101128</v>
      </c>
      <c r="C3132" s="246" t="s">
        <v>5596</v>
      </c>
      <c r="D3132" s="245" t="s">
        <v>173</v>
      </c>
      <c r="E3132" s="247">
        <v>15.72</v>
      </c>
    </row>
    <row r="3133" spans="2:5" ht="31.5" x14ac:dyDescent="0.25">
      <c r="B3133" s="265">
        <v>101125</v>
      </c>
      <c r="C3133" s="246" t="s">
        <v>5593</v>
      </c>
      <c r="D3133" s="245" t="s">
        <v>173</v>
      </c>
      <c r="E3133" s="247">
        <v>15.57</v>
      </c>
    </row>
    <row r="3134" spans="2:5" ht="31.5" x14ac:dyDescent="0.25">
      <c r="B3134" s="265">
        <v>101126</v>
      </c>
      <c r="C3134" s="246" t="s">
        <v>5594</v>
      </c>
      <c r="D3134" s="245" t="s">
        <v>173</v>
      </c>
      <c r="E3134" s="247">
        <v>14.12</v>
      </c>
    </row>
    <row r="3135" spans="2:5" ht="31.5" x14ac:dyDescent="0.25">
      <c r="B3135" s="265">
        <v>101127</v>
      </c>
      <c r="C3135" s="246" t="s">
        <v>5595</v>
      </c>
      <c r="D3135" s="245" t="s">
        <v>173</v>
      </c>
      <c r="E3135" s="247">
        <v>14.95</v>
      </c>
    </row>
    <row r="3136" spans="2:5" ht="31.5" x14ac:dyDescent="0.25">
      <c r="B3136" s="265">
        <v>101134</v>
      </c>
      <c r="C3136" s="246" t="s">
        <v>5602</v>
      </c>
      <c r="D3136" s="245" t="s">
        <v>173</v>
      </c>
      <c r="E3136" s="247">
        <v>17.11</v>
      </c>
    </row>
    <row r="3137" spans="2:5" ht="31.5" x14ac:dyDescent="0.25">
      <c r="B3137" s="265">
        <v>101144</v>
      </c>
      <c r="C3137" s="246" t="s">
        <v>5612</v>
      </c>
      <c r="D3137" s="245" t="s">
        <v>173</v>
      </c>
      <c r="E3137" s="247">
        <v>16.79</v>
      </c>
    </row>
    <row r="3138" spans="2:5" ht="31.5" x14ac:dyDescent="0.25">
      <c r="B3138" s="265">
        <v>101138</v>
      </c>
      <c r="C3138" s="246" t="s">
        <v>5606</v>
      </c>
      <c r="D3138" s="245" t="s">
        <v>173</v>
      </c>
      <c r="E3138" s="247">
        <v>16.440000000000001</v>
      </c>
    </row>
    <row r="3139" spans="2:5" ht="31.5" x14ac:dyDescent="0.25">
      <c r="B3139" s="265">
        <v>101148</v>
      </c>
      <c r="C3139" s="246" t="s">
        <v>5616</v>
      </c>
      <c r="D3139" s="245" t="s">
        <v>173</v>
      </c>
      <c r="E3139" s="247">
        <v>16.12</v>
      </c>
    </row>
    <row r="3140" spans="2:5" ht="31.5" x14ac:dyDescent="0.25">
      <c r="B3140" s="265">
        <v>101135</v>
      </c>
      <c r="C3140" s="246" t="s">
        <v>5603</v>
      </c>
      <c r="D3140" s="245" t="s">
        <v>173</v>
      </c>
      <c r="E3140" s="247">
        <v>16.29</v>
      </c>
    </row>
    <row r="3141" spans="2:5" ht="31.5" x14ac:dyDescent="0.25">
      <c r="B3141" s="265">
        <v>101145</v>
      </c>
      <c r="C3141" s="246" t="s">
        <v>5613</v>
      </c>
      <c r="D3141" s="245" t="s">
        <v>173</v>
      </c>
      <c r="E3141" s="247">
        <v>15.97</v>
      </c>
    </row>
    <row r="3142" spans="2:5" ht="31.5" x14ac:dyDescent="0.25">
      <c r="B3142" s="265">
        <v>101136</v>
      </c>
      <c r="C3142" s="246" t="s">
        <v>5604</v>
      </c>
      <c r="D3142" s="245" t="s">
        <v>173</v>
      </c>
      <c r="E3142" s="247">
        <v>14.84</v>
      </c>
    </row>
    <row r="3143" spans="2:5" ht="31.5" x14ac:dyDescent="0.25">
      <c r="B3143" s="265">
        <v>101146</v>
      </c>
      <c r="C3143" s="246" t="s">
        <v>5614</v>
      </c>
      <c r="D3143" s="245" t="s">
        <v>173</v>
      </c>
      <c r="E3143" s="247">
        <v>14.52</v>
      </c>
    </row>
    <row r="3144" spans="2:5" ht="31.5" x14ac:dyDescent="0.25">
      <c r="B3144" s="265">
        <v>101137</v>
      </c>
      <c r="C3144" s="246" t="s">
        <v>5605</v>
      </c>
      <c r="D3144" s="245" t="s">
        <v>173</v>
      </c>
      <c r="E3144" s="247">
        <v>15.67</v>
      </c>
    </row>
    <row r="3145" spans="2:5" ht="31.5" x14ac:dyDescent="0.25">
      <c r="B3145" s="265">
        <v>101147</v>
      </c>
      <c r="C3145" s="246" t="s">
        <v>5615</v>
      </c>
      <c r="D3145" s="245" t="s">
        <v>173</v>
      </c>
      <c r="E3145" s="247">
        <v>15.35</v>
      </c>
    </row>
    <row r="3146" spans="2:5" ht="31.5" x14ac:dyDescent="0.25">
      <c r="B3146" s="265">
        <v>101119</v>
      </c>
      <c r="C3146" s="246" t="s">
        <v>5587</v>
      </c>
      <c r="D3146" s="245" t="s">
        <v>173</v>
      </c>
      <c r="E3146" s="247">
        <v>8.91</v>
      </c>
    </row>
    <row r="3147" spans="2:5" ht="31.5" x14ac:dyDescent="0.25">
      <c r="B3147" s="265">
        <v>101123</v>
      </c>
      <c r="C3147" s="246" t="s">
        <v>5591</v>
      </c>
      <c r="D3147" s="245" t="s">
        <v>173</v>
      </c>
      <c r="E3147" s="247">
        <v>7.65</v>
      </c>
    </row>
    <row r="3148" spans="2:5" ht="31.5" x14ac:dyDescent="0.25">
      <c r="B3148" s="265">
        <v>101120</v>
      </c>
      <c r="C3148" s="246" t="s">
        <v>5588</v>
      </c>
      <c r="D3148" s="245" t="s">
        <v>173</v>
      </c>
      <c r="E3148" s="247">
        <v>7.39</v>
      </c>
    </row>
    <row r="3149" spans="2:5" ht="31.5" x14ac:dyDescent="0.25">
      <c r="B3149" s="265">
        <v>101121</v>
      </c>
      <c r="C3149" s="246" t="s">
        <v>5589</v>
      </c>
      <c r="D3149" s="245" t="s">
        <v>173</v>
      </c>
      <c r="E3149" s="247">
        <v>4.62</v>
      </c>
    </row>
    <row r="3150" spans="2:5" ht="31.5" x14ac:dyDescent="0.25">
      <c r="B3150" s="265">
        <v>101122</v>
      </c>
      <c r="C3150" s="246" t="s">
        <v>5590</v>
      </c>
      <c r="D3150" s="245" t="s">
        <v>173</v>
      </c>
      <c r="E3150" s="247">
        <v>6.17</v>
      </c>
    </row>
    <row r="3151" spans="2:5" ht="31.5" x14ac:dyDescent="0.25">
      <c r="B3151" s="265">
        <v>101129</v>
      </c>
      <c r="C3151" s="246" t="s">
        <v>5597</v>
      </c>
      <c r="D3151" s="245" t="s">
        <v>173</v>
      </c>
      <c r="E3151" s="247">
        <v>21.09</v>
      </c>
    </row>
    <row r="3152" spans="2:5" ht="31.5" x14ac:dyDescent="0.25">
      <c r="B3152" s="265">
        <v>101133</v>
      </c>
      <c r="C3152" s="246" t="s">
        <v>5601</v>
      </c>
      <c r="D3152" s="245" t="s">
        <v>173</v>
      </c>
      <c r="E3152" s="247">
        <v>19.829999999999998</v>
      </c>
    </row>
    <row r="3153" spans="2:5" ht="31.5" x14ac:dyDescent="0.25">
      <c r="B3153" s="265">
        <v>101130</v>
      </c>
      <c r="C3153" s="246" t="s">
        <v>5598</v>
      </c>
      <c r="D3153" s="245" t="s">
        <v>173</v>
      </c>
      <c r="E3153" s="247">
        <v>19.57</v>
      </c>
    </row>
    <row r="3154" spans="2:5" ht="31.5" x14ac:dyDescent="0.25">
      <c r="B3154" s="265">
        <v>101131</v>
      </c>
      <c r="C3154" s="246" t="s">
        <v>5599</v>
      </c>
      <c r="D3154" s="245" t="s">
        <v>173</v>
      </c>
      <c r="E3154" s="247">
        <v>16.8</v>
      </c>
    </row>
    <row r="3155" spans="2:5" ht="31.5" x14ac:dyDescent="0.25">
      <c r="B3155" s="265">
        <v>101132</v>
      </c>
      <c r="C3155" s="246" t="s">
        <v>5600</v>
      </c>
      <c r="D3155" s="245" t="s">
        <v>173</v>
      </c>
      <c r="E3155" s="247">
        <v>18.350000000000001</v>
      </c>
    </row>
    <row r="3156" spans="2:5" ht="47.25" x14ac:dyDescent="0.25">
      <c r="B3156" s="265">
        <v>101149</v>
      </c>
      <c r="C3156" s="246" t="s">
        <v>5617</v>
      </c>
      <c r="D3156" s="245" t="s">
        <v>173</v>
      </c>
      <c r="E3156" s="247">
        <v>21.51</v>
      </c>
    </row>
    <row r="3157" spans="2:5" ht="47.25" x14ac:dyDescent="0.25">
      <c r="B3157" s="265">
        <v>101143</v>
      </c>
      <c r="C3157" s="246" t="s">
        <v>5611</v>
      </c>
      <c r="D3157" s="245" t="s">
        <v>173</v>
      </c>
      <c r="E3157" s="247">
        <v>20.57</v>
      </c>
    </row>
    <row r="3158" spans="2:5" ht="47.25" x14ac:dyDescent="0.25">
      <c r="B3158" s="265">
        <v>101153</v>
      </c>
      <c r="C3158" s="246" t="s">
        <v>5621</v>
      </c>
      <c r="D3158" s="245" t="s">
        <v>173</v>
      </c>
      <c r="E3158" s="247">
        <v>20.25</v>
      </c>
    </row>
    <row r="3159" spans="2:5" ht="47.25" x14ac:dyDescent="0.25">
      <c r="B3159" s="265">
        <v>101140</v>
      </c>
      <c r="C3159" s="246" t="s">
        <v>5608</v>
      </c>
      <c r="D3159" s="245" t="s">
        <v>173</v>
      </c>
      <c r="E3159" s="247">
        <v>20.309999999999999</v>
      </c>
    </row>
    <row r="3160" spans="2:5" ht="47.25" x14ac:dyDescent="0.25">
      <c r="B3160" s="265">
        <v>101150</v>
      </c>
      <c r="C3160" s="246" t="s">
        <v>5618</v>
      </c>
      <c r="D3160" s="245" t="s">
        <v>173</v>
      </c>
      <c r="E3160" s="247">
        <v>19.989999999999998</v>
      </c>
    </row>
    <row r="3161" spans="2:5" ht="47.25" x14ac:dyDescent="0.25">
      <c r="B3161" s="265">
        <v>101141</v>
      </c>
      <c r="C3161" s="246" t="s">
        <v>5609</v>
      </c>
      <c r="D3161" s="245" t="s">
        <v>173</v>
      </c>
      <c r="E3161" s="247">
        <v>17.54</v>
      </c>
    </row>
    <row r="3162" spans="2:5" ht="47.25" x14ac:dyDescent="0.25">
      <c r="B3162" s="265">
        <v>101151</v>
      </c>
      <c r="C3162" s="246" t="s">
        <v>5619</v>
      </c>
      <c r="D3162" s="245" t="s">
        <v>173</v>
      </c>
      <c r="E3162" s="247">
        <v>17.22</v>
      </c>
    </row>
    <row r="3163" spans="2:5" ht="47.25" x14ac:dyDescent="0.25">
      <c r="B3163" s="265">
        <v>101142</v>
      </c>
      <c r="C3163" s="246" t="s">
        <v>5610</v>
      </c>
      <c r="D3163" s="245" t="s">
        <v>173</v>
      </c>
      <c r="E3163" s="247">
        <v>19.09</v>
      </c>
    </row>
    <row r="3164" spans="2:5" ht="47.25" x14ac:dyDescent="0.25">
      <c r="B3164" s="265">
        <v>101152</v>
      </c>
      <c r="C3164" s="246" t="s">
        <v>5620</v>
      </c>
      <c r="D3164" s="245" t="s">
        <v>173</v>
      </c>
      <c r="E3164" s="247">
        <v>18.77</v>
      </c>
    </row>
    <row r="3165" spans="2:5" ht="47.25" x14ac:dyDescent="0.25">
      <c r="B3165" s="265">
        <v>101206</v>
      </c>
      <c r="C3165" s="246" t="s">
        <v>5622</v>
      </c>
      <c r="D3165" s="245" t="s">
        <v>173</v>
      </c>
      <c r="E3165" s="247">
        <v>13.4</v>
      </c>
    </row>
    <row r="3166" spans="2:5" ht="47.25" x14ac:dyDescent="0.25">
      <c r="B3166" s="265">
        <v>101210</v>
      </c>
      <c r="C3166" s="246" t="s">
        <v>5626</v>
      </c>
      <c r="D3166" s="245" t="s">
        <v>173</v>
      </c>
      <c r="E3166" s="247">
        <v>18.59</v>
      </c>
    </row>
    <row r="3167" spans="2:5" ht="47.25" x14ac:dyDescent="0.25">
      <c r="B3167" s="265">
        <v>101211</v>
      </c>
      <c r="C3167" s="246" t="s">
        <v>5627</v>
      </c>
      <c r="D3167" s="245" t="s">
        <v>173</v>
      </c>
      <c r="E3167" s="247">
        <v>19.93</v>
      </c>
    </row>
    <row r="3168" spans="2:5" ht="47.25" x14ac:dyDescent="0.25">
      <c r="B3168" s="265">
        <v>101215</v>
      </c>
      <c r="C3168" s="246" t="s">
        <v>5631</v>
      </c>
      <c r="D3168" s="245" t="s">
        <v>173</v>
      </c>
      <c r="E3168" s="247">
        <v>17.850000000000001</v>
      </c>
    </row>
    <row r="3169" spans="2:5" ht="47.25" x14ac:dyDescent="0.25">
      <c r="B3169" s="265">
        <v>101216</v>
      </c>
      <c r="C3169" s="246" t="s">
        <v>5632</v>
      </c>
      <c r="D3169" s="245" t="s">
        <v>173</v>
      </c>
      <c r="E3169" s="247">
        <v>18.690000000000001</v>
      </c>
    </row>
    <row r="3170" spans="2:5" ht="47.25" x14ac:dyDescent="0.25">
      <c r="B3170" s="265">
        <v>101212</v>
      </c>
      <c r="C3170" s="246" t="s">
        <v>5628</v>
      </c>
      <c r="D3170" s="245" t="s">
        <v>173</v>
      </c>
      <c r="E3170" s="247">
        <v>23.23</v>
      </c>
    </row>
    <row r="3171" spans="2:5" ht="47.25" x14ac:dyDescent="0.25">
      <c r="B3171" s="265">
        <v>101217</v>
      </c>
      <c r="C3171" s="246" t="s">
        <v>5633</v>
      </c>
      <c r="D3171" s="245" t="s">
        <v>173</v>
      </c>
      <c r="E3171" s="247">
        <v>21.75</v>
      </c>
    </row>
    <row r="3172" spans="2:5" ht="47.25" x14ac:dyDescent="0.25">
      <c r="B3172" s="265">
        <v>101218</v>
      </c>
      <c r="C3172" s="246" t="s">
        <v>5634</v>
      </c>
      <c r="D3172" s="245" t="s">
        <v>173</v>
      </c>
      <c r="E3172" s="247">
        <v>22.99</v>
      </c>
    </row>
    <row r="3173" spans="2:5" ht="47.25" x14ac:dyDescent="0.25">
      <c r="B3173" s="265">
        <v>101213</v>
      </c>
      <c r="C3173" s="246" t="s">
        <v>5629</v>
      </c>
      <c r="D3173" s="245" t="s">
        <v>173</v>
      </c>
      <c r="E3173" s="247">
        <v>25.98</v>
      </c>
    </row>
    <row r="3174" spans="2:5" ht="47.25" x14ac:dyDescent="0.25">
      <c r="B3174" s="265">
        <v>101219</v>
      </c>
      <c r="C3174" s="246" t="s">
        <v>5635</v>
      </c>
      <c r="D3174" s="245" t="s">
        <v>173</v>
      </c>
      <c r="E3174" s="247">
        <v>27.83</v>
      </c>
    </row>
    <row r="3175" spans="2:5" ht="47.25" x14ac:dyDescent="0.25">
      <c r="B3175" s="265">
        <v>101214</v>
      </c>
      <c r="C3175" s="246" t="s">
        <v>5630</v>
      </c>
      <c r="D3175" s="245" t="s">
        <v>173</v>
      </c>
      <c r="E3175" s="247">
        <v>31.32</v>
      </c>
    </row>
    <row r="3176" spans="2:5" ht="47.25" x14ac:dyDescent="0.25">
      <c r="B3176" s="265">
        <v>101254</v>
      </c>
      <c r="C3176" s="246" t="s">
        <v>5670</v>
      </c>
      <c r="D3176" s="245" t="s">
        <v>173</v>
      </c>
      <c r="E3176" s="247">
        <v>13.89</v>
      </c>
    </row>
    <row r="3177" spans="2:5" ht="47.25" x14ac:dyDescent="0.25">
      <c r="B3177" s="265">
        <v>101256</v>
      </c>
      <c r="C3177" s="246" t="s">
        <v>5672</v>
      </c>
      <c r="D3177" s="245" t="s">
        <v>173</v>
      </c>
      <c r="E3177" s="247">
        <v>21.34</v>
      </c>
    </row>
    <row r="3178" spans="2:5" ht="47.25" x14ac:dyDescent="0.25">
      <c r="B3178" s="265">
        <v>101257</v>
      </c>
      <c r="C3178" s="246" t="s">
        <v>5673</v>
      </c>
      <c r="D3178" s="245" t="s">
        <v>173</v>
      </c>
      <c r="E3178" s="247">
        <v>22.45</v>
      </c>
    </row>
    <row r="3179" spans="2:5" ht="47.25" x14ac:dyDescent="0.25">
      <c r="B3179" s="265">
        <v>101258</v>
      </c>
      <c r="C3179" s="246" t="s">
        <v>5674</v>
      </c>
      <c r="D3179" s="245" t="s">
        <v>173</v>
      </c>
      <c r="E3179" s="247">
        <v>26.03</v>
      </c>
    </row>
    <row r="3180" spans="2:5" ht="47.25" x14ac:dyDescent="0.25">
      <c r="B3180" s="265">
        <v>101259</v>
      </c>
      <c r="C3180" s="246" t="s">
        <v>5675</v>
      </c>
      <c r="D3180" s="245" t="s">
        <v>173</v>
      </c>
      <c r="E3180" s="247">
        <v>28.93</v>
      </c>
    </row>
    <row r="3181" spans="2:5" ht="47.25" x14ac:dyDescent="0.25">
      <c r="B3181" s="265">
        <v>101260</v>
      </c>
      <c r="C3181" s="246" t="s">
        <v>5676</v>
      </c>
      <c r="D3181" s="245" t="s">
        <v>173</v>
      </c>
      <c r="E3181" s="247">
        <v>36.130000000000003</v>
      </c>
    </row>
    <row r="3182" spans="2:5" ht="47.25" x14ac:dyDescent="0.25">
      <c r="B3182" s="265">
        <v>101208</v>
      </c>
      <c r="C3182" s="246" t="s">
        <v>5624</v>
      </c>
      <c r="D3182" s="245" t="s">
        <v>173</v>
      </c>
      <c r="E3182" s="247">
        <v>11.3</v>
      </c>
    </row>
    <row r="3183" spans="2:5" ht="47.25" x14ac:dyDescent="0.25">
      <c r="B3183" s="265">
        <v>101209</v>
      </c>
      <c r="C3183" s="246" t="s">
        <v>5625</v>
      </c>
      <c r="D3183" s="245" t="s">
        <v>173</v>
      </c>
      <c r="E3183" s="247">
        <v>10.47</v>
      </c>
    </row>
    <row r="3184" spans="2:5" ht="47.25" x14ac:dyDescent="0.25">
      <c r="B3184" s="265">
        <v>101220</v>
      </c>
      <c r="C3184" s="246" t="s">
        <v>5636</v>
      </c>
      <c r="D3184" s="245" t="s">
        <v>173</v>
      </c>
      <c r="E3184" s="247">
        <v>17.52</v>
      </c>
    </row>
    <row r="3185" spans="2:5" ht="47.25" x14ac:dyDescent="0.25">
      <c r="B3185" s="265">
        <v>101221</v>
      </c>
      <c r="C3185" s="246" t="s">
        <v>5637</v>
      </c>
      <c r="D3185" s="245" t="s">
        <v>173</v>
      </c>
      <c r="E3185" s="247">
        <v>18.489999999999998</v>
      </c>
    </row>
    <row r="3186" spans="2:5" ht="47.25" x14ac:dyDescent="0.25">
      <c r="B3186" s="265">
        <v>101225</v>
      </c>
      <c r="C3186" s="246" t="s">
        <v>5641</v>
      </c>
      <c r="D3186" s="245" t="s">
        <v>173</v>
      </c>
      <c r="E3186" s="247">
        <v>16.07</v>
      </c>
    </row>
    <row r="3187" spans="2:5" ht="47.25" x14ac:dyDescent="0.25">
      <c r="B3187" s="265">
        <v>101226</v>
      </c>
      <c r="C3187" s="246" t="s">
        <v>5642</v>
      </c>
      <c r="D3187" s="245" t="s">
        <v>173</v>
      </c>
      <c r="E3187" s="247">
        <v>16.920000000000002</v>
      </c>
    </row>
    <row r="3188" spans="2:5" ht="47.25" x14ac:dyDescent="0.25">
      <c r="B3188" s="265">
        <v>101222</v>
      </c>
      <c r="C3188" s="246" t="s">
        <v>5638</v>
      </c>
      <c r="D3188" s="245" t="s">
        <v>173</v>
      </c>
      <c r="E3188" s="247">
        <v>21.48</v>
      </c>
    </row>
    <row r="3189" spans="2:5" ht="47.25" x14ac:dyDescent="0.25">
      <c r="B3189" s="265">
        <v>101227</v>
      </c>
      <c r="C3189" s="246" t="s">
        <v>5643</v>
      </c>
      <c r="D3189" s="245" t="s">
        <v>173</v>
      </c>
      <c r="E3189" s="247">
        <v>19.59</v>
      </c>
    </row>
    <row r="3190" spans="2:5" ht="47.25" x14ac:dyDescent="0.25">
      <c r="B3190" s="265">
        <v>101228</v>
      </c>
      <c r="C3190" s="246" t="s">
        <v>5644</v>
      </c>
      <c r="D3190" s="245" t="s">
        <v>173</v>
      </c>
      <c r="E3190" s="247">
        <v>20.87</v>
      </c>
    </row>
    <row r="3191" spans="2:5" ht="47.25" x14ac:dyDescent="0.25">
      <c r="B3191" s="265">
        <v>101223</v>
      </c>
      <c r="C3191" s="246" t="s">
        <v>5639</v>
      </c>
      <c r="D3191" s="245" t="s">
        <v>173</v>
      </c>
      <c r="E3191" s="247">
        <v>23.89</v>
      </c>
    </row>
    <row r="3192" spans="2:5" ht="47.25" x14ac:dyDescent="0.25">
      <c r="B3192" s="265">
        <v>101229</v>
      </c>
      <c r="C3192" s="246" t="s">
        <v>5645</v>
      </c>
      <c r="D3192" s="245" t="s">
        <v>173</v>
      </c>
      <c r="E3192" s="247">
        <v>26.28</v>
      </c>
    </row>
    <row r="3193" spans="2:5" ht="47.25" x14ac:dyDescent="0.25">
      <c r="B3193" s="265">
        <v>101224</v>
      </c>
      <c r="C3193" s="246" t="s">
        <v>5640</v>
      </c>
      <c r="D3193" s="245" t="s">
        <v>173</v>
      </c>
      <c r="E3193" s="247">
        <v>29.92</v>
      </c>
    </row>
    <row r="3194" spans="2:5" ht="47.25" x14ac:dyDescent="0.25">
      <c r="B3194" s="265">
        <v>101265</v>
      </c>
      <c r="C3194" s="246" t="s">
        <v>5681</v>
      </c>
      <c r="D3194" s="245" t="s">
        <v>173</v>
      </c>
      <c r="E3194" s="247">
        <v>33.92</v>
      </c>
    </row>
    <row r="3195" spans="2:5" ht="47.25" x14ac:dyDescent="0.25">
      <c r="B3195" s="265">
        <v>101255</v>
      </c>
      <c r="C3195" s="246" t="s">
        <v>5671</v>
      </c>
      <c r="D3195" s="245" t="s">
        <v>173</v>
      </c>
      <c r="E3195" s="247">
        <v>12.27</v>
      </c>
    </row>
    <row r="3196" spans="2:5" ht="47.25" x14ac:dyDescent="0.25">
      <c r="B3196" s="265">
        <v>101261</v>
      </c>
      <c r="C3196" s="246" t="s">
        <v>5677</v>
      </c>
      <c r="D3196" s="245" t="s">
        <v>173</v>
      </c>
      <c r="E3196" s="247">
        <v>20.22</v>
      </c>
    </row>
    <row r="3197" spans="2:5" ht="47.25" x14ac:dyDescent="0.25">
      <c r="B3197" s="265">
        <v>101262</v>
      </c>
      <c r="C3197" s="246" t="s">
        <v>5678</v>
      </c>
      <c r="D3197" s="245" t="s">
        <v>173</v>
      </c>
      <c r="E3197" s="247">
        <v>21.29</v>
      </c>
    </row>
    <row r="3198" spans="2:5" ht="47.25" x14ac:dyDescent="0.25">
      <c r="B3198" s="265">
        <v>101263</v>
      </c>
      <c r="C3198" s="246" t="s">
        <v>5679</v>
      </c>
      <c r="D3198" s="245" t="s">
        <v>173</v>
      </c>
      <c r="E3198" s="247">
        <v>24.6</v>
      </c>
    </row>
    <row r="3199" spans="2:5" ht="47.25" x14ac:dyDescent="0.25">
      <c r="B3199" s="265">
        <v>101264</v>
      </c>
      <c r="C3199" s="246" t="s">
        <v>5680</v>
      </c>
      <c r="D3199" s="245" t="s">
        <v>173</v>
      </c>
      <c r="E3199" s="247">
        <v>27.26</v>
      </c>
    </row>
    <row r="3200" spans="2:5" ht="47.25" x14ac:dyDescent="0.25">
      <c r="B3200" s="265">
        <v>101207</v>
      </c>
      <c r="C3200" s="246" t="s">
        <v>5623</v>
      </c>
      <c r="D3200" s="245" t="s">
        <v>173</v>
      </c>
      <c r="E3200" s="247">
        <v>11.53</v>
      </c>
    </row>
    <row r="3201" spans="2:5" ht="47.25" x14ac:dyDescent="0.25">
      <c r="B3201" s="265">
        <v>101230</v>
      </c>
      <c r="C3201" s="246" t="s">
        <v>5646</v>
      </c>
      <c r="D3201" s="245" t="s">
        <v>173</v>
      </c>
      <c r="E3201" s="247">
        <v>11.78</v>
      </c>
    </row>
    <row r="3202" spans="2:5" ht="47.25" x14ac:dyDescent="0.25">
      <c r="B3202" s="265">
        <v>101231</v>
      </c>
      <c r="C3202" s="246" t="s">
        <v>5647</v>
      </c>
      <c r="D3202" s="245" t="s">
        <v>173</v>
      </c>
      <c r="E3202" s="247">
        <v>11.2</v>
      </c>
    </row>
    <row r="3203" spans="2:5" ht="47.25" x14ac:dyDescent="0.25">
      <c r="B3203" s="265">
        <v>101272</v>
      </c>
      <c r="C3203" s="246" t="s">
        <v>5688</v>
      </c>
      <c r="D3203" s="245" t="s">
        <v>173</v>
      </c>
      <c r="E3203" s="247">
        <v>34.46</v>
      </c>
    </row>
    <row r="3204" spans="2:5" ht="47.25" x14ac:dyDescent="0.25">
      <c r="B3204" s="265">
        <v>101266</v>
      </c>
      <c r="C3204" s="246" t="s">
        <v>5682</v>
      </c>
      <c r="D3204" s="245" t="s">
        <v>173</v>
      </c>
      <c r="E3204" s="247">
        <v>12.32</v>
      </c>
    </row>
    <row r="3205" spans="2:5" ht="47.25" x14ac:dyDescent="0.25">
      <c r="B3205" s="265">
        <v>101239</v>
      </c>
      <c r="C3205" s="246" t="s">
        <v>5655</v>
      </c>
      <c r="D3205" s="245" t="s">
        <v>173</v>
      </c>
      <c r="E3205" s="247">
        <v>15.98</v>
      </c>
    </row>
    <row r="3206" spans="2:5" ht="47.25" x14ac:dyDescent="0.25">
      <c r="B3206" s="265">
        <v>101240</v>
      </c>
      <c r="C3206" s="246" t="s">
        <v>5656</v>
      </c>
      <c r="D3206" s="245" t="s">
        <v>173</v>
      </c>
      <c r="E3206" s="247">
        <v>16.84</v>
      </c>
    </row>
    <row r="3207" spans="2:5" ht="47.25" x14ac:dyDescent="0.25">
      <c r="B3207" s="265">
        <v>101268</v>
      </c>
      <c r="C3207" s="246" t="s">
        <v>5684</v>
      </c>
      <c r="D3207" s="245" t="s">
        <v>173</v>
      </c>
      <c r="E3207" s="247">
        <v>19.34</v>
      </c>
    </row>
    <row r="3208" spans="2:5" ht="47.25" x14ac:dyDescent="0.25">
      <c r="B3208" s="265">
        <v>101234</v>
      </c>
      <c r="C3208" s="246" t="s">
        <v>5650</v>
      </c>
      <c r="D3208" s="245" t="s">
        <v>173</v>
      </c>
      <c r="E3208" s="247">
        <v>18.22</v>
      </c>
    </row>
    <row r="3209" spans="2:5" ht="47.25" x14ac:dyDescent="0.25">
      <c r="B3209" s="265">
        <v>101235</v>
      </c>
      <c r="C3209" s="246" t="s">
        <v>5651</v>
      </c>
      <c r="D3209" s="245" t="s">
        <v>173</v>
      </c>
      <c r="E3209" s="247">
        <v>19.16</v>
      </c>
    </row>
    <row r="3210" spans="2:5" ht="47.25" x14ac:dyDescent="0.25">
      <c r="B3210" s="265">
        <v>101241</v>
      </c>
      <c r="C3210" s="246" t="s">
        <v>5657</v>
      </c>
      <c r="D3210" s="245" t="s">
        <v>173</v>
      </c>
      <c r="E3210" s="247">
        <v>19.670000000000002</v>
      </c>
    </row>
    <row r="3211" spans="2:5" ht="47.25" x14ac:dyDescent="0.25">
      <c r="B3211" s="265">
        <v>101269</v>
      </c>
      <c r="C3211" s="246" t="s">
        <v>5685</v>
      </c>
      <c r="D3211" s="245" t="s">
        <v>173</v>
      </c>
      <c r="E3211" s="247">
        <v>21.54</v>
      </c>
    </row>
    <row r="3212" spans="2:5" ht="47.25" x14ac:dyDescent="0.25">
      <c r="B3212" s="265">
        <v>101236</v>
      </c>
      <c r="C3212" s="246" t="s">
        <v>5652</v>
      </c>
      <c r="D3212" s="245" t="s">
        <v>173</v>
      </c>
      <c r="E3212" s="247">
        <v>22.3</v>
      </c>
    </row>
    <row r="3213" spans="2:5" ht="47.25" x14ac:dyDescent="0.25">
      <c r="B3213" s="265">
        <v>101237</v>
      </c>
      <c r="C3213" s="246" t="s">
        <v>5653</v>
      </c>
      <c r="D3213" s="245" t="s">
        <v>173</v>
      </c>
      <c r="E3213" s="247">
        <v>23.72</v>
      </c>
    </row>
    <row r="3214" spans="2:5" ht="47.25" x14ac:dyDescent="0.25">
      <c r="B3214" s="265">
        <v>101242</v>
      </c>
      <c r="C3214" s="246" t="s">
        <v>5658</v>
      </c>
      <c r="D3214" s="245" t="s">
        <v>173</v>
      </c>
      <c r="E3214" s="247">
        <v>21.98</v>
      </c>
    </row>
    <row r="3215" spans="2:5" ht="47.25" x14ac:dyDescent="0.25">
      <c r="B3215" s="265">
        <v>101270</v>
      </c>
      <c r="C3215" s="246" t="s">
        <v>5686</v>
      </c>
      <c r="D3215" s="245" t="s">
        <v>173</v>
      </c>
      <c r="E3215" s="247">
        <v>24.93</v>
      </c>
    </row>
    <row r="3216" spans="2:5" ht="47.25" x14ac:dyDescent="0.25">
      <c r="B3216" s="265">
        <v>101243</v>
      </c>
      <c r="C3216" s="246" t="s">
        <v>5659</v>
      </c>
      <c r="D3216" s="245" t="s">
        <v>173</v>
      </c>
      <c r="E3216" s="247">
        <v>26.6</v>
      </c>
    </row>
    <row r="3217" spans="2:5" ht="47.25" x14ac:dyDescent="0.25">
      <c r="B3217" s="265">
        <v>101271</v>
      </c>
      <c r="C3217" s="246" t="s">
        <v>5687</v>
      </c>
      <c r="D3217" s="245" t="s">
        <v>173</v>
      </c>
      <c r="E3217" s="247">
        <v>27.65</v>
      </c>
    </row>
    <row r="3218" spans="2:5" ht="47.25" x14ac:dyDescent="0.25">
      <c r="B3218" s="265">
        <v>101238</v>
      </c>
      <c r="C3218" s="246" t="s">
        <v>5654</v>
      </c>
      <c r="D3218" s="245" t="s">
        <v>173</v>
      </c>
      <c r="E3218" s="247">
        <v>29.98</v>
      </c>
    </row>
    <row r="3219" spans="2:5" ht="47.25" x14ac:dyDescent="0.25">
      <c r="B3219" s="265">
        <v>101232</v>
      </c>
      <c r="C3219" s="246" t="s">
        <v>5648</v>
      </c>
      <c r="D3219" s="245" t="s">
        <v>173</v>
      </c>
      <c r="E3219" s="247">
        <v>10.08</v>
      </c>
    </row>
    <row r="3220" spans="2:5" ht="47.25" x14ac:dyDescent="0.25">
      <c r="B3220" s="265">
        <v>101233</v>
      </c>
      <c r="C3220" s="246" t="s">
        <v>5649</v>
      </c>
      <c r="D3220" s="245" t="s">
        <v>173</v>
      </c>
      <c r="E3220" s="247">
        <v>9.2799999999999994</v>
      </c>
    </row>
    <row r="3221" spans="2:5" ht="47.25" x14ac:dyDescent="0.25">
      <c r="B3221" s="265">
        <v>101248</v>
      </c>
      <c r="C3221" s="246" t="s">
        <v>5664</v>
      </c>
      <c r="D3221" s="245" t="s">
        <v>173</v>
      </c>
      <c r="E3221" s="247">
        <v>28.63</v>
      </c>
    </row>
    <row r="3222" spans="2:5" ht="47.25" x14ac:dyDescent="0.25">
      <c r="B3222" s="265">
        <v>101277</v>
      </c>
      <c r="C3222" s="246" t="s">
        <v>5693</v>
      </c>
      <c r="D3222" s="245" t="s">
        <v>173</v>
      </c>
      <c r="E3222" s="247">
        <v>33.340000000000003</v>
      </c>
    </row>
    <row r="3223" spans="2:5" ht="47.25" x14ac:dyDescent="0.25">
      <c r="B3223" s="265">
        <v>101267</v>
      </c>
      <c r="C3223" s="246" t="s">
        <v>5683</v>
      </c>
      <c r="D3223" s="245" t="s">
        <v>173</v>
      </c>
      <c r="E3223" s="247">
        <v>11.86</v>
      </c>
    </row>
    <row r="3224" spans="2:5" ht="47.25" x14ac:dyDescent="0.25">
      <c r="B3224" s="265">
        <v>101249</v>
      </c>
      <c r="C3224" s="246" t="s">
        <v>5665</v>
      </c>
      <c r="D3224" s="245" t="s">
        <v>173</v>
      </c>
      <c r="E3224" s="247">
        <v>14.61</v>
      </c>
    </row>
    <row r="3225" spans="2:5" ht="47.25" x14ac:dyDescent="0.25">
      <c r="B3225" s="265">
        <v>101273</v>
      </c>
      <c r="C3225" s="246" t="s">
        <v>5689</v>
      </c>
      <c r="D3225" s="245" t="s">
        <v>173</v>
      </c>
      <c r="E3225" s="247">
        <v>18.47</v>
      </c>
    </row>
    <row r="3226" spans="2:5" ht="47.25" x14ac:dyDescent="0.25">
      <c r="B3226" s="265">
        <v>101245</v>
      </c>
      <c r="C3226" s="246" t="s">
        <v>5661</v>
      </c>
      <c r="D3226" s="245" t="s">
        <v>173</v>
      </c>
      <c r="E3226" s="247">
        <v>17.8</v>
      </c>
    </row>
    <row r="3227" spans="2:5" ht="47.25" x14ac:dyDescent="0.25">
      <c r="B3227" s="265">
        <v>101250</v>
      </c>
      <c r="C3227" s="246" t="s">
        <v>5666</v>
      </c>
      <c r="D3227" s="245" t="s">
        <v>173</v>
      </c>
      <c r="E3227" s="247">
        <v>16.23</v>
      </c>
    </row>
    <row r="3228" spans="2:5" ht="47.25" x14ac:dyDescent="0.25">
      <c r="B3228" s="265">
        <v>101251</v>
      </c>
      <c r="C3228" s="246" t="s">
        <v>5667</v>
      </c>
      <c r="D3228" s="245" t="s">
        <v>173</v>
      </c>
      <c r="E3228" s="247">
        <v>18.46</v>
      </c>
    </row>
    <row r="3229" spans="2:5" ht="47.25" x14ac:dyDescent="0.25">
      <c r="B3229" s="265">
        <v>101274</v>
      </c>
      <c r="C3229" s="246" t="s">
        <v>5690</v>
      </c>
      <c r="D3229" s="245" t="s">
        <v>173</v>
      </c>
      <c r="E3229" s="247">
        <v>20.43</v>
      </c>
    </row>
    <row r="3230" spans="2:5" ht="47.25" x14ac:dyDescent="0.25">
      <c r="B3230" s="265">
        <v>101246</v>
      </c>
      <c r="C3230" s="246" t="s">
        <v>5662</v>
      </c>
      <c r="D3230" s="245" t="s">
        <v>173</v>
      </c>
      <c r="E3230" s="247">
        <v>20.65</v>
      </c>
    </row>
    <row r="3231" spans="2:5" ht="47.25" x14ac:dyDescent="0.25">
      <c r="B3231" s="265">
        <v>101252</v>
      </c>
      <c r="C3231" s="246" t="s">
        <v>5668</v>
      </c>
      <c r="D3231" s="245" t="s">
        <v>173</v>
      </c>
      <c r="E3231" s="247">
        <v>20.010000000000002</v>
      </c>
    </row>
    <row r="3232" spans="2:5" ht="47.25" x14ac:dyDescent="0.25">
      <c r="B3232" s="265">
        <v>101275</v>
      </c>
      <c r="C3232" s="246" t="s">
        <v>5691</v>
      </c>
      <c r="D3232" s="245" t="s">
        <v>173</v>
      </c>
      <c r="E3232" s="247">
        <v>23.62</v>
      </c>
    </row>
    <row r="3233" spans="2:5" ht="47.25" x14ac:dyDescent="0.25">
      <c r="B3233" s="265">
        <v>101247</v>
      </c>
      <c r="C3233" s="246" t="s">
        <v>5663</v>
      </c>
      <c r="D3233" s="245" t="s">
        <v>173</v>
      </c>
      <c r="E3233" s="247">
        <v>22.91</v>
      </c>
    </row>
    <row r="3234" spans="2:5" ht="47.25" x14ac:dyDescent="0.25">
      <c r="B3234" s="265">
        <v>101276</v>
      </c>
      <c r="C3234" s="246" t="s">
        <v>5692</v>
      </c>
      <c r="D3234" s="245" t="s">
        <v>173</v>
      </c>
      <c r="E3234" s="247">
        <v>26.1</v>
      </c>
    </row>
    <row r="3235" spans="2:5" ht="47.25" x14ac:dyDescent="0.25">
      <c r="B3235" s="265">
        <v>101253</v>
      </c>
      <c r="C3235" s="246" t="s">
        <v>5669</v>
      </c>
      <c r="D3235" s="245" t="s">
        <v>173</v>
      </c>
      <c r="E3235" s="247">
        <v>25.16</v>
      </c>
    </row>
    <row r="3236" spans="2:5" ht="47.25" x14ac:dyDescent="0.25">
      <c r="B3236" s="265">
        <v>101244</v>
      </c>
      <c r="C3236" s="246" t="s">
        <v>5660</v>
      </c>
      <c r="D3236" s="245" t="s">
        <v>173</v>
      </c>
      <c r="E3236" s="247">
        <v>16.850000000000001</v>
      </c>
    </row>
    <row r="3237" spans="2:5" x14ac:dyDescent="0.25">
      <c r="B3237" s="265">
        <v>93358</v>
      </c>
      <c r="C3237" s="246" t="s">
        <v>5716</v>
      </c>
      <c r="D3237" s="245" t="s">
        <v>173</v>
      </c>
      <c r="E3237" s="247">
        <v>113.57</v>
      </c>
    </row>
    <row r="3238" spans="2:5" ht="47.25" x14ac:dyDescent="0.25">
      <c r="B3238" s="265">
        <v>90082</v>
      </c>
      <c r="C3238" s="246" t="s">
        <v>5698</v>
      </c>
      <c r="D3238" s="245" t="s">
        <v>173</v>
      </c>
      <c r="E3238" s="247">
        <v>10.64</v>
      </c>
    </row>
    <row r="3239" spans="2:5" ht="47.25" x14ac:dyDescent="0.25">
      <c r="B3239" s="265">
        <v>90091</v>
      </c>
      <c r="C3239" s="246" t="s">
        <v>5703</v>
      </c>
      <c r="D3239" s="245" t="s">
        <v>173</v>
      </c>
      <c r="E3239" s="247">
        <v>6.7</v>
      </c>
    </row>
    <row r="3240" spans="2:5" ht="47.25" x14ac:dyDescent="0.25">
      <c r="B3240" s="265">
        <v>102307</v>
      </c>
      <c r="C3240" s="246" t="s">
        <v>5748</v>
      </c>
      <c r="D3240" s="245" t="s">
        <v>173</v>
      </c>
      <c r="E3240" s="247">
        <v>13.3</v>
      </c>
    </row>
    <row r="3241" spans="2:5" ht="47.25" x14ac:dyDescent="0.25">
      <c r="B3241" s="265">
        <v>102315</v>
      </c>
      <c r="C3241" s="246" t="s">
        <v>5756</v>
      </c>
      <c r="D3241" s="245" t="s">
        <v>173</v>
      </c>
      <c r="E3241" s="247">
        <v>8.3800000000000008</v>
      </c>
    </row>
    <row r="3242" spans="2:5" ht="47.25" x14ac:dyDescent="0.25">
      <c r="B3242" s="265">
        <v>102283</v>
      </c>
      <c r="C3242" s="246" t="s">
        <v>5724</v>
      </c>
      <c r="D3242" s="245" t="s">
        <v>173</v>
      </c>
      <c r="E3242" s="247">
        <v>13.93</v>
      </c>
    </row>
    <row r="3243" spans="2:5" ht="47.25" x14ac:dyDescent="0.25">
      <c r="B3243" s="265">
        <v>102291</v>
      </c>
      <c r="C3243" s="246" t="s">
        <v>5732</v>
      </c>
      <c r="D3243" s="245" t="s">
        <v>173</v>
      </c>
      <c r="E3243" s="247">
        <v>8.76</v>
      </c>
    </row>
    <row r="3244" spans="2:5" ht="47.25" x14ac:dyDescent="0.25">
      <c r="B3244" s="265">
        <v>102276</v>
      </c>
      <c r="C3244" s="246" t="s">
        <v>5717</v>
      </c>
      <c r="D3244" s="245" t="s">
        <v>173</v>
      </c>
      <c r="E3244" s="247">
        <v>11.98</v>
      </c>
    </row>
    <row r="3245" spans="2:5" ht="47.25" x14ac:dyDescent="0.25">
      <c r="B3245" s="265">
        <v>102306</v>
      </c>
      <c r="C3245" s="246" t="s">
        <v>5747</v>
      </c>
      <c r="D3245" s="245" t="s">
        <v>173</v>
      </c>
      <c r="E3245" s="247">
        <v>14.98</v>
      </c>
    </row>
    <row r="3246" spans="2:5" ht="47.25" x14ac:dyDescent="0.25">
      <c r="B3246" s="265">
        <v>102279</v>
      </c>
      <c r="C3246" s="246" t="s">
        <v>5720</v>
      </c>
      <c r="D3246" s="245" t="s">
        <v>173</v>
      </c>
      <c r="E3246" s="247">
        <v>7.54</v>
      </c>
    </row>
    <row r="3247" spans="2:5" ht="47.25" x14ac:dyDescent="0.25">
      <c r="B3247" s="265">
        <v>102282</v>
      </c>
      <c r="C3247" s="246" t="s">
        <v>5723</v>
      </c>
      <c r="D3247" s="245" t="s">
        <v>173</v>
      </c>
      <c r="E3247" s="247">
        <v>15.68</v>
      </c>
    </row>
    <row r="3248" spans="2:5" ht="47.25" x14ac:dyDescent="0.25">
      <c r="B3248" s="265">
        <v>102290</v>
      </c>
      <c r="C3248" s="246" t="s">
        <v>5731</v>
      </c>
      <c r="D3248" s="245" t="s">
        <v>173</v>
      </c>
      <c r="E3248" s="247">
        <v>9.8699999999999992</v>
      </c>
    </row>
    <row r="3249" spans="2:5" ht="47.25" x14ac:dyDescent="0.25">
      <c r="B3249" s="265">
        <v>90100</v>
      </c>
      <c r="C3249" s="246" t="s">
        <v>5709</v>
      </c>
      <c r="D3249" s="245" t="s">
        <v>173</v>
      </c>
      <c r="E3249" s="247">
        <v>15</v>
      </c>
    </row>
    <row r="3250" spans="2:5" ht="47.25" x14ac:dyDescent="0.25">
      <c r="B3250" s="265">
        <v>102323</v>
      </c>
      <c r="C3250" s="246" t="s">
        <v>5764</v>
      </c>
      <c r="D3250" s="245" t="s">
        <v>173</v>
      </c>
      <c r="E3250" s="247">
        <v>18.75</v>
      </c>
    </row>
    <row r="3251" spans="2:5" ht="47.25" x14ac:dyDescent="0.25">
      <c r="B3251" s="265">
        <v>102327</v>
      </c>
      <c r="C3251" s="246" t="s">
        <v>5768</v>
      </c>
      <c r="D3251" s="245" t="s">
        <v>173</v>
      </c>
      <c r="E3251" s="247">
        <v>11.82</v>
      </c>
    </row>
    <row r="3252" spans="2:5" ht="47.25" x14ac:dyDescent="0.25">
      <c r="B3252" s="265">
        <v>102299</v>
      </c>
      <c r="C3252" s="246" t="s">
        <v>5740</v>
      </c>
      <c r="D3252" s="245" t="s">
        <v>173</v>
      </c>
      <c r="E3252" s="247">
        <v>19.63</v>
      </c>
    </row>
    <row r="3253" spans="2:5" ht="47.25" x14ac:dyDescent="0.25">
      <c r="B3253" s="265">
        <v>102303</v>
      </c>
      <c r="C3253" s="246" t="s">
        <v>5744</v>
      </c>
      <c r="D3253" s="245" t="s">
        <v>173</v>
      </c>
      <c r="E3253" s="247">
        <v>12.37</v>
      </c>
    </row>
    <row r="3254" spans="2:5" ht="47.25" x14ac:dyDescent="0.25">
      <c r="B3254" s="265">
        <v>90099</v>
      </c>
      <c r="C3254" s="246" t="s">
        <v>5708</v>
      </c>
      <c r="D3254" s="245" t="s">
        <v>173</v>
      </c>
      <c r="E3254" s="247">
        <v>17.510000000000002</v>
      </c>
    </row>
    <row r="3255" spans="2:5" ht="47.25" x14ac:dyDescent="0.25">
      <c r="B3255" s="265">
        <v>102322</v>
      </c>
      <c r="C3255" s="246" t="s">
        <v>5763</v>
      </c>
      <c r="D3255" s="245" t="s">
        <v>173</v>
      </c>
      <c r="E3255" s="247">
        <v>21.88</v>
      </c>
    </row>
    <row r="3256" spans="2:5" ht="47.25" x14ac:dyDescent="0.25">
      <c r="B3256" s="265">
        <v>102298</v>
      </c>
      <c r="C3256" s="246" t="s">
        <v>5739</v>
      </c>
      <c r="D3256" s="245" t="s">
        <v>173</v>
      </c>
      <c r="E3256" s="247">
        <v>22.9</v>
      </c>
    </row>
    <row r="3257" spans="2:5" ht="47.25" x14ac:dyDescent="0.25">
      <c r="B3257" s="265">
        <v>102302</v>
      </c>
      <c r="C3257" s="246" t="s">
        <v>5743</v>
      </c>
      <c r="D3257" s="245" t="s">
        <v>173</v>
      </c>
      <c r="E3257" s="247">
        <v>14.43</v>
      </c>
    </row>
    <row r="3258" spans="2:5" ht="47.25" x14ac:dyDescent="0.25">
      <c r="B3258" s="265">
        <v>102326</v>
      </c>
      <c r="C3258" s="246" t="s">
        <v>5767</v>
      </c>
      <c r="D3258" s="245" t="s">
        <v>173</v>
      </c>
      <c r="E3258" s="247">
        <v>13.79</v>
      </c>
    </row>
    <row r="3259" spans="2:5" ht="47.25" x14ac:dyDescent="0.25">
      <c r="B3259" s="265">
        <v>102314</v>
      </c>
      <c r="C3259" s="246" t="s">
        <v>5755</v>
      </c>
      <c r="D3259" s="245" t="s">
        <v>173</v>
      </c>
      <c r="E3259" s="247">
        <v>9.44</v>
      </c>
    </row>
    <row r="3260" spans="2:5" ht="47.25" x14ac:dyDescent="0.25">
      <c r="B3260" s="265">
        <v>102312</v>
      </c>
      <c r="C3260" s="246" t="s">
        <v>5753</v>
      </c>
      <c r="D3260" s="245" t="s">
        <v>173</v>
      </c>
      <c r="E3260" s="247">
        <v>11.94</v>
      </c>
    </row>
    <row r="3261" spans="2:5" ht="47.25" x14ac:dyDescent="0.25">
      <c r="B3261" s="265">
        <v>102288</v>
      </c>
      <c r="C3261" s="246" t="s">
        <v>5729</v>
      </c>
      <c r="D3261" s="245" t="s">
        <v>173</v>
      </c>
      <c r="E3261" s="247">
        <v>12.49</v>
      </c>
    </row>
    <row r="3262" spans="2:5" ht="47.25" x14ac:dyDescent="0.25">
      <c r="B3262" s="265">
        <v>90087</v>
      </c>
      <c r="C3262" s="246" t="s">
        <v>5701</v>
      </c>
      <c r="D3262" s="245" t="s">
        <v>173</v>
      </c>
      <c r="E3262" s="247">
        <v>9.5500000000000007</v>
      </c>
    </row>
    <row r="3263" spans="2:5" ht="47.25" x14ac:dyDescent="0.25">
      <c r="B3263" s="265">
        <v>102308</v>
      </c>
      <c r="C3263" s="246" t="s">
        <v>5749</v>
      </c>
      <c r="D3263" s="245" t="s">
        <v>173</v>
      </c>
      <c r="E3263" s="247">
        <v>12.89</v>
      </c>
    </row>
    <row r="3264" spans="2:5" ht="47.25" x14ac:dyDescent="0.25">
      <c r="B3264" s="265">
        <v>90084</v>
      </c>
      <c r="C3264" s="246" t="s">
        <v>5699</v>
      </c>
      <c r="D3264" s="245" t="s">
        <v>173</v>
      </c>
      <c r="E3264" s="247">
        <v>10.31</v>
      </c>
    </row>
    <row r="3265" spans="2:5" ht="47.25" x14ac:dyDescent="0.25">
      <c r="B3265" s="265">
        <v>102284</v>
      </c>
      <c r="C3265" s="246" t="s">
        <v>5725</v>
      </c>
      <c r="D3265" s="245" t="s">
        <v>173</v>
      </c>
      <c r="E3265" s="247">
        <v>13.49</v>
      </c>
    </row>
    <row r="3266" spans="2:5" ht="47.25" x14ac:dyDescent="0.25">
      <c r="B3266" s="265">
        <v>102325</v>
      </c>
      <c r="C3266" s="246" t="s">
        <v>5766</v>
      </c>
      <c r="D3266" s="245" t="s">
        <v>173</v>
      </c>
      <c r="E3266" s="247">
        <v>16.96</v>
      </c>
    </row>
    <row r="3267" spans="2:5" ht="47.25" x14ac:dyDescent="0.25">
      <c r="B3267" s="265">
        <v>102329</v>
      </c>
      <c r="C3267" s="246" t="s">
        <v>5770</v>
      </c>
      <c r="D3267" s="245" t="s">
        <v>173</v>
      </c>
      <c r="E3267" s="247">
        <v>10.69</v>
      </c>
    </row>
    <row r="3268" spans="2:5" ht="47.25" x14ac:dyDescent="0.25">
      <c r="B3268" s="265">
        <v>102301</v>
      </c>
      <c r="C3268" s="246" t="s">
        <v>5742</v>
      </c>
      <c r="D3268" s="245" t="s">
        <v>173</v>
      </c>
      <c r="E3268" s="247">
        <v>17.760000000000002</v>
      </c>
    </row>
    <row r="3269" spans="2:5" ht="47.25" x14ac:dyDescent="0.25">
      <c r="B3269" s="265">
        <v>102305</v>
      </c>
      <c r="C3269" s="246" t="s">
        <v>5746</v>
      </c>
      <c r="D3269" s="245" t="s">
        <v>173</v>
      </c>
      <c r="E3269" s="247">
        <v>11.18</v>
      </c>
    </row>
    <row r="3270" spans="2:5" ht="47.25" x14ac:dyDescent="0.25">
      <c r="B3270" s="265">
        <v>90101</v>
      </c>
      <c r="C3270" s="246" t="s">
        <v>5710</v>
      </c>
      <c r="D3270" s="245" t="s">
        <v>173</v>
      </c>
      <c r="E3270" s="247">
        <v>14.82</v>
      </c>
    </row>
    <row r="3271" spans="2:5" ht="47.25" x14ac:dyDescent="0.25">
      <c r="B3271" s="265">
        <v>102324</v>
      </c>
      <c r="C3271" s="246" t="s">
        <v>5765</v>
      </c>
      <c r="D3271" s="245" t="s">
        <v>173</v>
      </c>
      <c r="E3271" s="247">
        <v>18.53</v>
      </c>
    </row>
    <row r="3272" spans="2:5" ht="47.25" x14ac:dyDescent="0.25">
      <c r="B3272" s="265">
        <v>102300</v>
      </c>
      <c r="C3272" s="246" t="s">
        <v>5741</v>
      </c>
      <c r="D3272" s="245" t="s">
        <v>173</v>
      </c>
      <c r="E3272" s="247">
        <v>19.39</v>
      </c>
    </row>
    <row r="3273" spans="2:5" ht="47.25" x14ac:dyDescent="0.25">
      <c r="B3273" s="265">
        <v>90102</v>
      </c>
      <c r="C3273" s="246" t="s">
        <v>5711</v>
      </c>
      <c r="D3273" s="245" t="s">
        <v>173</v>
      </c>
      <c r="E3273" s="247">
        <v>13.57</v>
      </c>
    </row>
    <row r="3274" spans="2:5" ht="47.25" x14ac:dyDescent="0.25">
      <c r="B3274" s="265">
        <v>102328</v>
      </c>
      <c r="C3274" s="246" t="s">
        <v>5769</v>
      </c>
      <c r="D3274" s="245" t="s">
        <v>173</v>
      </c>
      <c r="E3274" s="247">
        <v>11.67</v>
      </c>
    </row>
    <row r="3275" spans="2:5" ht="47.25" x14ac:dyDescent="0.25">
      <c r="B3275" s="265">
        <v>102304</v>
      </c>
      <c r="C3275" s="246" t="s">
        <v>5745</v>
      </c>
      <c r="D3275" s="245" t="s">
        <v>173</v>
      </c>
      <c r="E3275" s="247">
        <v>12.22</v>
      </c>
    </row>
    <row r="3276" spans="2:5" ht="47.25" x14ac:dyDescent="0.25">
      <c r="B3276" s="265">
        <v>102295</v>
      </c>
      <c r="C3276" s="246" t="s">
        <v>5736</v>
      </c>
      <c r="D3276" s="245" t="s">
        <v>173</v>
      </c>
      <c r="E3276" s="247">
        <v>8.19</v>
      </c>
    </row>
    <row r="3277" spans="2:5" ht="47.25" x14ac:dyDescent="0.25">
      <c r="B3277" s="265">
        <v>102281</v>
      </c>
      <c r="C3277" s="246" t="s">
        <v>5722</v>
      </c>
      <c r="D3277" s="245" t="s">
        <v>173</v>
      </c>
      <c r="E3277" s="247">
        <v>6.26</v>
      </c>
    </row>
    <row r="3278" spans="2:5" ht="47.25" x14ac:dyDescent="0.25">
      <c r="B3278" s="265">
        <v>102311</v>
      </c>
      <c r="C3278" s="246" t="s">
        <v>5752</v>
      </c>
      <c r="D3278" s="245" t="s">
        <v>173</v>
      </c>
      <c r="E3278" s="247">
        <v>12.42</v>
      </c>
    </row>
    <row r="3279" spans="2:5" ht="47.25" x14ac:dyDescent="0.25">
      <c r="B3279" s="265">
        <v>102319</v>
      </c>
      <c r="C3279" s="246" t="s">
        <v>5760</v>
      </c>
      <c r="D3279" s="245" t="s">
        <v>173</v>
      </c>
      <c r="E3279" s="247">
        <v>7.81</v>
      </c>
    </row>
    <row r="3280" spans="2:5" ht="47.25" x14ac:dyDescent="0.25">
      <c r="B3280" s="265">
        <v>102287</v>
      </c>
      <c r="C3280" s="246" t="s">
        <v>5728</v>
      </c>
      <c r="D3280" s="245" t="s">
        <v>173</v>
      </c>
      <c r="E3280" s="247">
        <v>13</v>
      </c>
    </row>
    <row r="3281" spans="2:5" ht="47.25" x14ac:dyDescent="0.25">
      <c r="B3281" s="265">
        <v>102316</v>
      </c>
      <c r="C3281" s="246" t="s">
        <v>5757</v>
      </c>
      <c r="D3281" s="245" t="s">
        <v>173</v>
      </c>
      <c r="E3281" s="247">
        <v>8.1199999999999992</v>
      </c>
    </row>
    <row r="3282" spans="2:5" ht="47.25" x14ac:dyDescent="0.25">
      <c r="B3282" s="265">
        <v>102292</v>
      </c>
      <c r="C3282" s="246" t="s">
        <v>5733</v>
      </c>
      <c r="D3282" s="245" t="s">
        <v>173</v>
      </c>
      <c r="E3282" s="247">
        <v>8.5</v>
      </c>
    </row>
    <row r="3283" spans="2:5" ht="47.25" x14ac:dyDescent="0.25">
      <c r="B3283" s="265">
        <v>90092</v>
      </c>
      <c r="C3283" s="246" t="s">
        <v>5704</v>
      </c>
      <c r="D3283" s="245" t="s">
        <v>173</v>
      </c>
      <c r="E3283" s="247">
        <v>6.49</v>
      </c>
    </row>
    <row r="3284" spans="2:5" ht="47.25" x14ac:dyDescent="0.25">
      <c r="B3284" s="265">
        <v>102278</v>
      </c>
      <c r="C3284" s="246" t="s">
        <v>5719</v>
      </c>
      <c r="D3284" s="245" t="s">
        <v>173</v>
      </c>
      <c r="E3284" s="247">
        <v>9.93</v>
      </c>
    </row>
    <row r="3285" spans="2:5" ht="47.25" x14ac:dyDescent="0.25">
      <c r="B3285" s="265">
        <v>90094</v>
      </c>
      <c r="C3285" s="246" t="s">
        <v>5705</v>
      </c>
      <c r="D3285" s="245" t="s">
        <v>173</v>
      </c>
      <c r="E3285" s="247">
        <v>6.14</v>
      </c>
    </row>
    <row r="3286" spans="2:5" ht="47.25" x14ac:dyDescent="0.25">
      <c r="B3286" s="265">
        <v>102309</v>
      </c>
      <c r="C3286" s="246" t="s">
        <v>5750</v>
      </c>
      <c r="D3286" s="245" t="s">
        <v>173</v>
      </c>
      <c r="E3286" s="247">
        <v>12.19</v>
      </c>
    </row>
    <row r="3287" spans="2:5" ht="47.25" x14ac:dyDescent="0.25">
      <c r="B3287" s="265">
        <v>102285</v>
      </c>
      <c r="C3287" s="246" t="s">
        <v>5726</v>
      </c>
      <c r="D3287" s="245" t="s">
        <v>173</v>
      </c>
      <c r="E3287" s="247">
        <v>12.75</v>
      </c>
    </row>
    <row r="3288" spans="2:5" ht="47.25" x14ac:dyDescent="0.25">
      <c r="B3288" s="265">
        <v>90095</v>
      </c>
      <c r="C3288" s="246" t="s">
        <v>5706</v>
      </c>
      <c r="D3288" s="245" t="s">
        <v>173</v>
      </c>
      <c r="E3288" s="247">
        <v>6.02</v>
      </c>
    </row>
    <row r="3289" spans="2:5" ht="47.25" x14ac:dyDescent="0.25">
      <c r="B3289" s="265">
        <v>102320</v>
      </c>
      <c r="C3289" s="246" t="s">
        <v>5761</v>
      </c>
      <c r="D3289" s="245" t="s">
        <v>173</v>
      </c>
      <c r="E3289" s="247">
        <v>7.52</v>
      </c>
    </row>
    <row r="3290" spans="2:5" ht="47.25" x14ac:dyDescent="0.25">
      <c r="B3290" s="265">
        <v>102296</v>
      </c>
      <c r="C3290" s="246" t="s">
        <v>5737</v>
      </c>
      <c r="D3290" s="245" t="s">
        <v>173</v>
      </c>
      <c r="E3290" s="247">
        <v>7.87</v>
      </c>
    </row>
    <row r="3291" spans="2:5" ht="47.25" x14ac:dyDescent="0.25">
      <c r="B3291" s="265">
        <v>90086</v>
      </c>
      <c r="C3291" s="246" t="s">
        <v>5700</v>
      </c>
      <c r="D3291" s="245" t="s">
        <v>173</v>
      </c>
      <c r="E3291" s="247">
        <v>9.74</v>
      </c>
    </row>
    <row r="3292" spans="2:5" ht="47.25" x14ac:dyDescent="0.25">
      <c r="B3292" s="265">
        <v>102277</v>
      </c>
      <c r="C3292" s="246" t="s">
        <v>5718</v>
      </c>
      <c r="D3292" s="245" t="s">
        <v>173</v>
      </c>
      <c r="E3292" s="247">
        <v>9.4600000000000009</v>
      </c>
    </row>
    <row r="3293" spans="2:5" ht="47.25" x14ac:dyDescent="0.25">
      <c r="B3293" s="265">
        <v>102286</v>
      </c>
      <c r="C3293" s="246" t="s">
        <v>5727</v>
      </c>
      <c r="D3293" s="245" t="s">
        <v>173</v>
      </c>
      <c r="E3293" s="247">
        <v>12.39</v>
      </c>
    </row>
    <row r="3294" spans="2:5" ht="47.25" x14ac:dyDescent="0.25">
      <c r="B3294" s="265">
        <v>90098</v>
      </c>
      <c r="C3294" s="246" t="s">
        <v>5707</v>
      </c>
      <c r="D3294" s="245" t="s">
        <v>173</v>
      </c>
      <c r="E3294" s="247">
        <v>5.89</v>
      </c>
    </row>
    <row r="3295" spans="2:5" ht="47.25" x14ac:dyDescent="0.25">
      <c r="B3295" s="265">
        <v>102313</v>
      </c>
      <c r="C3295" s="246" t="s">
        <v>5754</v>
      </c>
      <c r="D3295" s="245" t="s">
        <v>173</v>
      </c>
      <c r="E3295" s="247">
        <v>11.7</v>
      </c>
    </row>
    <row r="3296" spans="2:5" ht="47.25" x14ac:dyDescent="0.25">
      <c r="B3296" s="265">
        <v>102321</v>
      </c>
      <c r="C3296" s="246" t="s">
        <v>5762</v>
      </c>
      <c r="D3296" s="245" t="s">
        <v>173</v>
      </c>
      <c r="E3296" s="247">
        <v>7.37</v>
      </c>
    </row>
    <row r="3297" spans="2:5" ht="47.25" x14ac:dyDescent="0.25">
      <c r="B3297" s="265">
        <v>102289</v>
      </c>
      <c r="C3297" s="246" t="s">
        <v>5730</v>
      </c>
      <c r="D3297" s="245" t="s">
        <v>173</v>
      </c>
      <c r="E3297" s="247">
        <v>12.25</v>
      </c>
    </row>
    <row r="3298" spans="2:5" ht="47.25" x14ac:dyDescent="0.25">
      <c r="B3298" s="265">
        <v>102297</v>
      </c>
      <c r="C3298" s="246" t="s">
        <v>5738</v>
      </c>
      <c r="D3298" s="245" t="s">
        <v>173</v>
      </c>
      <c r="E3298" s="247">
        <v>7.71</v>
      </c>
    </row>
    <row r="3299" spans="2:5" ht="47.25" x14ac:dyDescent="0.25">
      <c r="B3299" s="265">
        <v>102280</v>
      </c>
      <c r="C3299" s="246" t="s">
        <v>5721</v>
      </c>
      <c r="D3299" s="245" t="s">
        <v>173</v>
      </c>
      <c r="E3299" s="247">
        <v>5.97</v>
      </c>
    </row>
    <row r="3300" spans="2:5" ht="47.25" x14ac:dyDescent="0.25">
      <c r="B3300" s="265">
        <v>102294</v>
      </c>
      <c r="C3300" s="246" t="s">
        <v>5735</v>
      </c>
      <c r="D3300" s="245" t="s">
        <v>173</v>
      </c>
      <c r="E3300" s="247">
        <v>7.81</v>
      </c>
    </row>
    <row r="3301" spans="2:5" ht="47.25" x14ac:dyDescent="0.25">
      <c r="B3301" s="265">
        <v>90090</v>
      </c>
      <c r="C3301" s="246" t="s">
        <v>5702</v>
      </c>
      <c r="D3301" s="245" t="s">
        <v>173</v>
      </c>
      <c r="E3301" s="247">
        <v>9.36</v>
      </c>
    </row>
    <row r="3302" spans="2:5" ht="47.25" x14ac:dyDescent="0.25">
      <c r="B3302" s="265">
        <v>102317</v>
      </c>
      <c r="C3302" s="246" t="s">
        <v>5758</v>
      </c>
      <c r="D3302" s="245" t="s">
        <v>173</v>
      </c>
      <c r="E3302" s="247">
        <v>7.67</v>
      </c>
    </row>
    <row r="3303" spans="2:5" ht="47.25" x14ac:dyDescent="0.25">
      <c r="B3303" s="265">
        <v>102293</v>
      </c>
      <c r="C3303" s="246" t="s">
        <v>5734</v>
      </c>
      <c r="D3303" s="245" t="s">
        <v>173</v>
      </c>
      <c r="E3303" s="247">
        <v>8.0299999999999994</v>
      </c>
    </row>
    <row r="3304" spans="2:5" ht="47.25" x14ac:dyDescent="0.25">
      <c r="B3304" s="265">
        <v>102310</v>
      </c>
      <c r="C3304" s="246" t="s">
        <v>5751</v>
      </c>
      <c r="D3304" s="245" t="s">
        <v>173</v>
      </c>
      <c r="E3304" s="247">
        <v>11.84</v>
      </c>
    </row>
    <row r="3305" spans="2:5" ht="47.25" x14ac:dyDescent="0.25">
      <c r="B3305" s="265">
        <v>102318</v>
      </c>
      <c r="C3305" s="246" t="s">
        <v>5759</v>
      </c>
      <c r="D3305" s="245" t="s">
        <v>173</v>
      </c>
      <c r="E3305" s="247">
        <v>7.45</v>
      </c>
    </row>
    <row r="3306" spans="2:5" ht="47.25" x14ac:dyDescent="0.25">
      <c r="B3306" s="265">
        <v>90106</v>
      </c>
      <c r="C3306" s="246" t="s">
        <v>5713</v>
      </c>
      <c r="D3306" s="245" t="s">
        <v>173</v>
      </c>
      <c r="E3306" s="247">
        <v>9.4499999999999993</v>
      </c>
    </row>
    <row r="3307" spans="2:5" ht="47.25" x14ac:dyDescent="0.25">
      <c r="B3307" s="265">
        <v>90105</v>
      </c>
      <c r="C3307" s="246" t="s">
        <v>5712</v>
      </c>
      <c r="D3307" s="245" t="s">
        <v>173</v>
      </c>
      <c r="E3307" s="247">
        <v>10.39</v>
      </c>
    </row>
    <row r="3308" spans="2:5" ht="47.25" x14ac:dyDescent="0.25">
      <c r="B3308" s="265">
        <v>90108</v>
      </c>
      <c r="C3308" s="246" t="s">
        <v>5715</v>
      </c>
      <c r="D3308" s="245" t="s">
        <v>173</v>
      </c>
      <c r="E3308" s="247">
        <v>8.5399999999999991</v>
      </c>
    </row>
    <row r="3309" spans="2:5" ht="47.25" x14ac:dyDescent="0.25">
      <c r="B3309" s="265">
        <v>90107</v>
      </c>
      <c r="C3309" s="246" t="s">
        <v>5714</v>
      </c>
      <c r="D3309" s="245" t="s">
        <v>173</v>
      </c>
      <c r="E3309" s="247">
        <v>9.34</v>
      </c>
    </row>
    <row r="3310" spans="2:5" ht="31.5" x14ac:dyDescent="0.25">
      <c r="B3310" s="265">
        <v>102354</v>
      </c>
      <c r="C3310" s="246" t="s">
        <v>5694</v>
      </c>
      <c r="D3310" s="245" t="s">
        <v>173</v>
      </c>
      <c r="E3310" s="247">
        <v>178.87</v>
      </c>
    </row>
    <row r="3311" spans="2:5" ht="31.5" x14ac:dyDescent="0.25">
      <c r="B3311" s="265">
        <v>102355</v>
      </c>
      <c r="C3311" s="246" t="s">
        <v>5695</v>
      </c>
      <c r="D3311" s="245" t="s">
        <v>173</v>
      </c>
      <c r="E3311" s="247">
        <v>212.72</v>
      </c>
    </row>
    <row r="3312" spans="2:5" ht="31.5" x14ac:dyDescent="0.25">
      <c r="B3312" s="265">
        <v>102356</v>
      </c>
      <c r="C3312" s="246" t="s">
        <v>8591</v>
      </c>
      <c r="D3312" s="245" t="s">
        <v>173</v>
      </c>
      <c r="E3312" s="247">
        <v>0</v>
      </c>
    </row>
    <row r="3313" spans="2:5" ht="31.5" x14ac:dyDescent="0.25">
      <c r="B3313" s="265">
        <v>102357</v>
      </c>
      <c r="C3313" s="246" t="s">
        <v>8592</v>
      </c>
      <c r="D3313" s="245" t="s">
        <v>173</v>
      </c>
      <c r="E3313" s="247">
        <v>0</v>
      </c>
    </row>
    <row r="3314" spans="2:5" ht="31.5" x14ac:dyDescent="0.25">
      <c r="B3314" s="265">
        <v>102358</v>
      </c>
      <c r="C3314" s="246" t="s">
        <v>8593</v>
      </c>
      <c r="D3314" s="245" t="s">
        <v>173</v>
      </c>
      <c r="E3314" s="247">
        <v>0</v>
      </c>
    </row>
    <row r="3315" spans="2:5" ht="31.5" x14ac:dyDescent="0.25">
      <c r="B3315" s="265">
        <v>102359</v>
      </c>
      <c r="C3315" s="246" t="s">
        <v>8594</v>
      </c>
      <c r="D3315" s="245" t="s">
        <v>173</v>
      </c>
      <c r="E3315" s="247">
        <v>0</v>
      </c>
    </row>
    <row r="3316" spans="2:5" ht="47.25" x14ac:dyDescent="0.25">
      <c r="B3316" s="265">
        <v>102348</v>
      </c>
      <c r="C3316" s="246" t="s">
        <v>8595</v>
      </c>
      <c r="D3316" s="245" t="s">
        <v>173</v>
      </c>
      <c r="E3316" s="247">
        <v>0</v>
      </c>
    </row>
    <row r="3317" spans="2:5" ht="31.5" x14ac:dyDescent="0.25">
      <c r="B3317" s="265">
        <v>102346</v>
      </c>
      <c r="C3317" s="246" t="s">
        <v>8596</v>
      </c>
      <c r="D3317" s="245" t="s">
        <v>173</v>
      </c>
      <c r="E3317" s="247">
        <v>0</v>
      </c>
    </row>
    <row r="3318" spans="2:5" ht="31.5" x14ac:dyDescent="0.25">
      <c r="B3318" s="265">
        <v>102347</v>
      </c>
      <c r="C3318" s="246" t="s">
        <v>8597</v>
      </c>
      <c r="D3318" s="245" t="s">
        <v>173</v>
      </c>
      <c r="E3318" s="247">
        <v>0</v>
      </c>
    </row>
    <row r="3319" spans="2:5" ht="47.25" x14ac:dyDescent="0.25">
      <c r="B3319" s="265">
        <v>102350</v>
      </c>
      <c r="C3319" s="246" t="s">
        <v>8598</v>
      </c>
      <c r="D3319" s="245" t="s">
        <v>173</v>
      </c>
      <c r="E3319" s="247">
        <v>0</v>
      </c>
    </row>
    <row r="3320" spans="2:5" ht="47.25" x14ac:dyDescent="0.25">
      <c r="B3320" s="265">
        <v>102351</v>
      </c>
      <c r="C3320" s="246" t="s">
        <v>8599</v>
      </c>
      <c r="D3320" s="245" t="s">
        <v>173</v>
      </c>
      <c r="E3320" s="247">
        <v>0</v>
      </c>
    </row>
    <row r="3321" spans="2:5" ht="47.25" x14ac:dyDescent="0.25">
      <c r="B3321" s="265">
        <v>102352</v>
      </c>
      <c r="C3321" s="246" t="s">
        <v>8600</v>
      </c>
      <c r="D3321" s="245" t="s">
        <v>173</v>
      </c>
      <c r="E3321" s="247">
        <v>0</v>
      </c>
    </row>
    <row r="3322" spans="2:5" ht="31.5" x14ac:dyDescent="0.25">
      <c r="B3322" s="265">
        <v>102353</v>
      </c>
      <c r="C3322" s="246" t="s">
        <v>8601</v>
      </c>
      <c r="D3322" s="245" t="s">
        <v>173</v>
      </c>
      <c r="E3322" s="247">
        <v>0</v>
      </c>
    </row>
    <row r="3323" spans="2:5" ht="31.5" x14ac:dyDescent="0.25">
      <c r="B3323" s="265">
        <v>102349</v>
      </c>
      <c r="C3323" s="246" t="s">
        <v>8602</v>
      </c>
      <c r="D3323" s="245" t="s">
        <v>173</v>
      </c>
      <c r="E3323" s="247">
        <v>0</v>
      </c>
    </row>
    <row r="3324" spans="2:5" ht="31.5" x14ac:dyDescent="0.25">
      <c r="B3324" s="265">
        <v>102360</v>
      </c>
      <c r="C3324" s="246" t="s">
        <v>5696</v>
      </c>
      <c r="D3324" s="245" t="s">
        <v>173</v>
      </c>
      <c r="E3324" s="247">
        <v>27.2</v>
      </c>
    </row>
    <row r="3325" spans="2:5" ht="31.5" x14ac:dyDescent="0.25">
      <c r="B3325" s="265">
        <v>102361</v>
      </c>
      <c r="C3325" s="246" t="s">
        <v>5697</v>
      </c>
      <c r="D3325" s="245" t="s">
        <v>173</v>
      </c>
      <c r="E3325" s="247">
        <v>42.37</v>
      </c>
    </row>
    <row r="3326" spans="2:5" ht="31.5" x14ac:dyDescent="0.25">
      <c r="B3326" s="265">
        <v>101595</v>
      </c>
      <c r="C3326" s="246" t="s">
        <v>8603</v>
      </c>
      <c r="D3326" s="245" t="s">
        <v>121</v>
      </c>
      <c r="E3326" s="247">
        <v>0</v>
      </c>
    </row>
    <row r="3327" spans="2:5" ht="31.5" x14ac:dyDescent="0.25">
      <c r="B3327" s="265">
        <v>101601</v>
      </c>
      <c r="C3327" s="246" t="s">
        <v>2142</v>
      </c>
      <c r="D3327" s="245" t="s">
        <v>121</v>
      </c>
      <c r="E3327" s="247">
        <v>30.56</v>
      </c>
    </row>
    <row r="3328" spans="2:5" ht="31.5" x14ac:dyDescent="0.25">
      <c r="B3328" s="265">
        <v>101594</v>
      </c>
      <c r="C3328" s="246" t="s">
        <v>8604</v>
      </c>
      <c r="D3328" s="245" t="s">
        <v>121</v>
      </c>
      <c r="E3328" s="247">
        <v>0</v>
      </c>
    </row>
    <row r="3329" spans="2:5" ht="31.5" x14ac:dyDescent="0.25">
      <c r="B3329" s="265">
        <v>101600</v>
      </c>
      <c r="C3329" s="246" t="s">
        <v>2141</v>
      </c>
      <c r="D3329" s="245" t="s">
        <v>121</v>
      </c>
      <c r="E3329" s="247">
        <v>20.64</v>
      </c>
    </row>
    <row r="3330" spans="2:5" ht="31.5" x14ac:dyDescent="0.25">
      <c r="B3330" s="265">
        <v>101597</v>
      </c>
      <c r="C3330" s="246" t="s">
        <v>8605</v>
      </c>
      <c r="D3330" s="245" t="s">
        <v>121</v>
      </c>
      <c r="E3330" s="247">
        <v>0</v>
      </c>
    </row>
    <row r="3331" spans="2:5" ht="31.5" x14ac:dyDescent="0.25">
      <c r="B3331" s="265">
        <v>101603</v>
      </c>
      <c r="C3331" s="246" t="s">
        <v>2144</v>
      </c>
      <c r="D3331" s="245" t="s">
        <v>121</v>
      </c>
      <c r="E3331" s="247">
        <v>25.22</v>
      </c>
    </row>
    <row r="3332" spans="2:5" ht="31.5" x14ac:dyDescent="0.25">
      <c r="B3332" s="265">
        <v>101596</v>
      </c>
      <c r="C3332" s="246" t="s">
        <v>8606</v>
      </c>
      <c r="D3332" s="245" t="s">
        <v>121</v>
      </c>
      <c r="E3332" s="247">
        <v>0</v>
      </c>
    </row>
    <row r="3333" spans="2:5" ht="31.5" x14ac:dyDescent="0.25">
      <c r="B3333" s="265">
        <v>101602</v>
      </c>
      <c r="C3333" s="246" t="s">
        <v>2143</v>
      </c>
      <c r="D3333" s="245" t="s">
        <v>121</v>
      </c>
      <c r="E3333" s="247">
        <v>15.3</v>
      </c>
    </row>
    <row r="3334" spans="2:5" ht="31.5" x14ac:dyDescent="0.25">
      <c r="B3334" s="265">
        <v>101599</v>
      </c>
      <c r="C3334" s="246" t="s">
        <v>8607</v>
      </c>
      <c r="D3334" s="245" t="s">
        <v>121</v>
      </c>
      <c r="E3334" s="247">
        <v>0</v>
      </c>
    </row>
    <row r="3335" spans="2:5" ht="31.5" x14ac:dyDescent="0.25">
      <c r="B3335" s="265">
        <v>101605</v>
      </c>
      <c r="C3335" s="246" t="s">
        <v>2146</v>
      </c>
      <c r="D3335" s="245" t="s">
        <v>121</v>
      </c>
      <c r="E3335" s="247">
        <v>19.93</v>
      </c>
    </row>
    <row r="3336" spans="2:5" ht="31.5" x14ac:dyDescent="0.25">
      <c r="B3336" s="265">
        <v>101598</v>
      </c>
      <c r="C3336" s="246" t="s">
        <v>8608</v>
      </c>
      <c r="D3336" s="245" t="s">
        <v>121</v>
      </c>
      <c r="E3336" s="247">
        <v>0</v>
      </c>
    </row>
    <row r="3337" spans="2:5" ht="31.5" x14ac:dyDescent="0.25">
      <c r="B3337" s="265">
        <v>101604</v>
      </c>
      <c r="C3337" s="246" t="s">
        <v>2145</v>
      </c>
      <c r="D3337" s="245" t="s">
        <v>121</v>
      </c>
      <c r="E3337" s="247">
        <v>10.01</v>
      </c>
    </row>
    <row r="3338" spans="2:5" ht="31.5" x14ac:dyDescent="0.25">
      <c r="B3338" s="265">
        <v>101588</v>
      </c>
      <c r="C3338" s="246" t="s">
        <v>2135</v>
      </c>
      <c r="D3338" s="245" t="s">
        <v>121</v>
      </c>
      <c r="E3338" s="247">
        <v>109.78</v>
      </c>
    </row>
    <row r="3339" spans="2:5" ht="31.5" x14ac:dyDescent="0.25">
      <c r="B3339" s="265">
        <v>101591</v>
      </c>
      <c r="C3339" s="246" t="s">
        <v>2138</v>
      </c>
      <c r="D3339" s="245" t="s">
        <v>121</v>
      </c>
      <c r="E3339" s="247">
        <v>133.53</v>
      </c>
    </row>
    <row r="3340" spans="2:5" ht="31.5" x14ac:dyDescent="0.25">
      <c r="B3340" s="265">
        <v>101590</v>
      </c>
      <c r="C3340" s="246" t="s">
        <v>2137</v>
      </c>
      <c r="D3340" s="245" t="s">
        <v>121</v>
      </c>
      <c r="E3340" s="247">
        <v>83.04</v>
      </c>
    </row>
    <row r="3341" spans="2:5" ht="31.5" x14ac:dyDescent="0.25">
      <c r="B3341" s="265">
        <v>101593</v>
      </c>
      <c r="C3341" s="246" t="s">
        <v>2140</v>
      </c>
      <c r="D3341" s="245" t="s">
        <v>121</v>
      </c>
      <c r="E3341" s="247">
        <v>108.9</v>
      </c>
    </row>
    <row r="3342" spans="2:5" ht="31.5" x14ac:dyDescent="0.25">
      <c r="B3342" s="265">
        <v>101592</v>
      </c>
      <c r="C3342" s="246" t="s">
        <v>2139</v>
      </c>
      <c r="D3342" s="245" t="s">
        <v>121</v>
      </c>
      <c r="E3342" s="247">
        <v>58.2</v>
      </c>
    </row>
    <row r="3343" spans="2:5" ht="31.5" x14ac:dyDescent="0.25">
      <c r="B3343" s="265">
        <v>101583</v>
      </c>
      <c r="C3343" s="246" t="s">
        <v>2130</v>
      </c>
      <c r="D3343" s="245" t="s">
        <v>121</v>
      </c>
      <c r="E3343" s="247">
        <v>107.06</v>
      </c>
    </row>
    <row r="3344" spans="2:5" ht="31.5" x14ac:dyDescent="0.25">
      <c r="B3344" s="265">
        <v>101582</v>
      </c>
      <c r="C3344" s="246" t="s">
        <v>2129</v>
      </c>
      <c r="D3344" s="245" t="s">
        <v>121</v>
      </c>
      <c r="E3344" s="247">
        <v>84.3</v>
      </c>
    </row>
    <row r="3345" spans="2:5" ht="31.5" x14ac:dyDescent="0.25">
      <c r="B3345" s="265">
        <v>101585</v>
      </c>
      <c r="C3345" s="246" t="s">
        <v>2132</v>
      </c>
      <c r="D3345" s="245" t="s">
        <v>121</v>
      </c>
      <c r="E3345" s="247">
        <v>91.36</v>
      </c>
    </row>
    <row r="3346" spans="2:5" ht="31.5" x14ac:dyDescent="0.25">
      <c r="B3346" s="265">
        <v>101584</v>
      </c>
      <c r="C3346" s="246" t="s">
        <v>2131</v>
      </c>
      <c r="D3346" s="245" t="s">
        <v>121</v>
      </c>
      <c r="E3346" s="247">
        <v>68.59</v>
      </c>
    </row>
    <row r="3347" spans="2:5" ht="31.5" x14ac:dyDescent="0.25">
      <c r="B3347" s="265">
        <v>101587</v>
      </c>
      <c r="C3347" s="246" t="s">
        <v>2134</v>
      </c>
      <c r="D3347" s="245" t="s">
        <v>121</v>
      </c>
      <c r="E3347" s="247">
        <v>80.930000000000007</v>
      </c>
    </row>
    <row r="3348" spans="2:5" ht="31.5" x14ac:dyDescent="0.25">
      <c r="B3348" s="265">
        <v>101586</v>
      </c>
      <c r="C3348" s="246" t="s">
        <v>2133</v>
      </c>
      <c r="D3348" s="245" t="s">
        <v>121</v>
      </c>
      <c r="E3348" s="247">
        <v>57.94</v>
      </c>
    </row>
    <row r="3349" spans="2:5" ht="31.5" x14ac:dyDescent="0.25">
      <c r="B3349" s="265">
        <v>101577</v>
      </c>
      <c r="C3349" s="246" t="s">
        <v>2124</v>
      </c>
      <c r="D3349" s="245" t="s">
        <v>121</v>
      </c>
      <c r="E3349" s="247">
        <v>66.23</v>
      </c>
    </row>
    <row r="3350" spans="2:5" ht="31.5" x14ac:dyDescent="0.25">
      <c r="B3350" s="265">
        <v>101576</v>
      </c>
      <c r="C3350" s="246" t="s">
        <v>2123</v>
      </c>
      <c r="D3350" s="245" t="s">
        <v>121</v>
      </c>
      <c r="E3350" s="247">
        <v>51.59</v>
      </c>
    </row>
    <row r="3351" spans="2:5" ht="31.5" x14ac:dyDescent="0.25">
      <c r="B3351" s="265">
        <v>101579</v>
      </c>
      <c r="C3351" s="246" t="s">
        <v>2126</v>
      </c>
      <c r="D3351" s="245" t="s">
        <v>121</v>
      </c>
      <c r="E3351" s="247">
        <v>56.83</v>
      </c>
    </row>
    <row r="3352" spans="2:5" ht="31.5" x14ac:dyDescent="0.25">
      <c r="B3352" s="265">
        <v>101578</v>
      </c>
      <c r="C3352" s="246" t="s">
        <v>2125</v>
      </c>
      <c r="D3352" s="245" t="s">
        <v>121</v>
      </c>
      <c r="E3352" s="247">
        <v>42.19</v>
      </c>
    </row>
    <row r="3353" spans="2:5" ht="31.5" x14ac:dyDescent="0.25">
      <c r="B3353" s="265">
        <v>101581</v>
      </c>
      <c r="C3353" s="246" t="s">
        <v>2128</v>
      </c>
      <c r="D3353" s="245" t="s">
        <v>121</v>
      </c>
      <c r="E3353" s="247">
        <v>51.33</v>
      </c>
    </row>
    <row r="3354" spans="2:5" ht="31.5" x14ac:dyDescent="0.25">
      <c r="B3354" s="265">
        <v>101580</v>
      </c>
      <c r="C3354" s="246" t="s">
        <v>2127</v>
      </c>
      <c r="D3354" s="245" t="s">
        <v>121</v>
      </c>
      <c r="E3354" s="247">
        <v>36.450000000000003</v>
      </c>
    </row>
    <row r="3355" spans="2:5" ht="31.5" x14ac:dyDescent="0.25">
      <c r="B3355" s="265">
        <v>101606</v>
      </c>
      <c r="C3355" s="246" t="s">
        <v>8609</v>
      </c>
      <c r="D3355" s="245" t="s">
        <v>121</v>
      </c>
      <c r="E3355" s="247">
        <v>0</v>
      </c>
    </row>
    <row r="3356" spans="2:5" ht="31.5" x14ac:dyDescent="0.25">
      <c r="B3356" s="265">
        <v>101607</v>
      </c>
      <c r="C3356" s="246" t="s">
        <v>8610</v>
      </c>
      <c r="D3356" s="245" t="s">
        <v>121</v>
      </c>
      <c r="E3356" s="247">
        <v>0</v>
      </c>
    </row>
    <row r="3357" spans="2:5" ht="31.5" x14ac:dyDescent="0.25">
      <c r="B3357" s="265">
        <v>101608</v>
      </c>
      <c r="C3357" s="246" t="s">
        <v>8611</v>
      </c>
      <c r="D3357" s="245" t="s">
        <v>121</v>
      </c>
      <c r="E3357" s="247">
        <v>0</v>
      </c>
    </row>
    <row r="3358" spans="2:5" ht="31.5" x14ac:dyDescent="0.25">
      <c r="B3358" s="265">
        <v>101571</v>
      </c>
      <c r="C3358" s="246" t="s">
        <v>2118</v>
      </c>
      <c r="D3358" s="245" t="s">
        <v>121</v>
      </c>
      <c r="E3358" s="247">
        <v>41.57</v>
      </c>
    </row>
    <row r="3359" spans="2:5" ht="31.5" x14ac:dyDescent="0.25">
      <c r="B3359" s="265">
        <v>101570</v>
      </c>
      <c r="C3359" s="246" t="s">
        <v>2117</v>
      </c>
      <c r="D3359" s="245" t="s">
        <v>121</v>
      </c>
      <c r="E3359" s="247">
        <v>30.11</v>
      </c>
    </row>
    <row r="3360" spans="2:5" ht="31.5" x14ac:dyDescent="0.25">
      <c r="B3360" s="265">
        <v>101573</v>
      </c>
      <c r="C3360" s="246" t="s">
        <v>2120</v>
      </c>
      <c r="D3360" s="245" t="s">
        <v>121</v>
      </c>
      <c r="E3360" s="247">
        <v>34.94</v>
      </c>
    </row>
    <row r="3361" spans="2:5" ht="31.5" x14ac:dyDescent="0.25">
      <c r="B3361" s="265">
        <v>101572</v>
      </c>
      <c r="C3361" s="246" t="s">
        <v>2119</v>
      </c>
      <c r="D3361" s="245" t="s">
        <v>121</v>
      </c>
      <c r="E3361" s="247">
        <v>23.5</v>
      </c>
    </row>
    <row r="3362" spans="2:5" ht="31.5" x14ac:dyDescent="0.25">
      <c r="B3362" s="265">
        <v>101575</v>
      </c>
      <c r="C3362" s="246" t="s">
        <v>2122</v>
      </c>
      <c r="D3362" s="245" t="s">
        <v>121</v>
      </c>
      <c r="E3362" s="247">
        <v>29.43</v>
      </c>
    </row>
    <row r="3363" spans="2:5" ht="31.5" x14ac:dyDescent="0.25">
      <c r="B3363" s="265">
        <v>101574</v>
      </c>
      <c r="C3363" s="246" t="s">
        <v>2121</v>
      </c>
      <c r="D3363" s="245" t="s">
        <v>121</v>
      </c>
      <c r="E3363" s="247">
        <v>17.739999999999998</v>
      </c>
    </row>
    <row r="3364" spans="2:5" ht="31.5" x14ac:dyDescent="0.25">
      <c r="B3364" s="265">
        <v>101589</v>
      </c>
      <c r="C3364" s="246" t="s">
        <v>2136</v>
      </c>
      <c r="D3364" s="245" t="s">
        <v>121</v>
      </c>
      <c r="E3364" s="247">
        <v>160.27000000000001</v>
      </c>
    </row>
    <row r="3365" spans="2:5" ht="31.5" x14ac:dyDescent="0.25">
      <c r="B3365" s="265">
        <v>101610</v>
      </c>
      <c r="C3365" s="246" t="s">
        <v>8612</v>
      </c>
      <c r="D3365" s="245" t="s">
        <v>19</v>
      </c>
      <c r="E3365" s="247">
        <v>0</v>
      </c>
    </row>
    <row r="3366" spans="2:5" ht="31.5" x14ac:dyDescent="0.25">
      <c r="B3366" s="265">
        <v>101615</v>
      </c>
      <c r="C3366" s="246" t="s">
        <v>8613</v>
      </c>
      <c r="D3366" s="245" t="s">
        <v>19</v>
      </c>
      <c r="E3366" s="247">
        <v>0</v>
      </c>
    </row>
    <row r="3367" spans="2:5" ht="31.5" x14ac:dyDescent="0.25">
      <c r="B3367" s="265">
        <v>101613</v>
      </c>
      <c r="C3367" s="246" t="s">
        <v>8614</v>
      </c>
      <c r="D3367" s="245" t="s">
        <v>19</v>
      </c>
      <c r="E3367" s="247">
        <v>0</v>
      </c>
    </row>
    <row r="3368" spans="2:5" ht="31.5" x14ac:dyDescent="0.25">
      <c r="B3368" s="265">
        <v>101611</v>
      </c>
      <c r="C3368" s="246" t="s">
        <v>8615</v>
      </c>
      <c r="D3368" s="245" t="s">
        <v>19</v>
      </c>
      <c r="E3368" s="247">
        <v>0</v>
      </c>
    </row>
    <row r="3369" spans="2:5" ht="31.5" x14ac:dyDescent="0.25">
      <c r="B3369" s="265">
        <v>101614</v>
      </c>
      <c r="C3369" s="246" t="s">
        <v>8616</v>
      </c>
      <c r="D3369" s="245" t="s">
        <v>19</v>
      </c>
      <c r="E3369" s="247">
        <v>0</v>
      </c>
    </row>
    <row r="3370" spans="2:5" ht="31.5" x14ac:dyDescent="0.25">
      <c r="B3370" s="265">
        <v>101612</v>
      </c>
      <c r="C3370" s="246" t="s">
        <v>8617</v>
      </c>
      <c r="D3370" s="245" t="s">
        <v>19</v>
      </c>
      <c r="E3370" s="247">
        <v>0</v>
      </c>
    </row>
    <row r="3371" spans="2:5" ht="31.5" x14ac:dyDescent="0.25">
      <c r="B3371" s="265">
        <v>101617</v>
      </c>
      <c r="C3371" s="246" t="s">
        <v>5826</v>
      </c>
      <c r="D3371" s="245" t="s">
        <v>121</v>
      </c>
      <c r="E3371" s="247">
        <v>4.17</v>
      </c>
    </row>
    <row r="3372" spans="2:5" ht="31.5" x14ac:dyDescent="0.25">
      <c r="B3372" s="265">
        <v>101620</v>
      </c>
      <c r="C3372" s="246" t="s">
        <v>5829</v>
      </c>
      <c r="D3372" s="245" t="s">
        <v>173</v>
      </c>
      <c r="E3372" s="247">
        <v>264.42</v>
      </c>
    </row>
    <row r="3373" spans="2:5" ht="31.5" x14ac:dyDescent="0.25">
      <c r="B3373" s="265">
        <v>101625</v>
      </c>
      <c r="C3373" s="246" t="s">
        <v>5834</v>
      </c>
      <c r="D3373" s="245" t="s">
        <v>173</v>
      </c>
      <c r="E3373" s="247">
        <v>201.79</v>
      </c>
    </row>
    <row r="3374" spans="2:5" ht="31.5" x14ac:dyDescent="0.25">
      <c r="B3374" s="265">
        <v>101621</v>
      </c>
      <c r="C3374" s="246" t="s">
        <v>5830</v>
      </c>
      <c r="D3374" s="245" t="s">
        <v>173</v>
      </c>
      <c r="E3374" s="247">
        <v>253.82</v>
      </c>
    </row>
    <row r="3375" spans="2:5" ht="31.5" x14ac:dyDescent="0.25">
      <c r="B3375" s="265">
        <v>101624</v>
      </c>
      <c r="C3375" s="246" t="s">
        <v>5833</v>
      </c>
      <c r="D3375" s="245" t="s">
        <v>173</v>
      </c>
      <c r="E3375" s="247">
        <v>173.14</v>
      </c>
    </row>
    <row r="3376" spans="2:5" x14ac:dyDescent="0.25">
      <c r="B3376" s="265">
        <v>101616</v>
      </c>
      <c r="C3376" s="246" t="s">
        <v>5825</v>
      </c>
      <c r="D3376" s="245" t="s">
        <v>121</v>
      </c>
      <c r="E3376" s="247">
        <v>8.42</v>
      </c>
    </row>
    <row r="3377" spans="2:5" ht="31.5" x14ac:dyDescent="0.25">
      <c r="B3377" s="265">
        <v>101618</v>
      </c>
      <c r="C3377" s="246" t="s">
        <v>5827</v>
      </c>
      <c r="D3377" s="245" t="s">
        <v>173</v>
      </c>
      <c r="E3377" s="247">
        <v>298.22000000000003</v>
      </c>
    </row>
    <row r="3378" spans="2:5" ht="31.5" x14ac:dyDescent="0.25">
      <c r="B3378" s="265">
        <v>101622</v>
      </c>
      <c r="C3378" s="246" t="s">
        <v>5831</v>
      </c>
      <c r="D3378" s="245" t="s">
        <v>173</v>
      </c>
      <c r="E3378" s="247">
        <v>251.45</v>
      </c>
    </row>
    <row r="3379" spans="2:5" ht="31.5" x14ac:dyDescent="0.25">
      <c r="B3379" s="265">
        <v>101619</v>
      </c>
      <c r="C3379" s="246" t="s">
        <v>5828</v>
      </c>
      <c r="D3379" s="245" t="s">
        <v>173</v>
      </c>
      <c r="E3379" s="247">
        <v>287.63</v>
      </c>
    </row>
    <row r="3380" spans="2:5" ht="31.5" x14ac:dyDescent="0.25">
      <c r="B3380" s="265">
        <v>101623</v>
      </c>
      <c r="C3380" s="246" t="s">
        <v>5832</v>
      </c>
      <c r="D3380" s="245" t="s">
        <v>173</v>
      </c>
      <c r="E3380" s="247">
        <v>229.96</v>
      </c>
    </row>
    <row r="3381" spans="2:5" x14ac:dyDescent="0.25">
      <c r="B3381" s="265">
        <v>104482</v>
      </c>
      <c r="C3381" s="246" t="s">
        <v>1754</v>
      </c>
      <c r="D3381" s="245" t="s">
        <v>169</v>
      </c>
      <c r="E3381" s="247">
        <v>38.369999999999997</v>
      </c>
    </row>
    <row r="3382" spans="2:5" ht="31.5" x14ac:dyDescent="0.25">
      <c r="B3382" s="265">
        <v>104189</v>
      </c>
      <c r="C3382" s="246" t="s">
        <v>1757</v>
      </c>
      <c r="D3382" s="245" t="s">
        <v>173</v>
      </c>
      <c r="E3382" s="247">
        <v>184.59</v>
      </c>
    </row>
    <row r="3383" spans="2:5" ht="31.5" x14ac:dyDescent="0.25">
      <c r="B3383" s="265">
        <v>104465</v>
      </c>
      <c r="C3383" s="246" t="s">
        <v>8618</v>
      </c>
      <c r="D3383" s="245" t="s">
        <v>123</v>
      </c>
      <c r="E3383" s="247">
        <v>0</v>
      </c>
    </row>
    <row r="3384" spans="2:5" ht="31.5" x14ac:dyDescent="0.25">
      <c r="B3384" s="265">
        <v>104188</v>
      </c>
      <c r="C3384" s="246" t="s">
        <v>8619</v>
      </c>
      <c r="D3384" s="245" t="s">
        <v>123</v>
      </c>
      <c r="E3384" s="247">
        <v>0</v>
      </c>
    </row>
    <row r="3385" spans="2:5" ht="47.25" x14ac:dyDescent="0.25">
      <c r="B3385" s="265">
        <v>104185</v>
      </c>
      <c r="C3385" s="246" t="s">
        <v>1756</v>
      </c>
      <c r="D3385" s="245" t="s">
        <v>19</v>
      </c>
      <c r="E3385" s="247">
        <v>32.65</v>
      </c>
    </row>
    <row r="3386" spans="2:5" ht="31.5" x14ac:dyDescent="0.25">
      <c r="B3386" s="265">
        <v>104182</v>
      </c>
      <c r="C3386" s="246" t="s">
        <v>8620</v>
      </c>
      <c r="D3386" s="245" t="s">
        <v>123</v>
      </c>
      <c r="E3386" s="247">
        <v>0</v>
      </c>
    </row>
    <row r="3387" spans="2:5" ht="31.5" x14ac:dyDescent="0.25">
      <c r="B3387" s="265">
        <v>104184</v>
      </c>
      <c r="C3387" s="246" t="s">
        <v>1755</v>
      </c>
      <c r="D3387" s="245" t="s">
        <v>19</v>
      </c>
      <c r="E3387" s="247">
        <v>40.340000000000003</v>
      </c>
    </row>
    <row r="3388" spans="2:5" ht="31.5" x14ac:dyDescent="0.25">
      <c r="B3388" s="265">
        <v>104190</v>
      </c>
      <c r="C3388" s="246" t="s">
        <v>1758</v>
      </c>
      <c r="D3388" s="245" t="s">
        <v>19</v>
      </c>
      <c r="E3388" s="247">
        <v>876.52</v>
      </c>
    </row>
    <row r="3389" spans="2:5" ht="31.5" x14ac:dyDescent="0.25">
      <c r="B3389" s="265">
        <v>104463</v>
      </c>
      <c r="C3389" s="246" t="s">
        <v>8621</v>
      </c>
      <c r="D3389" s="245" t="s">
        <v>19</v>
      </c>
      <c r="E3389" s="247">
        <v>0</v>
      </c>
    </row>
    <row r="3390" spans="2:5" ht="31.5" x14ac:dyDescent="0.25">
      <c r="B3390" s="265">
        <v>104464</v>
      </c>
      <c r="C3390" s="246" t="s">
        <v>8622</v>
      </c>
      <c r="D3390" s="245" t="s">
        <v>19</v>
      </c>
      <c r="E3390" s="247">
        <v>0</v>
      </c>
    </row>
    <row r="3391" spans="2:5" ht="31.5" x14ac:dyDescent="0.25">
      <c r="B3391" s="265">
        <v>104183</v>
      </c>
      <c r="C3391" s="246" t="s">
        <v>8623</v>
      </c>
      <c r="D3391" s="245" t="s">
        <v>123</v>
      </c>
      <c r="E3391" s="247">
        <v>0</v>
      </c>
    </row>
    <row r="3392" spans="2:5" ht="31.5" x14ac:dyDescent="0.25">
      <c r="B3392" s="265">
        <v>104187</v>
      </c>
      <c r="C3392" s="246" t="s">
        <v>8624</v>
      </c>
      <c r="D3392" s="245" t="s">
        <v>123</v>
      </c>
      <c r="E3392" s="247">
        <v>1561.82</v>
      </c>
    </row>
    <row r="3393" spans="2:5" ht="31.5" x14ac:dyDescent="0.25">
      <c r="B3393" s="265">
        <v>104186</v>
      </c>
      <c r="C3393" s="246" t="s">
        <v>8625</v>
      </c>
      <c r="D3393" s="245" t="s">
        <v>123</v>
      </c>
      <c r="E3393" s="247">
        <v>301.61</v>
      </c>
    </row>
    <row r="3394" spans="2:5" ht="31.5" x14ac:dyDescent="0.25">
      <c r="B3394" s="265">
        <v>104180</v>
      </c>
      <c r="C3394" s="246" t="s">
        <v>8626</v>
      </c>
      <c r="D3394" s="245" t="s">
        <v>123</v>
      </c>
      <c r="E3394" s="247">
        <v>0</v>
      </c>
    </row>
    <row r="3395" spans="2:5" ht="31.5" x14ac:dyDescent="0.25">
      <c r="B3395" s="265">
        <v>104181</v>
      </c>
      <c r="C3395" s="246" t="s">
        <v>8627</v>
      </c>
      <c r="D3395" s="245" t="s">
        <v>123</v>
      </c>
      <c r="E3395" s="247">
        <v>0</v>
      </c>
    </row>
    <row r="3396" spans="2:5" ht="47.25" x14ac:dyDescent="0.25">
      <c r="B3396" s="265">
        <v>100674</v>
      </c>
      <c r="C3396" s="246" t="s">
        <v>8628</v>
      </c>
      <c r="D3396" s="245" t="s">
        <v>121</v>
      </c>
      <c r="E3396" s="247">
        <v>1485.21</v>
      </c>
    </row>
    <row r="3397" spans="2:5" ht="47.25" x14ac:dyDescent="0.25">
      <c r="B3397" s="265">
        <v>100664</v>
      </c>
      <c r="C3397" s="246" t="s">
        <v>8629</v>
      </c>
      <c r="D3397" s="245" t="s">
        <v>121</v>
      </c>
      <c r="E3397" s="247">
        <v>0</v>
      </c>
    </row>
    <row r="3398" spans="2:5" x14ac:dyDescent="0.25">
      <c r="B3398" s="265">
        <v>94589</v>
      </c>
      <c r="C3398" s="246" t="s">
        <v>8630</v>
      </c>
      <c r="D3398" s="245" t="s">
        <v>123</v>
      </c>
      <c r="E3398" s="247">
        <v>31.74</v>
      </c>
    </row>
    <row r="3399" spans="2:5" x14ac:dyDescent="0.25">
      <c r="B3399" s="265">
        <v>94590</v>
      </c>
      <c r="C3399" s="246" t="s">
        <v>8631</v>
      </c>
      <c r="D3399" s="245" t="s">
        <v>123</v>
      </c>
      <c r="E3399" s="247">
        <v>39.369999999999997</v>
      </c>
    </row>
    <row r="3400" spans="2:5" x14ac:dyDescent="0.25">
      <c r="B3400" s="265">
        <v>94587</v>
      </c>
      <c r="C3400" s="246" t="s">
        <v>8632</v>
      </c>
      <c r="D3400" s="245" t="s">
        <v>123</v>
      </c>
      <c r="E3400" s="247">
        <v>73.41</v>
      </c>
    </row>
    <row r="3401" spans="2:5" x14ac:dyDescent="0.25">
      <c r="B3401" s="265">
        <v>94588</v>
      </c>
      <c r="C3401" s="246" t="s">
        <v>8633</v>
      </c>
      <c r="D3401" s="245" t="s">
        <v>123</v>
      </c>
      <c r="E3401" s="247">
        <v>86.68</v>
      </c>
    </row>
    <row r="3402" spans="2:5" x14ac:dyDescent="0.25">
      <c r="B3402" s="265">
        <v>105812</v>
      </c>
      <c r="C3402" s="246" t="s">
        <v>8634</v>
      </c>
      <c r="D3402" s="245" t="s">
        <v>123</v>
      </c>
      <c r="E3402" s="247">
        <v>60.35</v>
      </c>
    </row>
    <row r="3403" spans="2:5" ht="63" x14ac:dyDescent="0.25">
      <c r="B3403" s="265">
        <v>94571</v>
      </c>
      <c r="C3403" s="246" t="s">
        <v>8635</v>
      </c>
      <c r="D3403" s="245" t="s">
        <v>121</v>
      </c>
      <c r="E3403" s="247">
        <v>0</v>
      </c>
    </row>
    <row r="3404" spans="2:5" ht="63" x14ac:dyDescent="0.25">
      <c r="B3404" s="265">
        <v>94570</v>
      </c>
      <c r="C3404" s="246" t="s">
        <v>8636</v>
      </c>
      <c r="D3404" s="245" t="s">
        <v>121</v>
      </c>
      <c r="E3404" s="247">
        <v>680.34</v>
      </c>
    </row>
    <row r="3405" spans="2:5" ht="63" x14ac:dyDescent="0.25">
      <c r="B3405" s="265">
        <v>105811</v>
      </c>
      <c r="C3405" s="246" t="s">
        <v>8637</v>
      </c>
      <c r="D3405" s="245" t="s">
        <v>121</v>
      </c>
      <c r="E3405" s="247">
        <v>0</v>
      </c>
    </row>
    <row r="3406" spans="2:5" ht="63" x14ac:dyDescent="0.25">
      <c r="B3406" s="265">
        <v>94572</v>
      </c>
      <c r="C3406" s="246" t="s">
        <v>8638</v>
      </c>
      <c r="D3406" s="245" t="s">
        <v>121</v>
      </c>
      <c r="E3406" s="247">
        <v>980.76</v>
      </c>
    </row>
    <row r="3407" spans="2:5" ht="63" x14ac:dyDescent="0.25">
      <c r="B3407" s="265">
        <v>94573</v>
      </c>
      <c r="C3407" s="246" t="s">
        <v>8639</v>
      </c>
      <c r="D3407" s="245" t="s">
        <v>121</v>
      </c>
      <c r="E3407" s="247">
        <v>763.08</v>
      </c>
    </row>
    <row r="3408" spans="2:5" ht="63" x14ac:dyDescent="0.25">
      <c r="B3408" s="265">
        <v>105809</v>
      </c>
      <c r="C3408" s="246" t="s">
        <v>8640</v>
      </c>
      <c r="D3408" s="245" t="s">
        <v>121</v>
      </c>
      <c r="E3408" s="247">
        <v>0</v>
      </c>
    </row>
    <row r="3409" spans="2:5" ht="47.25" x14ac:dyDescent="0.25">
      <c r="B3409" s="265">
        <v>94569</v>
      </c>
      <c r="C3409" s="246" t="s">
        <v>8641</v>
      </c>
      <c r="D3409" s="245" t="s">
        <v>121</v>
      </c>
      <c r="E3409" s="247">
        <v>1274.7</v>
      </c>
    </row>
    <row r="3410" spans="2:5" ht="47.25" x14ac:dyDescent="0.25">
      <c r="B3410" s="265">
        <v>105810</v>
      </c>
      <c r="C3410" s="246" t="s">
        <v>8642</v>
      </c>
      <c r="D3410" s="245" t="s">
        <v>121</v>
      </c>
      <c r="E3410" s="247">
        <v>0</v>
      </c>
    </row>
    <row r="3411" spans="2:5" ht="63" x14ac:dyDescent="0.25">
      <c r="B3411" s="265">
        <v>94561</v>
      </c>
      <c r="C3411" s="246" t="s">
        <v>8643</v>
      </c>
      <c r="D3411" s="245" t="s">
        <v>121</v>
      </c>
      <c r="E3411" s="247">
        <v>0</v>
      </c>
    </row>
    <row r="3412" spans="2:5" ht="47.25" x14ac:dyDescent="0.25">
      <c r="B3412" s="265">
        <v>94562</v>
      </c>
      <c r="C3412" s="246" t="s">
        <v>8644</v>
      </c>
      <c r="D3412" s="245" t="s">
        <v>121</v>
      </c>
      <c r="E3412" s="247">
        <v>660.85</v>
      </c>
    </row>
    <row r="3413" spans="2:5" ht="47.25" x14ac:dyDescent="0.25">
      <c r="B3413" s="265">
        <v>105813</v>
      </c>
      <c r="C3413" s="246" t="s">
        <v>8645</v>
      </c>
      <c r="D3413" s="245" t="s">
        <v>121</v>
      </c>
      <c r="E3413" s="247">
        <v>1138.6400000000001</v>
      </c>
    </row>
    <row r="3414" spans="2:5" ht="47.25" x14ac:dyDescent="0.25">
      <c r="B3414" s="265">
        <v>94559</v>
      </c>
      <c r="C3414" s="246" t="s">
        <v>8646</v>
      </c>
      <c r="D3414" s="245" t="s">
        <v>121</v>
      </c>
      <c r="E3414" s="247">
        <v>805.52</v>
      </c>
    </row>
    <row r="3415" spans="2:5" ht="63" x14ac:dyDescent="0.25">
      <c r="B3415" s="265">
        <v>100668</v>
      </c>
      <c r="C3415" s="246" t="s">
        <v>8647</v>
      </c>
      <c r="D3415" s="245" t="s">
        <v>121</v>
      </c>
      <c r="E3415" s="247">
        <v>1364.9</v>
      </c>
    </row>
    <row r="3416" spans="2:5" ht="63" x14ac:dyDescent="0.25">
      <c r="B3416" s="265">
        <v>100670</v>
      </c>
      <c r="C3416" s="246" t="s">
        <v>8648</v>
      </c>
      <c r="D3416" s="245" t="s">
        <v>121</v>
      </c>
      <c r="E3416" s="247">
        <v>1012.83</v>
      </c>
    </row>
    <row r="3417" spans="2:5" ht="63" x14ac:dyDescent="0.25">
      <c r="B3417" s="265">
        <v>100665</v>
      </c>
      <c r="C3417" s="246" t="s">
        <v>8649</v>
      </c>
      <c r="D3417" s="245" t="s">
        <v>121</v>
      </c>
      <c r="E3417" s="247">
        <v>852.32</v>
      </c>
    </row>
    <row r="3418" spans="2:5" ht="63" x14ac:dyDescent="0.25">
      <c r="B3418" s="265">
        <v>100924</v>
      </c>
      <c r="C3418" s="246" t="s">
        <v>8650</v>
      </c>
      <c r="D3418" s="245" t="s">
        <v>121</v>
      </c>
      <c r="E3418" s="247">
        <v>0</v>
      </c>
    </row>
    <row r="3419" spans="2:5" ht="63" x14ac:dyDescent="0.25">
      <c r="B3419" s="265">
        <v>100671</v>
      </c>
      <c r="C3419" s="246" t="s">
        <v>8651</v>
      </c>
      <c r="D3419" s="245" t="s">
        <v>121</v>
      </c>
      <c r="E3419" s="247">
        <v>1243.43</v>
      </c>
    </row>
    <row r="3420" spans="2:5" ht="63" x14ac:dyDescent="0.25">
      <c r="B3420" s="265">
        <v>100667</v>
      </c>
      <c r="C3420" s="246" t="s">
        <v>8652</v>
      </c>
      <c r="D3420" s="245" t="s">
        <v>121</v>
      </c>
      <c r="E3420" s="247">
        <v>1079.33</v>
      </c>
    </row>
    <row r="3421" spans="2:5" ht="63" x14ac:dyDescent="0.25">
      <c r="B3421" s="265">
        <v>100669</v>
      </c>
      <c r="C3421" s="246" t="s">
        <v>8653</v>
      </c>
      <c r="D3421" s="245" t="s">
        <v>121</v>
      </c>
      <c r="E3421" s="247">
        <v>1019.49</v>
      </c>
    </row>
    <row r="3422" spans="2:5" ht="63" x14ac:dyDescent="0.25">
      <c r="B3422" s="265">
        <v>100672</v>
      </c>
      <c r="C3422" s="246" t="s">
        <v>8654</v>
      </c>
      <c r="D3422" s="245" t="s">
        <v>121</v>
      </c>
      <c r="E3422" s="247">
        <v>822.42</v>
      </c>
    </row>
    <row r="3423" spans="2:5" ht="63" x14ac:dyDescent="0.25">
      <c r="B3423" s="265">
        <v>100666</v>
      </c>
      <c r="C3423" s="246" t="s">
        <v>8655</v>
      </c>
      <c r="D3423" s="245" t="s">
        <v>121</v>
      </c>
      <c r="E3423" s="247">
        <v>691.75</v>
      </c>
    </row>
    <row r="3424" spans="2:5" ht="63" x14ac:dyDescent="0.25">
      <c r="B3424" s="265">
        <v>100663</v>
      </c>
      <c r="C3424" s="246" t="s">
        <v>8656</v>
      </c>
      <c r="D3424" s="245" t="s">
        <v>121</v>
      </c>
      <c r="E3424" s="247">
        <v>0</v>
      </c>
    </row>
    <row r="3425" spans="2:5" ht="47.25" x14ac:dyDescent="0.25">
      <c r="B3425" s="265">
        <v>100662</v>
      </c>
      <c r="C3425" s="246" t="s">
        <v>8657</v>
      </c>
      <c r="D3425" s="245" t="s">
        <v>121</v>
      </c>
      <c r="E3425" s="247">
        <v>0</v>
      </c>
    </row>
    <row r="3426" spans="2:5" ht="47.25" x14ac:dyDescent="0.25">
      <c r="B3426" s="265">
        <v>100661</v>
      </c>
      <c r="C3426" s="246" t="s">
        <v>8658</v>
      </c>
      <c r="D3426" s="245" t="s">
        <v>121</v>
      </c>
      <c r="E3426" s="247">
        <v>0</v>
      </c>
    </row>
    <row r="3427" spans="2:5" ht="31.5" x14ac:dyDescent="0.25">
      <c r="B3427" s="265">
        <v>100659</v>
      </c>
      <c r="C3427" s="246" t="s">
        <v>2225</v>
      </c>
      <c r="D3427" s="245" t="s">
        <v>123</v>
      </c>
      <c r="E3427" s="247">
        <v>15.27</v>
      </c>
    </row>
    <row r="3428" spans="2:5" ht="31.5" x14ac:dyDescent="0.25">
      <c r="B3428" s="265">
        <v>100660</v>
      </c>
      <c r="C3428" s="246" t="s">
        <v>2226</v>
      </c>
      <c r="D3428" s="245" t="s">
        <v>123</v>
      </c>
      <c r="E3428" s="247">
        <v>10.49</v>
      </c>
    </row>
    <row r="3429" spans="2:5" ht="31.5" x14ac:dyDescent="0.25">
      <c r="B3429" s="265">
        <v>100711</v>
      </c>
      <c r="C3429" s="246" t="s">
        <v>8659</v>
      </c>
      <c r="D3429" s="245" t="s">
        <v>123</v>
      </c>
      <c r="E3429" s="247">
        <v>0</v>
      </c>
    </row>
    <row r="3430" spans="2:5" x14ac:dyDescent="0.25">
      <c r="B3430" s="265">
        <v>100676</v>
      </c>
      <c r="C3430" s="246" t="s">
        <v>2228</v>
      </c>
      <c r="D3430" s="245" t="s">
        <v>19</v>
      </c>
      <c r="E3430" s="247">
        <v>254.4</v>
      </c>
    </row>
    <row r="3431" spans="2:5" ht="31.5" x14ac:dyDescent="0.25">
      <c r="B3431" s="265">
        <v>90806</v>
      </c>
      <c r="C3431" s="246" t="s">
        <v>2159</v>
      </c>
      <c r="D3431" s="245" t="s">
        <v>19</v>
      </c>
      <c r="E3431" s="247">
        <v>533.44000000000005</v>
      </c>
    </row>
    <row r="3432" spans="2:5" ht="31.5" x14ac:dyDescent="0.25">
      <c r="B3432" s="265">
        <v>91292</v>
      </c>
      <c r="C3432" s="246" t="s">
        <v>2189</v>
      </c>
      <c r="D3432" s="245" t="s">
        <v>19</v>
      </c>
      <c r="E3432" s="247">
        <v>427.41</v>
      </c>
    </row>
    <row r="3433" spans="2:5" x14ac:dyDescent="0.25">
      <c r="B3433" s="265">
        <v>90801</v>
      </c>
      <c r="C3433" s="246" t="s">
        <v>2158</v>
      </c>
      <c r="D3433" s="245" t="s">
        <v>19</v>
      </c>
      <c r="E3433" s="247">
        <v>415.14</v>
      </c>
    </row>
    <row r="3434" spans="2:5" x14ac:dyDescent="0.25">
      <c r="B3434" s="265">
        <v>91287</v>
      </c>
      <c r="C3434" s="246" t="s">
        <v>2188</v>
      </c>
      <c r="D3434" s="245" t="s">
        <v>19</v>
      </c>
      <c r="E3434" s="247">
        <v>309.11</v>
      </c>
    </row>
    <row r="3435" spans="2:5" x14ac:dyDescent="0.25">
      <c r="B3435" s="265">
        <v>100706</v>
      </c>
      <c r="C3435" s="246" t="s">
        <v>2273</v>
      </c>
      <c r="D3435" s="245" t="s">
        <v>19</v>
      </c>
      <c r="E3435" s="247">
        <v>85.25</v>
      </c>
    </row>
    <row r="3436" spans="2:5" ht="31.5" x14ac:dyDescent="0.25">
      <c r="B3436" s="265">
        <v>100709</v>
      </c>
      <c r="C3436" s="246" t="s">
        <v>2276</v>
      </c>
      <c r="D3436" s="245" t="s">
        <v>19</v>
      </c>
      <c r="E3436" s="247">
        <v>61.79</v>
      </c>
    </row>
    <row r="3437" spans="2:5" x14ac:dyDescent="0.25">
      <c r="B3437" s="265">
        <v>100710</v>
      </c>
      <c r="C3437" s="246" t="s">
        <v>2277</v>
      </c>
      <c r="D3437" s="245" t="s">
        <v>19</v>
      </c>
      <c r="E3437" s="247">
        <v>148.58000000000001</v>
      </c>
    </row>
    <row r="3438" spans="2:5" ht="31.5" x14ac:dyDescent="0.25">
      <c r="B3438" s="265">
        <v>90830</v>
      </c>
      <c r="C3438" s="246" t="s">
        <v>2166</v>
      </c>
      <c r="D3438" s="245" t="s">
        <v>19</v>
      </c>
      <c r="E3438" s="247">
        <v>199.51</v>
      </c>
    </row>
    <row r="3439" spans="2:5" ht="31.5" x14ac:dyDescent="0.25">
      <c r="B3439" s="265">
        <v>91304</v>
      </c>
      <c r="C3439" s="246" t="s">
        <v>2195</v>
      </c>
      <c r="D3439" s="245" t="s">
        <v>19</v>
      </c>
      <c r="E3439" s="247">
        <v>125.25</v>
      </c>
    </row>
    <row r="3440" spans="2:5" ht="31.5" x14ac:dyDescent="0.25">
      <c r="B3440" s="265">
        <v>90831</v>
      </c>
      <c r="C3440" s="246" t="s">
        <v>2167</v>
      </c>
      <c r="D3440" s="245" t="s">
        <v>19</v>
      </c>
      <c r="E3440" s="247">
        <v>173.86</v>
      </c>
    </row>
    <row r="3441" spans="2:5" ht="31.5" x14ac:dyDescent="0.25">
      <c r="B3441" s="265">
        <v>91305</v>
      </c>
      <c r="C3441" s="246" t="s">
        <v>2196</v>
      </c>
      <c r="D3441" s="245" t="s">
        <v>19</v>
      </c>
      <c r="E3441" s="247">
        <v>122.77</v>
      </c>
    </row>
    <row r="3442" spans="2:5" ht="31.5" x14ac:dyDescent="0.25">
      <c r="B3442" s="265">
        <v>91306</v>
      </c>
      <c r="C3442" s="246" t="s">
        <v>2197</v>
      </c>
      <c r="D3442" s="245" t="s">
        <v>19</v>
      </c>
      <c r="E3442" s="247">
        <v>173.86</v>
      </c>
    </row>
    <row r="3443" spans="2:5" ht="31.5" x14ac:dyDescent="0.25">
      <c r="B3443" s="265">
        <v>91307</v>
      </c>
      <c r="C3443" s="246" t="s">
        <v>2198</v>
      </c>
      <c r="D3443" s="245" t="s">
        <v>19</v>
      </c>
      <c r="E3443" s="247">
        <v>105.53</v>
      </c>
    </row>
    <row r="3444" spans="2:5" x14ac:dyDescent="0.25">
      <c r="B3444" s="265">
        <v>100707</v>
      </c>
      <c r="C3444" s="246" t="s">
        <v>2274</v>
      </c>
      <c r="D3444" s="245" t="s">
        <v>19</v>
      </c>
      <c r="E3444" s="247">
        <v>157.03</v>
      </c>
    </row>
    <row r="3445" spans="2:5" x14ac:dyDescent="0.25">
      <c r="B3445" s="265">
        <v>100708</v>
      </c>
      <c r="C3445" s="246" t="s">
        <v>2275</v>
      </c>
      <c r="D3445" s="245" t="s">
        <v>19</v>
      </c>
      <c r="E3445" s="247">
        <v>194.36</v>
      </c>
    </row>
    <row r="3446" spans="2:5" ht="47.25" x14ac:dyDescent="0.25">
      <c r="B3446" s="265">
        <v>91328</v>
      </c>
      <c r="C3446" s="246" t="s">
        <v>2215</v>
      </c>
      <c r="D3446" s="245" t="s">
        <v>19</v>
      </c>
      <c r="E3446" s="247">
        <v>1088.52</v>
      </c>
    </row>
    <row r="3447" spans="2:5" ht="47.25" x14ac:dyDescent="0.25">
      <c r="B3447" s="265">
        <v>100687</v>
      </c>
      <c r="C3447" s="246" t="s">
        <v>2238</v>
      </c>
      <c r="D3447" s="245" t="s">
        <v>19</v>
      </c>
      <c r="E3447" s="247">
        <v>1262.3800000000001</v>
      </c>
    </row>
    <row r="3448" spans="2:5" ht="47.25" x14ac:dyDescent="0.25">
      <c r="B3448" s="265">
        <v>100681</v>
      </c>
      <c r="C3448" s="246" t="s">
        <v>2232</v>
      </c>
      <c r="D3448" s="245" t="s">
        <v>19</v>
      </c>
      <c r="E3448" s="247">
        <v>1294.4100000000001</v>
      </c>
    </row>
    <row r="3449" spans="2:5" ht="47.25" x14ac:dyDescent="0.25">
      <c r="B3449" s="265">
        <v>91330</v>
      </c>
      <c r="C3449" s="246" t="s">
        <v>2217</v>
      </c>
      <c r="D3449" s="245" t="s">
        <v>19</v>
      </c>
      <c r="E3449" s="247">
        <v>1120.55</v>
      </c>
    </row>
    <row r="3450" spans="2:5" ht="47.25" x14ac:dyDescent="0.25">
      <c r="B3450" s="265">
        <v>100689</v>
      </c>
      <c r="C3450" s="246" t="s">
        <v>2240</v>
      </c>
      <c r="D3450" s="245" t="s">
        <v>19</v>
      </c>
      <c r="E3450" s="247">
        <v>1365.97</v>
      </c>
    </row>
    <row r="3451" spans="2:5" ht="47.25" x14ac:dyDescent="0.25">
      <c r="B3451" s="265">
        <v>91332</v>
      </c>
      <c r="C3451" s="246" t="s">
        <v>2219</v>
      </c>
      <c r="D3451" s="245" t="s">
        <v>19</v>
      </c>
      <c r="E3451" s="247">
        <v>1166.46</v>
      </c>
    </row>
    <row r="3452" spans="2:5" ht="47.25" x14ac:dyDescent="0.25">
      <c r="B3452" s="265">
        <v>100688</v>
      </c>
      <c r="C3452" s="246" t="s">
        <v>2239</v>
      </c>
      <c r="D3452" s="245" t="s">
        <v>19</v>
      </c>
      <c r="E3452" s="247">
        <v>1059.3699999999999</v>
      </c>
    </row>
    <row r="3453" spans="2:5" ht="47.25" x14ac:dyDescent="0.25">
      <c r="B3453" s="265">
        <v>91329</v>
      </c>
      <c r="C3453" s="246" t="s">
        <v>2216</v>
      </c>
      <c r="D3453" s="245" t="s">
        <v>19</v>
      </c>
      <c r="E3453" s="247">
        <v>936.6</v>
      </c>
    </row>
    <row r="3454" spans="2:5" ht="47.25" x14ac:dyDescent="0.25">
      <c r="B3454" s="265">
        <v>100682</v>
      </c>
      <c r="C3454" s="246" t="s">
        <v>2233</v>
      </c>
      <c r="D3454" s="245" t="s">
        <v>19</v>
      </c>
      <c r="E3454" s="247">
        <v>1073.21</v>
      </c>
    </row>
    <row r="3455" spans="2:5" ht="47.25" x14ac:dyDescent="0.25">
      <c r="B3455" s="265">
        <v>91331</v>
      </c>
      <c r="C3455" s="246" t="s">
        <v>2218</v>
      </c>
      <c r="D3455" s="245" t="s">
        <v>19</v>
      </c>
      <c r="E3455" s="247">
        <v>967.68</v>
      </c>
    </row>
    <row r="3456" spans="2:5" ht="47.25" x14ac:dyDescent="0.25">
      <c r="B3456" s="265">
        <v>100690</v>
      </c>
      <c r="C3456" s="246" t="s">
        <v>2241</v>
      </c>
      <c r="D3456" s="245" t="s">
        <v>19</v>
      </c>
      <c r="E3456" s="247">
        <v>1137.8800000000001</v>
      </c>
    </row>
    <row r="3457" spans="2:5" ht="47.25" x14ac:dyDescent="0.25">
      <c r="B3457" s="265">
        <v>91333</v>
      </c>
      <c r="C3457" s="246" t="s">
        <v>2220</v>
      </c>
      <c r="D3457" s="245" t="s">
        <v>19</v>
      </c>
      <c r="E3457" s="247">
        <v>1012.63</v>
      </c>
    </row>
    <row r="3458" spans="2:5" ht="47.25" x14ac:dyDescent="0.25">
      <c r="B3458" s="265">
        <v>90841</v>
      </c>
      <c r="C3458" s="246" t="s">
        <v>2168</v>
      </c>
      <c r="D3458" s="245" t="s">
        <v>19</v>
      </c>
      <c r="E3458" s="247">
        <v>1238.6199999999999</v>
      </c>
    </row>
    <row r="3459" spans="2:5" ht="47.25" x14ac:dyDescent="0.25">
      <c r="B3459" s="265">
        <v>90847</v>
      </c>
      <c r="C3459" s="246" t="s">
        <v>2174</v>
      </c>
      <c r="D3459" s="245" t="s">
        <v>19</v>
      </c>
      <c r="E3459" s="247">
        <v>1064.76</v>
      </c>
    </row>
    <row r="3460" spans="2:5" ht="47.25" x14ac:dyDescent="0.25">
      <c r="B3460" s="265">
        <v>90842</v>
      </c>
      <c r="C3460" s="246" t="s">
        <v>2169</v>
      </c>
      <c r="D3460" s="245" t="s">
        <v>19</v>
      </c>
      <c r="E3460" s="247">
        <v>1250.25</v>
      </c>
    </row>
    <row r="3461" spans="2:5" ht="47.25" x14ac:dyDescent="0.25">
      <c r="B3461" s="265">
        <v>90848</v>
      </c>
      <c r="C3461" s="246" t="s">
        <v>2175</v>
      </c>
      <c r="D3461" s="245" t="s">
        <v>19</v>
      </c>
      <c r="E3461" s="247">
        <v>1076.3900000000001</v>
      </c>
    </row>
    <row r="3462" spans="2:5" ht="47.25" x14ac:dyDescent="0.25">
      <c r="B3462" s="265">
        <v>90843</v>
      </c>
      <c r="C3462" s="246" t="s">
        <v>2170</v>
      </c>
      <c r="D3462" s="245" t="s">
        <v>19</v>
      </c>
      <c r="E3462" s="247">
        <v>1306.8900000000001</v>
      </c>
    </row>
    <row r="3463" spans="2:5" ht="47.25" x14ac:dyDescent="0.25">
      <c r="B3463" s="265">
        <v>90849</v>
      </c>
      <c r="C3463" s="246" t="s">
        <v>2176</v>
      </c>
      <c r="D3463" s="245" t="s">
        <v>19</v>
      </c>
      <c r="E3463" s="247">
        <v>1107.3800000000001</v>
      </c>
    </row>
    <row r="3464" spans="2:5" ht="47.25" x14ac:dyDescent="0.25">
      <c r="B3464" s="265">
        <v>90844</v>
      </c>
      <c r="C3464" s="246" t="s">
        <v>2171</v>
      </c>
      <c r="D3464" s="245" t="s">
        <v>19</v>
      </c>
      <c r="E3464" s="247">
        <v>1401.5</v>
      </c>
    </row>
    <row r="3465" spans="2:5" ht="47.25" x14ac:dyDescent="0.25">
      <c r="B3465" s="265">
        <v>90850</v>
      </c>
      <c r="C3465" s="246" t="s">
        <v>2177</v>
      </c>
      <c r="D3465" s="245" t="s">
        <v>19</v>
      </c>
      <c r="E3465" s="247">
        <v>1201.99</v>
      </c>
    </row>
    <row r="3466" spans="2:5" ht="47.25" x14ac:dyDescent="0.25">
      <c r="B3466" s="265">
        <v>91312</v>
      </c>
      <c r="C3466" s="246" t="s">
        <v>2199</v>
      </c>
      <c r="D3466" s="245" t="s">
        <v>19</v>
      </c>
      <c r="E3466" s="247">
        <v>1035.6099999999999</v>
      </c>
    </row>
    <row r="3467" spans="2:5" ht="47.25" x14ac:dyDescent="0.25">
      <c r="B3467" s="265">
        <v>91318</v>
      </c>
      <c r="C3467" s="246" t="s">
        <v>2205</v>
      </c>
      <c r="D3467" s="245" t="s">
        <v>19</v>
      </c>
      <c r="E3467" s="247">
        <v>912.84</v>
      </c>
    </row>
    <row r="3468" spans="2:5" ht="47.25" x14ac:dyDescent="0.25">
      <c r="B3468" s="265">
        <v>91313</v>
      </c>
      <c r="C3468" s="246" t="s">
        <v>2200</v>
      </c>
      <c r="D3468" s="245" t="s">
        <v>19</v>
      </c>
      <c r="E3468" s="247">
        <v>1029.05</v>
      </c>
    </row>
    <row r="3469" spans="2:5" ht="47.25" x14ac:dyDescent="0.25">
      <c r="B3469" s="265">
        <v>91319</v>
      </c>
      <c r="C3469" s="246" t="s">
        <v>2206</v>
      </c>
      <c r="D3469" s="245" t="s">
        <v>19</v>
      </c>
      <c r="E3469" s="247">
        <v>923.52</v>
      </c>
    </row>
    <row r="3470" spans="2:5" ht="47.25" x14ac:dyDescent="0.25">
      <c r="B3470" s="265">
        <v>91314</v>
      </c>
      <c r="C3470" s="246" t="s">
        <v>2201</v>
      </c>
      <c r="D3470" s="245" t="s">
        <v>19</v>
      </c>
      <c r="E3470" s="247">
        <v>1078.8</v>
      </c>
    </row>
    <row r="3471" spans="2:5" ht="47.25" x14ac:dyDescent="0.25">
      <c r="B3471" s="265">
        <v>91320</v>
      </c>
      <c r="C3471" s="246" t="s">
        <v>2207</v>
      </c>
      <c r="D3471" s="245" t="s">
        <v>19</v>
      </c>
      <c r="E3471" s="247">
        <v>953.55</v>
      </c>
    </row>
    <row r="3472" spans="2:5" ht="47.25" x14ac:dyDescent="0.25">
      <c r="B3472" s="265">
        <v>91315</v>
      </c>
      <c r="C3472" s="246" t="s">
        <v>2202</v>
      </c>
      <c r="D3472" s="245" t="s">
        <v>19</v>
      </c>
      <c r="E3472" s="247">
        <v>1172.45</v>
      </c>
    </row>
    <row r="3473" spans="2:5" ht="47.25" x14ac:dyDescent="0.25">
      <c r="B3473" s="265">
        <v>91321</v>
      </c>
      <c r="C3473" s="246" t="s">
        <v>2208</v>
      </c>
      <c r="D3473" s="245" t="s">
        <v>19</v>
      </c>
      <c r="E3473" s="247">
        <v>1047.2</v>
      </c>
    </row>
    <row r="3474" spans="2:5" ht="47.25" x14ac:dyDescent="0.25">
      <c r="B3474" s="265">
        <v>90845</v>
      </c>
      <c r="C3474" s="246" t="s">
        <v>2172</v>
      </c>
      <c r="D3474" s="245" t="s">
        <v>19</v>
      </c>
      <c r="E3474" s="247">
        <v>1611.18</v>
      </c>
    </row>
    <row r="3475" spans="2:5" ht="47.25" x14ac:dyDescent="0.25">
      <c r="B3475" s="265">
        <v>90851</v>
      </c>
      <c r="C3475" s="246" t="s">
        <v>2178</v>
      </c>
      <c r="D3475" s="245" t="s">
        <v>19</v>
      </c>
      <c r="E3475" s="247">
        <v>1411.67</v>
      </c>
    </row>
    <row r="3476" spans="2:5" ht="47.25" x14ac:dyDescent="0.25">
      <c r="B3476" s="265">
        <v>90846</v>
      </c>
      <c r="C3476" s="246" t="s">
        <v>2173</v>
      </c>
      <c r="D3476" s="245" t="s">
        <v>19</v>
      </c>
      <c r="E3476" s="247">
        <v>1694.72</v>
      </c>
    </row>
    <row r="3477" spans="2:5" ht="47.25" x14ac:dyDescent="0.25">
      <c r="B3477" s="265">
        <v>90852</v>
      </c>
      <c r="C3477" s="246" t="s">
        <v>2179</v>
      </c>
      <c r="D3477" s="245" t="s">
        <v>19</v>
      </c>
      <c r="E3477" s="247">
        <v>1495.21</v>
      </c>
    </row>
    <row r="3478" spans="2:5" ht="47.25" x14ac:dyDescent="0.25">
      <c r="B3478" s="265">
        <v>91316</v>
      </c>
      <c r="C3478" s="246" t="s">
        <v>2203</v>
      </c>
      <c r="D3478" s="245" t="s">
        <v>19</v>
      </c>
      <c r="E3478" s="247">
        <v>1383.09</v>
      </c>
    </row>
    <row r="3479" spans="2:5" ht="47.25" x14ac:dyDescent="0.25">
      <c r="B3479" s="265">
        <v>91322</v>
      </c>
      <c r="C3479" s="246" t="s">
        <v>2209</v>
      </c>
      <c r="D3479" s="245" t="s">
        <v>19</v>
      </c>
      <c r="E3479" s="247">
        <v>1257.8399999999999</v>
      </c>
    </row>
    <row r="3480" spans="2:5" ht="47.25" x14ac:dyDescent="0.25">
      <c r="B3480" s="265">
        <v>91317</v>
      </c>
      <c r="C3480" s="246" t="s">
        <v>2204</v>
      </c>
      <c r="D3480" s="245" t="s">
        <v>19</v>
      </c>
      <c r="E3480" s="247">
        <v>1465.67</v>
      </c>
    </row>
    <row r="3481" spans="2:5" ht="47.25" x14ac:dyDescent="0.25">
      <c r="B3481" s="265">
        <v>91323</v>
      </c>
      <c r="C3481" s="246" t="s">
        <v>2210</v>
      </c>
      <c r="D3481" s="245" t="s">
        <v>19</v>
      </c>
      <c r="E3481" s="247">
        <v>1340.42</v>
      </c>
    </row>
    <row r="3482" spans="2:5" ht="47.25" x14ac:dyDescent="0.25">
      <c r="B3482" s="265">
        <v>100678</v>
      </c>
      <c r="C3482" s="246" t="s">
        <v>2229</v>
      </c>
      <c r="D3482" s="245" t="s">
        <v>19</v>
      </c>
      <c r="E3482" s="247">
        <v>1251.3599999999999</v>
      </c>
    </row>
    <row r="3483" spans="2:5" ht="47.25" x14ac:dyDescent="0.25">
      <c r="B3483" s="265">
        <v>91013</v>
      </c>
      <c r="C3483" s="246" t="s">
        <v>2184</v>
      </c>
      <c r="D3483" s="245" t="s">
        <v>19</v>
      </c>
      <c r="E3483" s="247">
        <v>1077.5</v>
      </c>
    </row>
    <row r="3484" spans="2:5" ht="47.25" x14ac:dyDescent="0.25">
      <c r="B3484" s="265">
        <v>100680</v>
      </c>
      <c r="C3484" s="246" t="s">
        <v>2231</v>
      </c>
      <c r="D3484" s="245" t="s">
        <v>19</v>
      </c>
      <c r="E3484" s="247">
        <v>1263.5899999999999</v>
      </c>
    </row>
    <row r="3485" spans="2:5" ht="47.25" x14ac:dyDescent="0.25">
      <c r="B3485" s="265">
        <v>91014</v>
      </c>
      <c r="C3485" s="246" t="s">
        <v>2185</v>
      </c>
      <c r="D3485" s="245" t="s">
        <v>19</v>
      </c>
      <c r="E3485" s="247">
        <v>1089.73</v>
      </c>
    </row>
    <row r="3486" spans="2:5" ht="47.25" x14ac:dyDescent="0.25">
      <c r="B3486" s="265">
        <v>100683</v>
      </c>
      <c r="C3486" s="246" t="s">
        <v>2234</v>
      </c>
      <c r="D3486" s="245" t="s">
        <v>19</v>
      </c>
      <c r="E3486" s="247">
        <v>1358.61</v>
      </c>
    </row>
    <row r="3487" spans="2:5" ht="47.25" x14ac:dyDescent="0.25">
      <c r="B3487" s="265">
        <v>91015</v>
      </c>
      <c r="C3487" s="246" t="s">
        <v>2186</v>
      </c>
      <c r="D3487" s="245" t="s">
        <v>19</v>
      </c>
      <c r="E3487" s="247">
        <v>1159.0999999999999</v>
      </c>
    </row>
    <row r="3488" spans="2:5" ht="47.25" x14ac:dyDescent="0.25">
      <c r="B3488" s="265">
        <v>100685</v>
      </c>
      <c r="C3488" s="246" t="s">
        <v>2236</v>
      </c>
      <c r="D3488" s="245" t="s">
        <v>19</v>
      </c>
      <c r="E3488" s="247">
        <v>1412.79</v>
      </c>
    </row>
    <row r="3489" spans="2:5" ht="47.25" x14ac:dyDescent="0.25">
      <c r="B3489" s="265">
        <v>91016</v>
      </c>
      <c r="C3489" s="246" t="s">
        <v>2187</v>
      </c>
      <c r="D3489" s="245" t="s">
        <v>19</v>
      </c>
      <c r="E3489" s="247">
        <v>1213.28</v>
      </c>
    </row>
    <row r="3490" spans="2:5" ht="47.25" x14ac:dyDescent="0.25">
      <c r="B3490" s="265">
        <v>100679</v>
      </c>
      <c r="C3490" s="246" t="s">
        <v>2230</v>
      </c>
      <c r="D3490" s="245" t="s">
        <v>19</v>
      </c>
      <c r="E3490" s="247">
        <v>1048.3499999999999</v>
      </c>
    </row>
    <row r="3491" spans="2:5" ht="47.25" x14ac:dyDescent="0.25">
      <c r="B3491" s="265">
        <v>91324</v>
      </c>
      <c r="C3491" s="246" t="s">
        <v>2211</v>
      </c>
      <c r="D3491" s="245" t="s">
        <v>19</v>
      </c>
      <c r="E3491" s="247">
        <v>925.58</v>
      </c>
    </row>
    <row r="3492" spans="2:5" ht="47.25" x14ac:dyDescent="0.25">
      <c r="B3492" s="265">
        <v>100712</v>
      </c>
      <c r="C3492" s="246" t="s">
        <v>2252</v>
      </c>
      <c r="D3492" s="245" t="s">
        <v>19</v>
      </c>
      <c r="E3492" s="247">
        <v>1042.3900000000001</v>
      </c>
    </row>
    <row r="3493" spans="2:5" ht="47.25" x14ac:dyDescent="0.25">
      <c r="B3493" s="265">
        <v>91325</v>
      </c>
      <c r="C3493" s="246" t="s">
        <v>2212</v>
      </c>
      <c r="D3493" s="245" t="s">
        <v>19</v>
      </c>
      <c r="E3493" s="247">
        <v>936.86</v>
      </c>
    </row>
    <row r="3494" spans="2:5" ht="47.25" x14ac:dyDescent="0.25">
      <c r="B3494" s="265">
        <v>100684</v>
      </c>
      <c r="C3494" s="246" t="s">
        <v>2235</v>
      </c>
      <c r="D3494" s="245" t="s">
        <v>19</v>
      </c>
      <c r="E3494" s="247">
        <v>1130.52</v>
      </c>
    </row>
    <row r="3495" spans="2:5" ht="47.25" x14ac:dyDescent="0.25">
      <c r="B3495" s="265">
        <v>91326</v>
      </c>
      <c r="C3495" s="246" t="s">
        <v>2213</v>
      </c>
      <c r="D3495" s="245" t="s">
        <v>19</v>
      </c>
      <c r="E3495" s="247">
        <v>1005.27</v>
      </c>
    </row>
    <row r="3496" spans="2:5" ht="47.25" x14ac:dyDescent="0.25">
      <c r="B3496" s="265">
        <v>91327</v>
      </c>
      <c r="C3496" s="246" t="s">
        <v>2214</v>
      </c>
      <c r="D3496" s="245" t="s">
        <v>19</v>
      </c>
      <c r="E3496" s="247">
        <v>1058.49</v>
      </c>
    </row>
    <row r="3497" spans="2:5" ht="47.25" x14ac:dyDescent="0.25">
      <c r="B3497" s="265">
        <v>100686</v>
      </c>
      <c r="C3497" s="246" t="s">
        <v>2237</v>
      </c>
      <c r="D3497" s="245" t="s">
        <v>19</v>
      </c>
      <c r="E3497" s="247">
        <v>1183.74</v>
      </c>
    </row>
    <row r="3498" spans="2:5" ht="47.25" x14ac:dyDescent="0.25">
      <c r="B3498" s="265">
        <v>100693</v>
      </c>
      <c r="C3498" s="246" t="s">
        <v>2244</v>
      </c>
      <c r="D3498" s="245" t="s">
        <v>19</v>
      </c>
      <c r="E3498" s="247">
        <v>2318.1799999999998</v>
      </c>
    </row>
    <row r="3499" spans="2:5" ht="47.25" x14ac:dyDescent="0.25">
      <c r="B3499" s="265">
        <v>91336</v>
      </c>
      <c r="C3499" s="246" t="s">
        <v>2223</v>
      </c>
      <c r="D3499" s="245" t="s">
        <v>19</v>
      </c>
      <c r="E3499" s="247">
        <v>2118.67</v>
      </c>
    </row>
    <row r="3500" spans="2:5" ht="47.25" x14ac:dyDescent="0.25">
      <c r="B3500" s="265">
        <v>100694</v>
      </c>
      <c r="C3500" s="246" t="s">
        <v>2245</v>
      </c>
      <c r="D3500" s="245" t="s">
        <v>19</v>
      </c>
      <c r="E3500" s="247">
        <v>2090.09</v>
      </c>
    </row>
    <row r="3501" spans="2:5" ht="47.25" x14ac:dyDescent="0.25">
      <c r="B3501" s="265">
        <v>91337</v>
      </c>
      <c r="C3501" s="246" t="s">
        <v>2224</v>
      </c>
      <c r="D3501" s="245" t="s">
        <v>19</v>
      </c>
      <c r="E3501" s="247">
        <v>1964.84</v>
      </c>
    </row>
    <row r="3502" spans="2:5" ht="47.25" x14ac:dyDescent="0.25">
      <c r="B3502" s="265">
        <v>100691</v>
      </c>
      <c r="C3502" s="246" t="s">
        <v>2242</v>
      </c>
      <c r="D3502" s="245" t="s">
        <v>19</v>
      </c>
      <c r="E3502" s="247">
        <v>1911.7</v>
      </c>
    </row>
    <row r="3503" spans="2:5" ht="47.25" x14ac:dyDescent="0.25">
      <c r="B3503" s="265">
        <v>100692</v>
      </c>
      <c r="C3503" s="246" t="s">
        <v>2243</v>
      </c>
      <c r="D3503" s="245" t="s">
        <v>19</v>
      </c>
      <c r="E3503" s="247">
        <v>1683.61</v>
      </c>
    </row>
    <row r="3504" spans="2:5" ht="47.25" x14ac:dyDescent="0.25">
      <c r="B3504" s="265">
        <v>91334</v>
      </c>
      <c r="C3504" s="246" t="s">
        <v>2221</v>
      </c>
      <c r="D3504" s="245" t="s">
        <v>19</v>
      </c>
      <c r="E3504" s="247">
        <v>1712.19</v>
      </c>
    </row>
    <row r="3505" spans="2:5" ht="47.25" x14ac:dyDescent="0.25">
      <c r="B3505" s="265">
        <v>91335</v>
      </c>
      <c r="C3505" s="246" t="s">
        <v>2222</v>
      </c>
      <c r="D3505" s="245" t="s">
        <v>19</v>
      </c>
      <c r="E3505" s="247">
        <v>1558.36</v>
      </c>
    </row>
    <row r="3506" spans="2:5" ht="47.25" x14ac:dyDescent="0.25">
      <c r="B3506" s="265">
        <v>90788</v>
      </c>
      <c r="C3506" s="246" t="s">
        <v>2147</v>
      </c>
      <c r="D3506" s="245" t="s">
        <v>19</v>
      </c>
      <c r="E3506" s="247">
        <v>935.22</v>
      </c>
    </row>
    <row r="3507" spans="2:5" ht="47.25" x14ac:dyDescent="0.25">
      <c r="B3507" s="265">
        <v>90789</v>
      </c>
      <c r="C3507" s="246" t="s">
        <v>2148</v>
      </c>
      <c r="D3507" s="245" t="s">
        <v>19</v>
      </c>
      <c r="E3507" s="247">
        <v>937.59</v>
      </c>
    </row>
    <row r="3508" spans="2:5" ht="47.25" x14ac:dyDescent="0.25">
      <c r="B3508" s="265">
        <v>90790</v>
      </c>
      <c r="C3508" s="246" t="s">
        <v>2149</v>
      </c>
      <c r="D3508" s="245" t="s">
        <v>19</v>
      </c>
      <c r="E3508" s="247">
        <v>967.45</v>
      </c>
    </row>
    <row r="3509" spans="2:5" ht="47.25" x14ac:dyDescent="0.25">
      <c r="B3509" s="265">
        <v>100675</v>
      </c>
      <c r="C3509" s="246" t="s">
        <v>2227</v>
      </c>
      <c r="D3509" s="245" t="s">
        <v>19</v>
      </c>
      <c r="E3509" s="247">
        <v>1060.53</v>
      </c>
    </row>
    <row r="3510" spans="2:5" ht="31.5" x14ac:dyDescent="0.25">
      <c r="B3510" s="265">
        <v>90794</v>
      </c>
      <c r="C3510" s="246" t="s">
        <v>2152</v>
      </c>
      <c r="D3510" s="245" t="s">
        <v>19</v>
      </c>
      <c r="E3510" s="247">
        <v>824.52</v>
      </c>
    </row>
    <row r="3511" spans="2:5" ht="31.5" x14ac:dyDescent="0.25">
      <c r="B3511" s="265">
        <v>90795</v>
      </c>
      <c r="C3511" s="246" t="s">
        <v>2153</v>
      </c>
      <c r="D3511" s="245" t="s">
        <v>19</v>
      </c>
      <c r="E3511" s="247">
        <v>834.55</v>
      </c>
    </row>
    <row r="3512" spans="2:5" ht="31.5" x14ac:dyDescent="0.25">
      <c r="B3512" s="265">
        <v>90796</v>
      </c>
      <c r="C3512" s="246" t="s">
        <v>2154</v>
      </c>
      <c r="D3512" s="245" t="s">
        <v>19</v>
      </c>
      <c r="E3512" s="247">
        <v>844.57</v>
      </c>
    </row>
    <row r="3513" spans="2:5" ht="31.5" x14ac:dyDescent="0.25">
      <c r="B3513" s="265">
        <v>90797</v>
      </c>
      <c r="C3513" s="246" t="s">
        <v>2155</v>
      </c>
      <c r="D3513" s="245" t="s">
        <v>19</v>
      </c>
      <c r="E3513" s="247">
        <v>854.6</v>
      </c>
    </row>
    <row r="3514" spans="2:5" ht="47.25" x14ac:dyDescent="0.25">
      <c r="B3514" s="265">
        <v>90791</v>
      </c>
      <c r="C3514" s="246" t="s">
        <v>2150</v>
      </c>
      <c r="D3514" s="245" t="s">
        <v>19</v>
      </c>
      <c r="E3514" s="247">
        <v>1135.53</v>
      </c>
    </row>
    <row r="3515" spans="2:5" ht="47.25" x14ac:dyDescent="0.25">
      <c r="B3515" s="265">
        <v>90793</v>
      </c>
      <c r="C3515" s="246" t="s">
        <v>2151</v>
      </c>
      <c r="D3515" s="245" t="s">
        <v>19</v>
      </c>
      <c r="E3515" s="247">
        <v>1193.1500000000001</v>
      </c>
    </row>
    <row r="3516" spans="2:5" ht="31.5" x14ac:dyDescent="0.25">
      <c r="B3516" s="265">
        <v>90798</v>
      </c>
      <c r="C3516" s="246" t="s">
        <v>2156</v>
      </c>
      <c r="D3516" s="245" t="s">
        <v>19</v>
      </c>
      <c r="E3516" s="247">
        <v>1229.69</v>
      </c>
    </row>
    <row r="3517" spans="2:5" ht="31.5" x14ac:dyDescent="0.25">
      <c r="B3517" s="265">
        <v>90799</v>
      </c>
      <c r="C3517" s="246" t="s">
        <v>2157</v>
      </c>
      <c r="D3517" s="245" t="s">
        <v>19</v>
      </c>
      <c r="E3517" s="247">
        <v>1270.44</v>
      </c>
    </row>
    <row r="3518" spans="2:5" x14ac:dyDescent="0.25">
      <c r="B3518" s="265">
        <v>100704</v>
      </c>
      <c r="C3518" s="246" t="s">
        <v>2271</v>
      </c>
      <c r="D3518" s="245" t="s">
        <v>19</v>
      </c>
      <c r="E3518" s="247">
        <v>74.2</v>
      </c>
    </row>
    <row r="3519" spans="2:5" x14ac:dyDescent="0.25">
      <c r="B3519" s="265">
        <v>90838</v>
      </c>
      <c r="C3519" s="246" t="s">
        <v>2261</v>
      </c>
      <c r="D3519" s="245" t="s">
        <v>19</v>
      </c>
      <c r="E3519" s="247">
        <v>3068.5</v>
      </c>
    </row>
    <row r="3520" spans="2:5" ht="31.5" x14ac:dyDescent="0.25">
      <c r="B3520" s="265">
        <v>91338</v>
      </c>
      <c r="C3520" s="246" t="s">
        <v>2262</v>
      </c>
      <c r="D3520" s="245" t="s">
        <v>121</v>
      </c>
      <c r="E3520" s="247">
        <v>1410.13</v>
      </c>
    </row>
    <row r="3521" spans="2:5" ht="31.5" x14ac:dyDescent="0.25">
      <c r="B3521" s="265">
        <v>94805</v>
      </c>
      <c r="C3521" s="246" t="s">
        <v>2264</v>
      </c>
      <c r="D3521" s="245" t="s">
        <v>19</v>
      </c>
      <c r="E3521" s="247">
        <v>1286.3800000000001</v>
      </c>
    </row>
    <row r="3522" spans="2:5" ht="31.5" x14ac:dyDescent="0.25">
      <c r="B3522" s="265">
        <v>100702</v>
      </c>
      <c r="C3522" s="246" t="s">
        <v>2267</v>
      </c>
      <c r="D3522" s="245" t="s">
        <v>121</v>
      </c>
      <c r="E3522" s="247">
        <v>765.75</v>
      </c>
    </row>
    <row r="3523" spans="2:5" x14ac:dyDescent="0.25">
      <c r="B3523" s="265">
        <v>100701</v>
      </c>
      <c r="C3523" s="246" t="s">
        <v>2253</v>
      </c>
      <c r="D3523" s="245" t="s">
        <v>121</v>
      </c>
      <c r="E3523" s="247">
        <v>1243.4000000000001</v>
      </c>
    </row>
    <row r="3524" spans="2:5" ht="31.5" x14ac:dyDescent="0.25">
      <c r="B3524" s="265">
        <v>100700</v>
      </c>
      <c r="C3524" s="246" t="s">
        <v>2251</v>
      </c>
      <c r="D3524" s="245" t="s">
        <v>19</v>
      </c>
      <c r="E3524" s="247">
        <v>1029.8499999999999</v>
      </c>
    </row>
    <row r="3525" spans="2:5" ht="31.5" x14ac:dyDescent="0.25">
      <c r="B3525" s="265">
        <v>91295</v>
      </c>
      <c r="C3525" s="246" t="s">
        <v>2190</v>
      </c>
      <c r="D3525" s="245" t="s">
        <v>19</v>
      </c>
      <c r="E3525" s="247">
        <v>408.49</v>
      </c>
    </row>
    <row r="3526" spans="2:5" ht="31.5" x14ac:dyDescent="0.25">
      <c r="B3526" s="265">
        <v>91296</v>
      </c>
      <c r="C3526" s="246" t="s">
        <v>2191</v>
      </c>
      <c r="D3526" s="245" t="s">
        <v>19</v>
      </c>
      <c r="E3526" s="247">
        <v>437.47</v>
      </c>
    </row>
    <row r="3527" spans="2:5" ht="31.5" x14ac:dyDescent="0.25">
      <c r="B3527" s="265">
        <v>91297</v>
      </c>
      <c r="C3527" s="246" t="s">
        <v>2192</v>
      </c>
      <c r="D3527" s="245" t="s">
        <v>19</v>
      </c>
      <c r="E3527" s="247">
        <v>480.32</v>
      </c>
    </row>
    <row r="3528" spans="2:5" ht="31.5" x14ac:dyDescent="0.25">
      <c r="B3528" s="265">
        <v>90820</v>
      </c>
      <c r="C3528" s="246" t="s">
        <v>2160</v>
      </c>
      <c r="D3528" s="245" t="s">
        <v>19</v>
      </c>
      <c r="E3528" s="247">
        <v>384.73</v>
      </c>
    </row>
    <row r="3529" spans="2:5" ht="31.5" x14ac:dyDescent="0.25">
      <c r="B3529" s="265">
        <v>90821</v>
      </c>
      <c r="C3529" s="246" t="s">
        <v>2161</v>
      </c>
      <c r="D3529" s="245" t="s">
        <v>19</v>
      </c>
      <c r="E3529" s="247">
        <v>393.31</v>
      </c>
    </row>
    <row r="3530" spans="2:5" ht="31.5" x14ac:dyDescent="0.25">
      <c r="B3530" s="265">
        <v>90822</v>
      </c>
      <c r="C3530" s="246" t="s">
        <v>2162</v>
      </c>
      <c r="D3530" s="245" t="s">
        <v>19</v>
      </c>
      <c r="E3530" s="247">
        <v>421.24</v>
      </c>
    </row>
    <row r="3531" spans="2:5" ht="31.5" x14ac:dyDescent="0.25">
      <c r="B3531" s="265">
        <v>90823</v>
      </c>
      <c r="C3531" s="246" t="s">
        <v>2163</v>
      </c>
      <c r="D3531" s="245" t="s">
        <v>19</v>
      </c>
      <c r="E3531" s="247">
        <v>512.79999999999995</v>
      </c>
    </row>
    <row r="3532" spans="2:5" ht="31.5" x14ac:dyDescent="0.25">
      <c r="B3532" s="265">
        <v>90824</v>
      </c>
      <c r="C3532" s="246" t="s">
        <v>2164</v>
      </c>
      <c r="D3532" s="245" t="s">
        <v>19</v>
      </c>
      <c r="E3532" s="247">
        <v>725.53</v>
      </c>
    </row>
    <row r="3533" spans="2:5" ht="31.5" x14ac:dyDescent="0.25">
      <c r="B3533" s="265">
        <v>91009</v>
      </c>
      <c r="C3533" s="246" t="s">
        <v>2180</v>
      </c>
      <c r="D3533" s="245" t="s">
        <v>19</v>
      </c>
      <c r="E3533" s="247">
        <v>397.47</v>
      </c>
    </row>
    <row r="3534" spans="2:5" ht="31.5" x14ac:dyDescent="0.25">
      <c r="B3534" s="265">
        <v>91010</v>
      </c>
      <c r="C3534" s="246" t="s">
        <v>2181</v>
      </c>
      <c r="D3534" s="245" t="s">
        <v>19</v>
      </c>
      <c r="E3534" s="247">
        <v>406.65</v>
      </c>
    </row>
    <row r="3535" spans="2:5" ht="31.5" x14ac:dyDescent="0.25">
      <c r="B3535" s="265">
        <v>91011</v>
      </c>
      <c r="C3535" s="246" t="s">
        <v>2182</v>
      </c>
      <c r="D3535" s="245" t="s">
        <v>19</v>
      </c>
      <c r="E3535" s="247">
        <v>472.96</v>
      </c>
    </row>
    <row r="3536" spans="2:5" ht="31.5" x14ac:dyDescent="0.25">
      <c r="B3536" s="265">
        <v>91012</v>
      </c>
      <c r="C3536" s="246" t="s">
        <v>2183</v>
      </c>
      <c r="D3536" s="245" t="s">
        <v>19</v>
      </c>
      <c r="E3536" s="247">
        <v>524.09</v>
      </c>
    </row>
    <row r="3537" spans="2:5" ht="31.5" x14ac:dyDescent="0.25">
      <c r="B3537" s="265">
        <v>91298</v>
      </c>
      <c r="C3537" s="246" t="s">
        <v>2193</v>
      </c>
      <c r="D3537" s="245" t="s">
        <v>19</v>
      </c>
      <c r="E3537" s="247">
        <v>1026.05</v>
      </c>
    </row>
    <row r="3538" spans="2:5" ht="31.5" x14ac:dyDescent="0.25">
      <c r="B3538" s="265">
        <v>90825</v>
      </c>
      <c r="C3538" s="246" t="s">
        <v>2165</v>
      </c>
      <c r="D3538" s="245" t="s">
        <v>19</v>
      </c>
      <c r="E3538" s="247">
        <v>806.02</v>
      </c>
    </row>
    <row r="3539" spans="2:5" ht="31.5" x14ac:dyDescent="0.25">
      <c r="B3539" s="265">
        <v>91299</v>
      </c>
      <c r="C3539" s="246" t="s">
        <v>2194</v>
      </c>
      <c r="D3539" s="245" t="s">
        <v>19</v>
      </c>
      <c r="E3539" s="247">
        <v>1432.53</v>
      </c>
    </row>
    <row r="3540" spans="2:5" ht="31.5" x14ac:dyDescent="0.25">
      <c r="B3540" s="265">
        <v>91341</v>
      </c>
      <c r="C3540" s="246" t="s">
        <v>2263</v>
      </c>
      <c r="D3540" s="245" t="s">
        <v>121</v>
      </c>
      <c r="E3540" s="247">
        <v>1112.8900000000001</v>
      </c>
    </row>
    <row r="3541" spans="2:5" ht="31.5" x14ac:dyDescent="0.25">
      <c r="B3541" s="265">
        <v>94806</v>
      </c>
      <c r="C3541" s="246" t="s">
        <v>2265</v>
      </c>
      <c r="D3541" s="245" t="s">
        <v>19</v>
      </c>
      <c r="E3541" s="247">
        <v>1392.36</v>
      </c>
    </row>
    <row r="3542" spans="2:5" ht="31.5" x14ac:dyDescent="0.25">
      <c r="B3542" s="265">
        <v>94807</v>
      </c>
      <c r="C3542" s="246" t="s">
        <v>2266</v>
      </c>
      <c r="D3542" s="245" t="s">
        <v>19</v>
      </c>
      <c r="E3542" s="247">
        <v>1260.51</v>
      </c>
    </row>
    <row r="3543" spans="2:5" x14ac:dyDescent="0.25">
      <c r="B3543" s="265">
        <v>100703</v>
      </c>
      <c r="C3543" s="246" t="s">
        <v>2270</v>
      </c>
      <c r="D3543" s="245" t="s">
        <v>19</v>
      </c>
      <c r="E3543" s="247">
        <v>36.159999999999997</v>
      </c>
    </row>
    <row r="3544" spans="2:5" ht="31.5" x14ac:dyDescent="0.25">
      <c r="B3544" s="265">
        <v>100695</v>
      </c>
      <c r="C3544" s="246" t="s">
        <v>2246</v>
      </c>
      <c r="D3544" s="245" t="s">
        <v>19</v>
      </c>
      <c r="E3544" s="247">
        <v>79.59</v>
      </c>
    </row>
    <row r="3545" spans="2:5" ht="31.5" x14ac:dyDescent="0.25">
      <c r="B3545" s="265">
        <v>100696</v>
      </c>
      <c r="C3545" s="246" t="s">
        <v>2247</v>
      </c>
      <c r="D3545" s="245" t="s">
        <v>19</v>
      </c>
      <c r="E3545" s="247">
        <v>88.64</v>
      </c>
    </row>
    <row r="3546" spans="2:5" ht="31.5" x14ac:dyDescent="0.25">
      <c r="B3546" s="265">
        <v>100697</v>
      </c>
      <c r="C3546" s="246" t="s">
        <v>2248</v>
      </c>
      <c r="D3546" s="245" t="s">
        <v>19</v>
      </c>
      <c r="E3546" s="247">
        <v>97.76</v>
      </c>
    </row>
    <row r="3547" spans="2:5" ht="31.5" x14ac:dyDescent="0.25">
      <c r="B3547" s="265">
        <v>100698</v>
      </c>
      <c r="C3547" s="246" t="s">
        <v>2249</v>
      </c>
      <c r="D3547" s="245" t="s">
        <v>19</v>
      </c>
      <c r="E3547" s="247">
        <v>106.84</v>
      </c>
    </row>
    <row r="3548" spans="2:5" ht="31.5" x14ac:dyDescent="0.25">
      <c r="B3548" s="265">
        <v>100699</v>
      </c>
      <c r="C3548" s="246" t="s">
        <v>2250</v>
      </c>
      <c r="D3548" s="245" t="s">
        <v>19</v>
      </c>
      <c r="E3548" s="247">
        <v>127.25</v>
      </c>
    </row>
    <row r="3549" spans="2:5" x14ac:dyDescent="0.25">
      <c r="B3549" s="265">
        <v>100705</v>
      </c>
      <c r="C3549" s="246" t="s">
        <v>2272</v>
      </c>
      <c r="D3549" s="245" t="s">
        <v>19</v>
      </c>
      <c r="E3549" s="247">
        <v>89.74</v>
      </c>
    </row>
    <row r="3550" spans="2:5" ht="31.5" x14ac:dyDescent="0.25">
      <c r="B3550" s="265">
        <v>101173</v>
      </c>
      <c r="C3550" s="246" t="s">
        <v>2330</v>
      </c>
      <c r="D3550" s="245" t="s">
        <v>123</v>
      </c>
      <c r="E3550" s="247">
        <v>69.569999999999993</v>
      </c>
    </row>
    <row r="3551" spans="2:5" ht="31.5" x14ac:dyDescent="0.25">
      <c r="B3551" s="265">
        <v>101174</v>
      </c>
      <c r="C3551" s="246" t="s">
        <v>2331</v>
      </c>
      <c r="D3551" s="245" t="s">
        <v>123</v>
      </c>
      <c r="E3551" s="247">
        <v>99.36</v>
      </c>
    </row>
    <row r="3552" spans="2:5" ht="31.5" x14ac:dyDescent="0.25">
      <c r="B3552" s="265">
        <v>101175</v>
      </c>
      <c r="C3552" s="246" t="s">
        <v>2332</v>
      </c>
      <c r="D3552" s="245" t="s">
        <v>123</v>
      </c>
      <c r="E3552" s="247">
        <v>135.59</v>
      </c>
    </row>
    <row r="3553" spans="2:5" ht="31.5" x14ac:dyDescent="0.25">
      <c r="B3553" s="265">
        <v>101176</v>
      </c>
      <c r="C3553" s="246" t="s">
        <v>8660</v>
      </c>
      <c r="D3553" s="245" t="s">
        <v>123</v>
      </c>
      <c r="E3553" s="247">
        <v>165.85</v>
      </c>
    </row>
    <row r="3554" spans="2:5" ht="31.5" x14ac:dyDescent="0.25">
      <c r="B3554" s="265">
        <v>101183</v>
      </c>
      <c r="C3554" s="246" t="s">
        <v>8661</v>
      </c>
      <c r="D3554" s="245" t="s">
        <v>123</v>
      </c>
      <c r="E3554" s="247">
        <v>0</v>
      </c>
    </row>
    <row r="3555" spans="2:5" ht="31.5" x14ac:dyDescent="0.25">
      <c r="B3555" s="265">
        <v>101184</v>
      </c>
      <c r="C3555" s="246" t="s">
        <v>8662</v>
      </c>
      <c r="D3555" s="245" t="s">
        <v>123</v>
      </c>
      <c r="E3555" s="247">
        <v>0</v>
      </c>
    </row>
    <row r="3556" spans="2:5" ht="31.5" x14ac:dyDescent="0.25">
      <c r="B3556" s="265">
        <v>101182</v>
      </c>
      <c r="C3556" s="246" t="s">
        <v>8663</v>
      </c>
      <c r="D3556" s="245" t="s">
        <v>123</v>
      </c>
      <c r="E3556" s="247">
        <v>0</v>
      </c>
    </row>
    <row r="3557" spans="2:5" ht="31.5" x14ac:dyDescent="0.25">
      <c r="B3557" s="265">
        <v>101185</v>
      </c>
      <c r="C3557" s="246" t="s">
        <v>8664</v>
      </c>
      <c r="D3557" s="245" t="s">
        <v>123</v>
      </c>
      <c r="E3557" s="247">
        <v>0</v>
      </c>
    </row>
    <row r="3558" spans="2:5" ht="31.5" x14ac:dyDescent="0.25">
      <c r="B3558" s="265">
        <v>101186</v>
      </c>
      <c r="C3558" s="246" t="s">
        <v>8665</v>
      </c>
      <c r="D3558" s="245" t="s">
        <v>123</v>
      </c>
      <c r="E3558" s="247">
        <v>0</v>
      </c>
    </row>
    <row r="3559" spans="2:5" ht="31.5" x14ac:dyDescent="0.25">
      <c r="B3559" s="265">
        <v>101187</v>
      </c>
      <c r="C3559" s="246" t="s">
        <v>8666</v>
      </c>
      <c r="D3559" s="245" t="s">
        <v>123</v>
      </c>
      <c r="E3559" s="247">
        <v>0</v>
      </c>
    </row>
    <row r="3560" spans="2:5" ht="31.5" x14ac:dyDescent="0.25">
      <c r="B3560" s="265">
        <v>101177</v>
      </c>
      <c r="C3560" s="246" t="s">
        <v>8667</v>
      </c>
      <c r="D3560" s="245" t="s">
        <v>123</v>
      </c>
      <c r="E3560" s="247">
        <v>0</v>
      </c>
    </row>
    <row r="3561" spans="2:5" ht="31.5" x14ac:dyDescent="0.25">
      <c r="B3561" s="265">
        <v>101178</v>
      </c>
      <c r="C3561" s="246" t="s">
        <v>8668</v>
      </c>
      <c r="D3561" s="245" t="s">
        <v>123</v>
      </c>
      <c r="E3561" s="247">
        <v>0</v>
      </c>
    </row>
    <row r="3562" spans="2:5" ht="31.5" x14ac:dyDescent="0.25">
      <c r="B3562" s="265">
        <v>101180</v>
      </c>
      <c r="C3562" s="246" t="s">
        <v>8669</v>
      </c>
      <c r="D3562" s="245" t="s">
        <v>123</v>
      </c>
      <c r="E3562" s="247">
        <v>0</v>
      </c>
    </row>
    <row r="3563" spans="2:5" ht="31.5" x14ac:dyDescent="0.25">
      <c r="B3563" s="265">
        <v>101179</v>
      </c>
      <c r="C3563" s="246" t="s">
        <v>8670</v>
      </c>
      <c r="D3563" s="245" t="s">
        <v>123</v>
      </c>
      <c r="E3563" s="247">
        <v>0</v>
      </c>
    </row>
    <row r="3564" spans="2:5" ht="31.5" x14ac:dyDescent="0.25">
      <c r="B3564" s="265">
        <v>101181</v>
      </c>
      <c r="C3564" s="246" t="s">
        <v>8671</v>
      </c>
      <c r="D3564" s="245" t="s">
        <v>123</v>
      </c>
      <c r="E3564" s="247">
        <v>0</v>
      </c>
    </row>
    <row r="3565" spans="2:5" ht="31.5" x14ac:dyDescent="0.25">
      <c r="B3565" s="265">
        <v>100899</v>
      </c>
      <c r="C3565" s="246" t="s">
        <v>8672</v>
      </c>
      <c r="D3565" s="245" t="s">
        <v>123</v>
      </c>
      <c r="E3565" s="247">
        <v>94.99</v>
      </c>
    </row>
    <row r="3566" spans="2:5" ht="31.5" x14ac:dyDescent="0.25">
      <c r="B3566" s="265">
        <v>100896</v>
      </c>
      <c r="C3566" s="246" t="s">
        <v>8673</v>
      </c>
      <c r="D3566" s="245" t="s">
        <v>123</v>
      </c>
      <c r="E3566" s="247">
        <v>62.07</v>
      </c>
    </row>
    <row r="3567" spans="2:5" ht="31.5" x14ac:dyDescent="0.25">
      <c r="B3567" s="265">
        <v>100897</v>
      </c>
      <c r="C3567" s="246" t="s">
        <v>8674</v>
      </c>
      <c r="D3567" s="245" t="s">
        <v>123</v>
      </c>
      <c r="E3567" s="247">
        <v>117.43</v>
      </c>
    </row>
    <row r="3568" spans="2:5" ht="31.5" x14ac:dyDescent="0.25">
      <c r="B3568" s="265">
        <v>100900</v>
      </c>
      <c r="C3568" s="246" t="s">
        <v>8675</v>
      </c>
      <c r="D3568" s="245" t="s">
        <v>123</v>
      </c>
      <c r="E3568" s="247">
        <v>255.27</v>
      </c>
    </row>
    <row r="3569" spans="2:5" ht="31.5" x14ac:dyDescent="0.25">
      <c r="B3569" s="265">
        <v>100898</v>
      </c>
      <c r="C3569" s="246" t="s">
        <v>8676</v>
      </c>
      <c r="D3569" s="245" t="s">
        <v>123</v>
      </c>
      <c r="E3569" s="247">
        <v>221.7</v>
      </c>
    </row>
    <row r="3570" spans="2:5" ht="31.5" x14ac:dyDescent="0.25">
      <c r="B3570" s="265">
        <v>100892</v>
      </c>
      <c r="C3570" s="246" t="s">
        <v>2327</v>
      </c>
      <c r="D3570" s="245" t="s">
        <v>171</v>
      </c>
      <c r="E3570" s="247">
        <v>12.71</v>
      </c>
    </row>
    <row r="3571" spans="2:5" ht="31.5" x14ac:dyDescent="0.25">
      <c r="B3571" s="265">
        <v>100893</v>
      </c>
      <c r="C3571" s="246" t="s">
        <v>2328</v>
      </c>
      <c r="D3571" s="245" t="s">
        <v>171</v>
      </c>
      <c r="E3571" s="247">
        <v>12.47</v>
      </c>
    </row>
    <row r="3572" spans="2:5" ht="31.5" x14ac:dyDescent="0.25">
      <c r="B3572" s="265">
        <v>100894</v>
      </c>
      <c r="C3572" s="246" t="s">
        <v>2329</v>
      </c>
      <c r="D3572" s="245" t="s">
        <v>171</v>
      </c>
      <c r="E3572" s="247">
        <v>12.32</v>
      </c>
    </row>
    <row r="3573" spans="2:5" ht="31.5" x14ac:dyDescent="0.25">
      <c r="B3573" s="265">
        <v>100889</v>
      </c>
      <c r="C3573" s="246" t="s">
        <v>2325</v>
      </c>
      <c r="D3573" s="245" t="s">
        <v>171</v>
      </c>
      <c r="E3573" s="247">
        <v>12.14</v>
      </c>
    </row>
    <row r="3574" spans="2:5" ht="31.5" x14ac:dyDescent="0.25">
      <c r="B3574" s="265">
        <v>100891</v>
      </c>
      <c r="C3574" s="246" t="s">
        <v>8677</v>
      </c>
      <c r="D3574" s="245" t="s">
        <v>171</v>
      </c>
      <c r="E3574" s="247">
        <v>0</v>
      </c>
    </row>
    <row r="3575" spans="2:5" ht="31.5" x14ac:dyDescent="0.25">
      <c r="B3575" s="265">
        <v>100890</v>
      </c>
      <c r="C3575" s="246" t="s">
        <v>2326</v>
      </c>
      <c r="D3575" s="245" t="s">
        <v>171</v>
      </c>
      <c r="E3575" s="247">
        <v>11.93</v>
      </c>
    </row>
    <row r="3576" spans="2:5" ht="31.5" x14ac:dyDescent="0.25">
      <c r="B3576" s="265">
        <v>100658</v>
      </c>
      <c r="C3576" s="246" t="s">
        <v>2324</v>
      </c>
      <c r="D3576" s="245" t="s">
        <v>123</v>
      </c>
      <c r="E3576" s="247">
        <v>352.27</v>
      </c>
    </row>
    <row r="3577" spans="2:5" ht="31.5" x14ac:dyDescent="0.25">
      <c r="B3577" s="265">
        <v>100657</v>
      </c>
      <c r="C3577" s="246" t="s">
        <v>2323</v>
      </c>
      <c r="D3577" s="245" t="s">
        <v>123</v>
      </c>
      <c r="E3577" s="247">
        <v>154.62</v>
      </c>
    </row>
    <row r="3578" spans="2:5" ht="31.5" x14ac:dyDescent="0.25">
      <c r="B3578" s="265">
        <v>100656</v>
      </c>
      <c r="C3578" s="246" t="s">
        <v>2322</v>
      </c>
      <c r="D3578" s="245" t="s">
        <v>123</v>
      </c>
      <c r="E3578" s="247">
        <v>120.6</v>
      </c>
    </row>
    <row r="3579" spans="2:5" ht="31.5" x14ac:dyDescent="0.25">
      <c r="B3579" s="265">
        <v>102649</v>
      </c>
      <c r="C3579" s="246" t="s">
        <v>8678</v>
      </c>
      <c r="D3579" s="245" t="s">
        <v>123</v>
      </c>
      <c r="E3579" s="247">
        <v>0</v>
      </c>
    </row>
    <row r="3580" spans="2:5" ht="31.5" x14ac:dyDescent="0.25">
      <c r="B3580" s="265">
        <v>102645</v>
      </c>
      <c r="C3580" s="246" t="s">
        <v>8679</v>
      </c>
      <c r="D3580" s="245" t="s">
        <v>123</v>
      </c>
      <c r="E3580" s="247">
        <v>0</v>
      </c>
    </row>
    <row r="3581" spans="2:5" ht="31.5" x14ac:dyDescent="0.25">
      <c r="B3581" s="265">
        <v>102650</v>
      </c>
      <c r="C3581" s="246" t="s">
        <v>8680</v>
      </c>
      <c r="D3581" s="245" t="s">
        <v>123</v>
      </c>
      <c r="E3581" s="247">
        <v>0</v>
      </c>
    </row>
    <row r="3582" spans="2:5" ht="31.5" x14ac:dyDescent="0.25">
      <c r="B3582" s="265">
        <v>102646</v>
      </c>
      <c r="C3582" s="246" t="s">
        <v>8681</v>
      </c>
      <c r="D3582" s="245" t="s">
        <v>123</v>
      </c>
      <c r="E3582" s="247">
        <v>0</v>
      </c>
    </row>
    <row r="3583" spans="2:5" ht="31.5" x14ac:dyDescent="0.25">
      <c r="B3583" s="265">
        <v>102651</v>
      </c>
      <c r="C3583" s="246" t="s">
        <v>8682</v>
      </c>
      <c r="D3583" s="245" t="s">
        <v>123</v>
      </c>
      <c r="E3583" s="247">
        <v>0</v>
      </c>
    </row>
    <row r="3584" spans="2:5" ht="31.5" x14ac:dyDescent="0.25">
      <c r="B3584" s="265">
        <v>102647</v>
      </c>
      <c r="C3584" s="246" t="s">
        <v>8683</v>
      </c>
      <c r="D3584" s="245" t="s">
        <v>123</v>
      </c>
      <c r="E3584" s="247">
        <v>0</v>
      </c>
    </row>
    <row r="3585" spans="2:5" ht="31.5" x14ac:dyDescent="0.25">
      <c r="B3585" s="265">
        <v>102652</v>
      </c>
      <c r="C3585" s="246" t="s">
        <v>8684</v>
      </c>
      <c r="D3585" s="245" t="s">
        <v>123</v>
      </c>
      <c r="E3585" s="247">
        <v>0</v>
      </c>
    </row>
    <row r="3586" spans="2:5" ht="31.5" x14ac:dyDescent="0.25">
      <c r="B3586" s="265">
        <v>102648</v>
      </c>
      <c r="C3586" s="246" t="s">
        <v>8685</v>
      </c>
      <c r="D3586" s="245" t="s">
        <v>123</v>
      </c>
      <c r="E3586" s="247">
        <v>0</v>
      </c>
    </row>
    <row r="3587" spans="2:5" ht="31.5" x14ac:dyDescent="0.25">
      <c r="B3587" s="265">
        <v>100652</v>
      </c>
      <c r="C3587" s="246" t="s">
        <v>8686</v>
      </c>
      <c r="D3587" s="245" t="s">
        <v>123</v>
      </c>
      <c r="E3587" s="247">
        <v>261.89999999999998</v>
      </c>
    </row>
    <row r="3588" spans="2:5" ht="31.5" x14ac:dyDescent="0.25">
      <c r="B3588" s="265">
        <v>100651</v>
      </c>
      <c r="C3588" s="246" t="s">
        <v>8687</v>
      </c>
      <c r="D3588" s="245" t="s">
        <v>123</v>
      </c>
      <c r="E3588" s="247">
        <v>141.9</v>
      </c>
    </row>
    <row r="3589" spans="2:5" ht="31.5" x14ac:dyDescent="0.25">
      <c r="B3589" s="265">
        <v>100653</v>
      </c>
      <c r="C3589" s="246" t="s">
        <v>8688</v>
      </c>
      <c r="D3589" s="245" t="s">
        <v>123</v>
      </c>
      <c r="E3589" s="247">
        <v>427.45</v>
      </c>
    </row>
    <row r="3590" spans="2:5" ht="31.5" x14ac:dyDescent="0.25">
      <c r="B3590" s="265">
        <v>100654</v>
      </c>
      <c r="C3590" s="246" t="s">
        <v>8689</v>
      </c>
      <c r="D3590" s="245" t="s">
        <v>123</v>
      </c>
      <c r="E3590" s="247">
        <v>570.42999999999995</v>
      </c>
    </row>
    <row r="3591" spans="2:5" ht="31.5" x14ac:dyDescent="0.25">
      <c r="B3591" s="265">
        <v>100655</v>
      </c>
      <c r="C3591" s="246" t="s">
        <v>8690</v>
      </c>
      <c r="D3591" s="245" t="s">
        <v>123</v>
      </c>
      <c r="E3591" s="247">
        <v>658.28</v>
      </c>
    </row>
    <row r="3592" spans="2:5" ht="31.5" x14ac:dyDescent="0.25">
      <c r="B3592" s="265">
        <v>100364</v>
      </c>
      <c r="C3592" s="246" t="s">
        <v>1736</v>
      </c>
      <c r="D3592" s="245" t="s">
        <v>19</v>
      </c>
      <c r="E3592" s="247">
        <v>3625.94</v>
      </c>
    </row>
    <row r="3593" spans="2:5" ht="31.5" x14ac:dyDescent="0.25">
      <c r="B3593" s="265">
        <v>100374</v>
      </c>
      <c r="C3593" s="246" t="s">
        <v>1746</v>
      </c>
      <c r="D3593" s="245" t="s">
        <v>19</v>
      </c>
      <c r="E3593" s="247">
        <v>3385.55</v>
      </c>
    </row>
    <row r="3594" spans="2:5" ht="31.5" x14ac:dyDescent="0.25">
      <c r="B3594" s="265">
        <v>100365</v>
      </c>
      <c r="C3594" s="246" t="s">
        <v>1737</v>
      </c>
      <c r="D3594" s="245" t="s">
        <v>19</v>
      </c>
      <c r="E3594" s="247">
        <v>4205.5600000000004</v>
      </c>
    </row>
    <row r="3595" spans="2:5" ht="31.5" x14ac:dyDescent="0.25">
      <c r="B3595" s="265">
        <v>100375</v>
      </c>
      <c r="C3595" s="246" t="s">
        <v>1747</v>
      </c>
      <c r="D3595" s="245" t="s">
        <v>19</v>
      </c>
      <c r="E3595" s="247">
        <v>3846.41</v>
      </c>
    </row>
    <row r="3596" spans="2:5" ht="31.5" x14ac:dyDescent="0.25">
      <c r="B3596" s="265">
        <v>100366</v>
      </c>
      <c r="C3596" s="246" t="s">
        <v>1738</v>
      </c>
      <c r="D3596" s="245" t="s">
        <v>19</v>
      </c>
      <c r="E3596" s="247">
        <v>4481.57</v>
      </c>
    </row>
    <row r="3597" spans="2:5" ht="31.5" x14ac:dyDescent="0.25">
      <c r="B3597" s="265">
        <v>100376</v>
      </c>
      <c r="C3597" s="246" t="s">
        <v>1748</v>
      </c>
      <c r="D3597" s="245" t="s">
        <v>19</v>
      </c>
      <c r="E3597" s="247">
        <v>3766.24</v>
      </c>
    </row>
    <row r="3598" spans="2:5" ht="31.5" x14ac:dyDescent="0.25">
      <c r="B3598" s="265">
        <v>100357</v>
      </c>
      <c r="C3598" s="246" t="s">
        <v>1729</v>
      </c>
      <c r="D3598" s="245" t="s">
        <v>19</v>
      </c>
      <c r="E3598" s="247">
        <v>1271.1600000000001</v>
      </c>
    </row>
    <row r="3599" spans="2:5" ht="31.5" x14ac:dyDescent="0.25">
      <c r="B3599" s="265">
        <v>100367</v>
      </c>
      <c r="C3599" s="246" t="s">
        <v>1739</v>
      </c>
      <c r="D3599" s="245" t="s">
        <v>19</v>
      </c>
      <c r="E3599" s="247">
        <v>1238.6099999999999</v>
      </c>
    </row>
    <row r="3600" spans="2:5" ht="31.5" x14ac:dyDescent="0.25">
      <c r="B3600" s="265">
        <v>100358</v>
      </c>
      <c r="C3600" s="246" t="s">
        <v>1730</v>
      </c>
      <c r="D3600" s="245" t="s">
        <v>19</v>
      </c>
      <c r="E3600" s="247">
        <v>1753.42</v>
      </c>
    </row>
    <row r="3601" spans="2:5" ht="31.5" x14ac:dyDescent="0.25">
      <c r="B3601" s="265">
        <v>100368</v>
      </c>
      <c r="C3601" s="246" t="s">
        <v>1740</v>
      </c>
      <c r="D3601" s="245" t="s">
        <v>19</v>
      </c>
      <c r="E3601" s="247">
        <v>1713.27</v>
      </c>
    </row>
    <row r="3602" spans="2:5" ht="31.5" x14ac:dyDescent="0.25">
      <c r="B3602" s="265">
        <v>100359</v>
      </c>
      <c r="C3602" s="246" t="s">
        <v>1731</v>
      </c>
      <c r="D3602" s="245" t="s">
        <v>19</v>
      </c>
      <c r="E3602" s="247">
        <v>1837.27</v>
      </c>
    </row>
    <row r="3603" spans="2:5" ht="31.5" x14ac:dyDescent="0.25">
      <c r="B3603" s="265">
        <v>100369</v>
      </c>
      <c r="C3603" s="246" t="s">
        <v>1741</v>
      </c>
      <c r="D3603" s="245" t="s">
        <v>19</v>
      </c>
      <c r="E3603" s="247">
        <v>1797.13</v>
      </c>
    </row>
    <row r="3604" spans="2:5" ht="31.5" x14ac:dyDescent="0.25">
      <c r="B3604" s="265">
        <v>100360</v>
      </c>
      <c r="C3604" s="246" t="s">
        <v>1732</v>
      </c>
      <c r="D3604" s="245" t="s">
        <v>19</v>
      </c>
      <c r="E3604" s="247">
        <v>2039.25</v>
      </c>
    </row>
    <row r="3605" spans="2:5" ht="31.5" x14ac:dyDescent="0.25">
      <c r="B3605" s="265">
        <v>100370</v>
      </c>
      <c r="C3605" s="246" t="s">
        <v>1742</v>
      </c>
      <c r="D3605" s="245" t="s">
        <v>19</v>
      </c>
      <c r="E3605" s="247">
        <v>2123.5100000000002</v>
      </c>
    </row>
    <row r="3606" spans="2:5" ht="31.5" x14ac:dyDescent="0.25">
      <c r="B3606" s="265">
        <v>100361</v>
      </c>
      <c r="C3606" s="246" t="s">
        <v>1733</v>
      </c>
      <c r="D3606" s="245" t="s">
        <v>19</v>
      </c>
      <c r="E3606" s="247">
        <v>2557.58</v>
      </c>
    </row>
    <row r="3607" spans="2:5" ht="31.5" x14ac:dyDescent="0.25">
      <c r="B3607" s="265">
        <v>100371</v>
      </c>
      <c r="C3607" s="246" t="s">
        <v>1743</v>
      </c>
      <c r="D3607" s="245" t="s">
        <v>19</v>
      </c>
      <c r="E3607" s="247">
        <v>2450.54</v>
      </c>
    </row>
    <row r="3608" spans="2:5" ht="31.5" x14ac:dyDescent="0.25">
      <c r="B3608" s="265">
        <v>100362</v>
      </c>
      <c r="C3608" s="246" t="s">
        <v>1734</v>
      </c>
      <c r="D3608" s="245" t="s">
        <v>19</v>
      </c>
      <c r="E3608" s="247">
        <v>3224.42</v>
      </c>
    </row>
    <row r="3609" spans="2:5" ht="31.5" x14ac:dyDescent="0.25">
      <c r="B3609" s="265">
        <v>100372</v>
      </c>
      <c r="C3609" s="246" t="s">
        <v>1744</v>
      </c>
      <c r="D3609" s="245" t="s">
        <v>19</v>
      </c>
      <c r="E3609" s="247">
        <v>3040.99</v>
      </c>
    </row>
    <row r="3610" spans="2:5" ht="31.5" x14ac:dyDescent="0.25">
      <c r="B3610" s="265">
        <v>100363</v>
      </c>
      <c r="C3610" s="246" t="s">
        <v>1735</v>
      </c>
      <c r="D3610" s="245" t="s">
        <v>19</v>
      </c>
      <c r="E3610" s="247">
        <v>3325.85</v>
      </c>
    </row>
    <row r="3611" spans="2:5" ht="31.5" x14ac:dyDescent="0.25">
      <c r="B3611" s="265">
        <v>100373</v>
      </c>
      <c r="C3611" s="246" t="s">
        <v>1745</v>
      </c>
      <c r="D3611" s="245" t="s">
        <v>19</v>
      </c>
      <c r="E3611" s="247">
        <v>3142.7</v>
      </c>
    </row>
    <row r="3612" spans="2:5" ht="47.25" x14ac:dyDescent="0.25">
      <c r="B3612" s="265">
        <v>100381</v>
      </c>
      <c r="C3612" s="246" t="s">
        <v>1636</v>
      </c>
      <c r="D3612" s="245" t="s">
        <v>121</v>
      </c>
      <c r="E3612" s="247">
        <v>69.41</v>
      </c>
    </row>
    <row r="3613" spans="2:5" ht="47.25" x14ac:dyDescent="0.25">
      <c r="B3613" s="265">
        <v>100380</v>
      </c>
      <c r="C3613" s="246" t="s">
        <v>1635</v>
      </c>
      <c r="D3613" s="245" t="s">
        <v>121</v>
      </c>
      <c r="E3613" s="247">
        <v>61.12</v>
      </c>
    </row>
    <row r="3614" spans="2:5" ht="47.25" x14ac:dyDescent="0.25">
      <c r="B3614" s="265">
        <v>100379</v>
      </c>
      <c r="C3614" s="246" t="s">
        <v>1634</v>
      </c>
      <c r="D3614" s="245" t="s">
        <v>121</v>
      </c>
      <c r="E3614" s="247">
        <v>45.46</v>
      </c>
    </row>
    <row r="3615" spans="2:5" ht="47.25" x14ac:dyDescent="0.25">
      <c r="B3615" s="265">
        <v>100384</v>
      </c>
      <c r="C3615" s="246" t="s">
        <v>1638</v>
      </c>
      <c r="D3615" s="245" t="s">
        <v>121</v>
      </c>
      <c r="E3615" s="247">
        <v>31.93</v>
      </c>
    </row>
    <row r="3616" spans="2:5" ht="47.25" x14ac:dyDescent="0.25">
      <c r="B3616" s="265">
        <v>100383</v>
      </c>
      <c r="C3616" s="246" t="s">
        <v>1637</v>
      </c>
      <c r="D3616" s="245" t="s">
        <v>121</v>
      </c>
      <c r="E3616" s="247">
        <v>29.98</v>
      </c>
    </row>
    <row r="3617" spans="2:5" ht="47.25" x14ac:dyDescent="0.25">
      <c r="B3617" s="265">
        <v>100382</v>
      </c>
      <c r="C3617" s="246" t="s">
        <v>1751</v>
      </c>
      <c r="D3617" s="245" t="s">
        <v>121</v>
      </c>
      <c r="E3617" s="247">
        <v>27.62</v>
      </c>
    </row>
    <row r="3618" spans="2:5" ht="47.25" x14ac:dyDescent="0.25">
      <c r="B3618" s="265">
        <v>100387</v>
      </c>
      <c r="C3618" s="246" t="s">
        <v>1641</v>
      </c>
      <c r="D3618" s="245" t="s">
        <v>121</v>
      </c>
      <c r="E3618" s="247">
        <v>64.650000000000006</v>
      </c>
    </row>
    <row r="3619" spans="2:5" ht="47.25" x14ac:dyDescent="0.25">
      <c r="B3619" s="265">
        <v>100386</v>
      </c>
      <c r="C3619" s="246" t="s">
        <v>1640</v>
      </c>
      <c r="D3619" s="245" t="s">
        <v>121</v>
      </c>
      <c r="E3619" s="247">
        <v>52.32</v>
      </c>
    </row>
    <row r="3620" spans="2:5" ht="47.25" x14ac:dyDescent="0.25">
      <c r="B3620" s="265">
        <v>100385</v>
      </c>
      <c r="C3620" s="246" t="s">
        <v>1639</v>
      </c>
      <c r="D3620" s="245" t="s">
        <v>121</v>
      </c>
      <c r="E3620" s="247">
        <v>40.229999999999997</v>
      </c>
    </row>
    <row r="3621" spans="2:5" ht="31.5" x14ac:dyDescent="0.25">
      <c r="B3621" s="265">
        <v>100377</v>
      </c>
      <c r="C3621" s="246" t="s">
        <v>1749</v>
      </c>
      <c r="D3621" s="245" t="s">
        <v>171</v>
      </c>
      <c r="E3621" s="247">
        <v>12.01</v>
      </c>
    </row>
    <row r="3622" spans="2:5" ht="31.5" x14ac:dyDescent="0.25">
      <c r="B3622" s="265">
        <v>100378</v>
      </c>
      <c r="C3622" s="246" t="s">
        <v>1750</v>
      </c>
      <c r="D3622" s="245" t="s">
        <v>171</v>
      </c>
      <c r="E3622" s="247">
        <v>11.13</v>
      </c>
    </row>
    <row r="3623" spans="2:5" ht="31.5" x14ac:dyDescent="0.25">
      <c r="B3623" s="265">
        <v>92596</v>
      </c>
      <c r="C3623" s="246" t="s">
        <v>1716</v>
      </c>
      <c r="D3623" s="245" t="s">
        <v>19</v>
      </c>
      <c r="E3623" s="247">
        <v>1975.14</v>
      </c>
    </row>
    <row r="3624" spans="2:5" ht="31.5" x14ac:dyDescent="0.25">
      <c r="B3624" s="265">
        <v>92616</v>
      </c>
      <c r="C3624" s="246" t="s">
        <v>1726</v>
      </c>
      <c r="D3624" s="245" t="s">
        <v>19</v>
      </c>
      <c r="E3624" s="247">
        <v>1887.08</v>
      </c>
    </row>
    <row r="3625" spans="2:5" ht="31.5" x14ac:dyDescent="0.25">
      <c r="B3625" s="265">
        <v>92598</v>
      </c>
      <c r="C3625" s="246" t="s">
        <v>1717</v>
      </c>
      <c r="D3625" s="245" t="s">
        <v>19</v>
      </c>
      <c r="E3625" s="247">
        <v>2091.19</v>
      </c>
    </row>
    <row r="3626" spans="2:5" ht="31.5" x14ac:dyDescent="0.25">
      <c r="B3626" s="265">
        <v>92618</v>
      </c>
      <c r="C3626" s="246" t="s">
        <v>1727</v>
      </c>
      <c r="D3626" s="245" t="s">
        <v>19</v>
      </c>
      <c r="E3626" s="247">
        <v>2003.13</v>
      </c>
    </row>
    <row r="3627" spans="2:5" ht="31.5" x14ac:dyDescent="0.25">
      <c r="B3627" s="265">
        <v>92600</v>
      </c>
      <c r="C3627" s="246" t="s">
        <v>1718</v>
      </c>
      <c r="D3627" s="245" t="s">
        <v>19</v>
      </c>
      <c r="E3627" s="247">
        <v>2236.6</v>
      </c>
    </row>
    <row r="3628" spans="2:5" ht="31.5" x14ac:dyDescent="0.25">
      <c r="B3628" s="265">
        <v>92620</v>
      </c>
      <c r="C3628" s="246" t="s">
        <v>1728</v>
      </c>
      <c r="D3628" s="245" t="s">
        <v>19</v>
      </c>
      <c r="E3628" s="247">
        <v>2119.1799999999998</v>
      </c>
    </row>
    <row r="3629" spans="2:5" ht="31.5" x14ac:dyDescent="0.25">
      <c r="B3629" s="265">
        <v>92582</v>
      </c>
      <c r="C3629" s="246" t="s">
        <v>1709</v>
      </c>
      <c r="D3629" s="245" t="s">
        <v>19</v>
      </c>
      <c r="E3629" s="247">
        <v>736.27</v>
      </c>
    </row>
    <row r="3630" spans="2:5" ht="31.5" x14ac:dyDescent="0.25">
      <c r="B3630" s="265">
        <v>92602</v>
      </c>
      <c r="C3630" s="246" t="s">
        <v>1719</v>
      </c>
      <c r="D3630" s="245" t="s">
        <v>19</v>
      </c>
      <c r="E3630" s="247">
        <v>736.27</v>
      </c>
    </row>
    <row r="3631" spans="2:5" ht="31.5" x14ac:dyDescent="0.25">
      <c r="B3631" s="265">
        <v>92584</v>
      </c>
      <c r="C3631" s="246" t="s">
        <v>1710</v>
      </c>
      <c r="D3631" s="245" t="s">
        <v>19</v>
      </c>
      <c r="E3631" s="247">
        <v>852.33</v>
      </c>
    </row>
    <row r="3632" spans="2:5" ht="31.5" x14ac:dyDescent="0.25">
      <c r="B3632" s="265">
        <v>92604</v>
      </c>
      <c r="C3632" s="246" t="s">
        <v>1720</v>
      </c>
      <c r="D3632" s="245" t="s">
        <v>19</v>
      </c>
      <c r="E3632" s="247">
        <v>822.97</v>
      </c>
    </row>
    <row r="3633" spans="2:5" ht="31.5" x14ac:dyDescent="0.25">
      <c r="B3633" s="265">
        <v>92586</v>
      </c>
      <c r="C3633" s="246" t="s">
        <v>1711</v>
      </c>
      <c r="D3633" s="245" t="s">
        <v>19</v>
      </c>
      <c r="E3633" s="247">
        <v>968.38</v>
      </c>
    </row>
    <row r="3634" spans="2:5" ht="31.5" x14ac:dyDescent="0.25">
      <c r="B3634" s="265">
        <v>92606</v>
      </c>
      <c r="C3634" s="246" t="s">
        <v>1721</v>
      </c>
      <c r="D3634" s="245" t="s">
        <v>19</v>
      </c>
      <c r="E3634" s="247">
        <v>939.03</v>
      </c>
    </row>
    <row r="3635" spans="2:5" ht="31.5" x14ac:dyDescent="0.25">
      <c r="B3635" s="265">
        <v>92588</v>
      </c>
      <c r="C3635" s="246" t="s">
        <v>1712</v>
      </c>
      <c r="D3635" s="245" t="s">
        <v>19</v>
      </c>
      <c r="E3635" s="247">
        <v>1234.58</v>
      </c>
    </row>
    <row r="3636" spans="2:5" ht="31.5" x14ac:dyDescent="0.25">
      <c r="B3636" s="265">
        <v>92608</v>
      </c>
      <c r="C3636" s="246" t="s">
        <v>1722</v>
      </c>
      <c r="D3636" s="245" t="s">
        <v>19</v>
      </c>
      <c r="E3636" s="247">
        <v>1175.8699999999999</v>
      </c>
    </row>
    <row r="3637" spans="2:5" ht="31.5" x14ac:dyDescent="0.25">
      <c r="B3637" s="265">
        <v>92590</v>
      </c>
      <c r="C3637" s="246" t="s">
        <v>1713</v>
      </c>
      <c r="D3637" s="245" t="s">
        <v>19</v>
      </c>
      <c r="E3637" s="247">
        <v>1350.63</v>
      </c>
    </row>
    <row r="3638" spans="2:5" ht="31.5" x14ac:dyDescent="0.25">
      <c r="B3638" s="265">
        <v>92610</v>
      </c>
      <c r="C3638" s="246" t="s">
        <v>1723</v>
      </c>
      <c r="D3638" s="245" t="s">
        <v>19</v>
      </c>
      <c r="E3638" s="247">
        <v>1291.93</v>
      </c>
    </row>
    <row r="3639" spans="2:5" ht="31.5" x14ac:dyDescent="0.25">
      <c r="B3639" s="265">
        <v>92592</v>
      </c>
      <c r="C3639" s="246" t="s">
        <v>1714</v>
      </c>
      <c r="D3639" s="245" t="s">
        <v>19</v>
      </c>
      <c r="E3639" s="247">
        <v>1524.2</v>
      </c>
    </row>
    <row r="3640" spans="2:5" ht="31.5" x14ac:dyDescent="0.25">
      <c r="B3640" s="265">
        <v>92612</v>
      </c>
      <c r="C3640" s="246" t="s">
        <v>1724</v>
      </c>
      <c r="D3640" s="245" t="s">
        <v>19</v>
      </c>
      <c r="E3640" s="247">
        <v>1465.49</v>
      </c>
    </row>
    <row r="3641" spans="2:5" ht="31.5" x14ac:dyDescent="0.25">
      <c r="B3641" s="265">
        <v>92594</v>
      </c>
      <c r="C3641" s="246" t="s">
        <v>1715</v>
      </c>
      <c r="D3641" s="245" t="s">
        <v>19</v>
      </c>
      <c r="E3641" s="247">
        <v>1761.64</v>
      </c>
    </row>
    <row r="3642" spans="2:5" ht="31.5" x14ac:dyDescent="0.25">
      <c r="B3642" s="265">
        <v>92614</v>
      </c>
      <c r="C3642" s="246" t="s">
        <v>1725</v>
      </c>
      <c r="D3642" s="245" t="s">
        <v>19</v>
      </c>
      <c r="E3642" s="247">
        <v>1644.23</v>
      </c>
    </row>
    <row r="3643" spans="2:5" ht="31.5" x14ac:dyDescent="0.25">
      <c r="B3643" s="265">
        <v>92552</v>
      </c>
      <c r="C3643" s="246" t="s">
        <v>1621</v>
      </c>
      <c r="D3643" s="245" t="s">
        <v>19</v>
      </c>
      <c r="E3643" s="247">
        <v>3053.7</v>
      </c>
    </row>
    <row r="3644" spans="2:5" ht="31.5" x14ac:dyDescent="0.25">
      <c r="B3644" s="265">
        <v>92562</v>
      </c>
      <c r="C3644" s="246" t="s">
        <v>1631</v>
      </c>
      <c r="D3644" s="245" t="s">
        <v>19</v>
      </c>
      <c r="E3644" s="247">
        <v>2985.04</v>
      </c>
    </row>
    <row r="3645" spans="2:5" ht="31.5" x14ac:dyDescent="0.25">
      <c r="B3645" s="265">
        <v>92553</v>
      </c>
      <c r="C3645" s="246" t="s">
        <v>1622</v>
      </c>
      <c r="D3645" s="245" t="s">
        <v>19</v>
      </c>
      <c r="E3645" s="247">
        <v>3539.22</v>
      </c>
    </row>
    <row r="3646" spans="2:5" ht="31.5" x14ac:dyDescent="0.25">
      <c r="B3646" s="265">
        <v>92563</v>
      </c>
      <c r="C3646" s="246" t="s">
        <v>1632</v>
      </c>
      <c r="D3646" s="245" t="s">
        <v>19</v>
      </c>
      <c r="E3646" s="247">
        <v>3458.94</v>
      </c>
    </row>
    <row r="3647" spans="2:5" ht="31.5" x14ac:dyDescent="0.25">
      <c r="B3647" s="265">
        <v>92554</v>
      </c>
      <c r="C3647" s="246" t="s">
        <v>1623</v>
      </c>
      <c r="D3647" s="245" t="s">
        <v>19</v>
      </c>
      <c r="E3647" s="247">
        <v>3660.19</v>
      </c>
    </row>
    <row r="3648" spans="2:5" ht="31.5" x14ac:dyDescent="0.25">
      <c r="B3648" s="265">
        <v>92564</v>
      </c>
      <c r="C3648" s="246" t="s">
        <v>1633</v>
      </c>
      <c r="D3648" s="245" t="s">
        <v>19</v>
      </c>
      <c r="E3648" s="247">
        <v>3561.86</v>
      </c>
    </row>
    <row r="3649" spans="2:5" ht="31.5" x14ac:dyDescent="0.25">
      <c r="B3649" s="265">
        <v>92545</v>
      </c>
      <c r="C3649" s="246" t="s">
        <v>1614</v>
      </c>
      <c r="D3649" s="245" t="s">
        <v>19</v>
      </c>
      <c r="E3649" s="247">
        <v>1224.58</v>
      </c>
    </row>
    <row r="3650" spans="2:5" ht="31.5" x14ac:dyDescent="0.25">
      <c r="B3650" s="265">
        <v>92555</v>
      </c>
      <c r="C3650" s="246" t="s">
        <v>1624</v>
      </c>
      <c r="D3650" s="245" t="s">
        <v>19</v>
      </c>
      <c r="E3650" s="247">
        <v>1208.31</v>
      </c>
    </row>
    <row r="3651" spans="2:5" ht="31.5" x14ac:dyDescent="0.25">
      <c r="B3651" s="265">
        <v>92546</v>
      </c>
      <c r="C3651" s="246" t="s">
        <v>1615</v>
      </c>
      <c r="D3651" s="245" t="s">
        <v>19</v>
      </c>
      <c r="E3651" s="247">
        <v>1517.84</v>
      </c>
    </row>
    <row r="3652" spans="2:5" ht="31.5" x14ac:dyDescent="0.25">
      <c r="B3652" s="265">
        <v>92556</v>
      </c>
      <c r="C3652" s="246" t="s">
        <v>1625</v>
      </c>
      <c r="D3652" s="245" t="s">
        <v>19</v>
      </c>
      <c r="E3652" s="247">
        <v>1489.33</v>
      </c>
    </row>
    <row r="3653" spans="2:5" ht="31.5" x14ac:dyDescent="0.25">
      <c r="B3653" s="265">
        <v>92547</v>
      </c>
      <c r="C3653" s="246" t="s">
        <v>1616</v>
      </c>
      <c r="D3653" s="245" t="s">
        <v>19</v>
      </c>
      <c r="E3653" s="247">
        <v>1599.61</v>
      </c>
    </row>
    <row r="3654" spans="2:5" ht="31.5" x14ac:dyDescent="0.25">
      <c r="B3654" s="265">
        <v>92557</v>
      </c>
      <c r="C3654" s="246" t="s">
        <v>1626</v>
      </c>
      <c r="D3654" s="245" t="s">
        <v>19</v>
      </c>
      <c r="E3654" s="247">
        <v>1571.09</v>
      </c>
    </row>
    <row r="3655" spans="2:5" ht="31.5" x14ac:dyDescent="0.25">
      <c r="B3655" s="265">
        <v>92548</v>
      </c>
      <c r="C3655" s="246" t="s">
        <v>1617</v>
      </c>
      <c r="D3655" s="245" t="s">
        <v>19</v>
      </c>
      <c r="E3655" s="247">
        <v>1784.33</v>
      </c>
    </row>
    <row r="3656" spans="2:5" ht="31.5" x14ac:dyDescent="0.25">
      <c r="B3656" s="265">
        <v>92558</v>
      </c>
      <c r="C3656" s="246" t="s">
        <v>1627</v>
      </c>
      <c r="D3656" s="245" t="s">
        <v>19</v>
      </c>
      <c r="E3656" s="247">
        <v>1768.05</v>
      </c>
    </row>
    <row r="3657" spans="2:5" ht="31.5" x14ac:dyDescent="0.25">
      <c r="B3657" s="265">
        <v>92549</v>
      </c>
      <c r="C3657" s="246" t="s">
        <v>1618</v>
      </c>
      <c r="D3657" s="245" t="s">
        <v>19</v>
      </c>
      <c r="E3657" s="247">
        <v>2260.4299999999998</v>
      </c>
    </row>
    <row r="3658" spans="2:5" ht="31.5" x14ac:dyDescent="0.25">
      <c r="B3658" s="265">
        <v>92559</v>
      </c>
      <c r="C3658" s="246" t="s">
        <v>1628</v>
      </c>
      <c r="D3658" s="245" t="s">
        <v>19</v>
      </c>
      <c r="E3658" s="247">
        <v>2230.13</v>
      </c>
    </row>
    <row r="3659" spans="2:5" ht="31.5" x14ac:dyDescent="0.25">
      <c r="B3659" s="265">
        <v>92550</v>
      </c>
      <c r="C3659" s="246" t="s">
        <v>1619</v>
      </c>
      <c r="D3659" s="245" t="s">
        <v>19</v>
      </c>
      <c r="E3659" s="247">
        <v>2691.26</v>
      </c>
    </row>
    <row r="3660" spans="2:5" ht="31.5" x14ac:dyDescent="0.25">
      <c r="B3660" s="265">
        <v>92560</v>
      </c>
      <c r="C3660" s="246" t="s">
        <v>1629</v>
      </c>
      <c r="D3660" s="245" t="s">
        <v>19</v>
      </c>
      <c r="E3660" s="247">
        <v>2649.99</v>
      </c>
    </row>
    <row r="3661" spans="2:5" ht="31.5" x14ac:dyDescent="0.25">
      <c r="B3661" s="265">
        <v>92551</v>
      </c>
      <c r="C3661" s="246" t="s">
        <v>1620</v>
      </c>
      <c r="D3661" s="245" t="s">
        <v>19</v>
      </c>
      <c r="E3661" s="247">
        <v>2796.68</v>
      </c>
    </row>
    <row r="3662" spans="2:5" ht="31.5" x14ac:dyDescent="0.25">
      <c r="B3662" s="265">
        <v>92561</v>
      </c>
      <c r="C3662" s="246" t="s">
        <v>1630</v>
      </c>
      <c r="D3662" s="245" t="s">
        <v>19</v>
      </c>
      <c r="E3662" s="247">
        <v>2756.53</v>
      </c>
    </row>
    <row r="3663" spans="2:5" ht="31.5" x14ac:dyDescent="0.25">
      <c r="B3663" s="265">
        <v>92262</v>
      </c>
      <c r="C3663" s="246" t="s">
        <v>1607</v>
      </c>
      <c r="D3663" s="245" t="s">
        <v>19</v>
      </c>
      <c r="E3663" s="247">
        <v>859.69</v>
      </c>
    </row>
    <row r="3664" spans="2:5" ht="31.5" x14ac:dyDescent="0.25">
      <c r="B3664" s="265">
        <v>92259</v>
      </c>
      <c r="C3664" s="246" t="s">
        <v>1604</v>
      </c>
      <c r="D3664" s="245" t="s">
        <v>19</v>
      </c>
      <c r="E3664" s="247">
        <v>553.64</v>
      </c>
    </row>
    <row r="3665" spans="2:5" ht="31.5" x14ac:dyDescent="0.25">
      <c r="B3665" s="265">
        <v>92260</v>
      </c>
      <c r="C3665" s="246" t="s">
        <v>1605</v>
      </c>
      <c r="D3665" s="245" t="s">
        <v>19</v>
      </c>
      <c r="E3665" s="247">
        <v>640.33000000000004</v>
      </c>
    </row>
    <row r="3666" spans="2:5" ht="31.5" x14ac:dyDescent="0.25">
      <c r="B3666" s="265">
        <v>92261</v>
      </c>
      <c r="C3666" s="246" t="s">
        <v>1606</v>
      </c>
      <c r="D3666" s="245" t="s">
        <v>19</v>
      </c>
      <c r="E3666" s="247">
        <v>724.37</v>
      </c>
    </row>
    <row r="3667" spans="2:5" ht="31.5" x14ac:dyDescent="0.25">
      <c r="B3667" s="265">
        <v>92258</v>
      </c>
      <c r="C3667" s="246" t="s">
        <v>1694</v>
      </c>
      <c r="D3667" s="245" t="s">
        <v>19</v>
      </c>
      <c r="E3667" s="247">
        <v>429.01</v>
      </c>
    </row>
    <row r="3668" spans="2:5" ht="31.5" x14ac:dyDescent="0.25">
      <c r="B3668" s="265">
        <v>92255</v>
      </c>
      <c r="C3668" s="246" t="s">
        <v>1691</v>
      </c>
      <c r="D3668" s="245" t="s">
        <v>19</v>
      </c>
      <c r="E3668" s="247">
        <v>220.9</v>
      </c>
    </row>
    <row r="3669" spans="2:5" ht="31.5" x14ac:dyDescent="0.25">
      <c r="B3669" s="265">
        <v>92256</v>
      </c>
      <c r="C3669" s="246" t="s">
        <v>1692</v>
      </c>
      <c r="D3669" s="245" t="s">
        <v>19</v>
      </c>
      <c r="E3669" s="247">
        <v>279.02</v>
      </c>
    </row>
    <row r="3670" spans="2:5" ht="31.5" x14ac:dyDescent="0.25">
      <c r="B3670" s="265">
        <v>92257</v>
      </c>
      <c r="C3670" s="246" t="s">
        <v>1693</v>
      </c>
      <c r="D3670" s="245" t="s">
        <v>19</v>
      </c>
      <c r="E3670" s="247">
        <v>336.53</v>
      </c>
    </row>
    <row r="3671" spans="2:5" ht="31.5" x14ac:dyDescent="0.25">
      <c r="B3671" s="265">
        <v>100393</v>
      </c>
      <c r="C3671" s="246" t="s">
        <v>1647</v>
      </c>
      <c r="D3671" s="245" t="s">
        <v>121</v>
      </c>
      <c r="E3671" s="247">
        <v>25.26</v>
      </c>
    </row>
    <row r="3672" spans="2:5" ht="31.5" x14ac:dyDescent="0.25">
      <c r="B3672" s="265">
        <v>100389</v>
      </c>
      <c r="C3672" s="246" t="s">
        <v>1643</v>
      </c>
      <c r="D3672" s="245" t="s">
        <v>121</v>
      </c>
      <c r="E3672" s="247">
        <v>22.03</v>
      </c>
    </row>
    <row r="3673" spans="2:5" ht="31.5" x14ac:dyDescent="0.25">
      <c r="B3673" s="265">
        <v>100395</v>
      </c>
      <c r="C3673" s="246" t="s">
        <v>1649</v>
      </c>
      <c r="D3673" s="245" t="s">
        <v>121</v>
      </c>
      <c r="E3673" s="247">
        <v>30.39</v>
      </c>
    </row>
    <row r="3674" spans="2:5" ht="31.5" x14ac:dyDescent="0.25">
      <c r="B3674" s="265">
        <v>100391</v>
      </c>
      <c r="C3674" s="246" t="s">
        <v>1645</v>
      </c>
      <c r="D3674" s="245" t="s">
        <v>121</v>
      </c>
      <c r="E3674" s="247">
        <v>25.41</v>
      </c>
    </row>
    <row r="3675" spans="2:5" ht="31.5" x14ac:dyDescent="0.25">
      <c r="B3675" s="265">
        <v>100392</v>
      </c>
      <c r="C3675" s="246" t="s">
        <v>1646</v>
      </c>
      <c r="D3675" s="245" t="s">
        <v>121</v>
      </c>
      <c r="E3675" s="247">
        <v>19.190000000000001</v>
      </c>
    </row>
    <row r="3676" spans="2:5" ht="31.5" x14ac:dyDescent="0.25">
      <c r="B3676" s="265">
        <v>100388</v>
      </c>
      <c r="C3676" s="246" t="s">
        <v>1642</v>
      </c>
      <c r="D3676" s="245" t="s">
        <v>121</v>
      </c>
      <c r="E3676" s="247">
        <v>24.43</v>
      </c>
    </row>
    <row r="3677" spans="2:5" ht="31.5" x14ac:dyDescent="0.25">
      <c r="B3677" s="265">
        <v>100394</v>
      </c>
      <c r="C3677" s="246" t="s">
        <v>1648</v>
      </c>
      <c r="D3677" s="245" t="s">
        <v>121</v>
      </c>
      <c r="E3677" s="247">
        <v>23.2</v>
      </c>
    </row>
    <row r="3678" spans="2:5" ht="31.5" x14ac:dyDescent="0.25">
      <c r="B3678" s="265">
        <v>100390</v>
      </c>
      <c r="C3678" s="246" t="s">
        <v>1644</v>
      </c>
      <c r="D3678" s="245" t="s">
        <v>121</v>
      </c>
      <c r="E3678" s="247">
        <v>29.53</v>
      </c>
    </row>
    <row r="3679" spans="2:5" ht="31.5" x14ac:dyDescent="0.25">
      <c r="B3679" s="265">
        <v>92575</v>
      </c>
      <c r="C3679" s="246" t="s">
        <v>1702</v>
      </c>
      <c r="D3679" s="245" t="s">
        <v>121</v>
      </c>
      <c r="E3679" s="247">
        <v>64.39</v>
      </c>
    </row>
    <row r="3680" spans="2:5" ht="31.5" x14ac:dyDescent="0.25">
      <c r="B3680" s="265">
        <v>92569</v>
      </c>
      <c r="C3680" s="246" t="s">
        <v>1696</v>
      </c>
      <c r="D3680" s="245" t="s">
        <v>121</v>
      </c>
      <c r="E3680" s="247">
        <v>70.209999999999994</v>
      </c>
    </row>
    <row r="3681" spans="2:5" ht="31.5" x14ac:dyDescent="0.25">
      <c r="B3681" s="265">
        <v>92578</v>
      </c>
      <c r="C3681" s="246" t="s">
        <v>1705</v>
      </c>
      <c r="D3681" s="245" t="s">
        <v>121</v>
      </c>
      <c r="E3681" s="247">
        <v>70.73</v>
      </c>
    </row>
    <row r="3682" spans="2:5" ht="31.5" x14ac:dyDescent="0.25">
      <c r="B3682" s="265">
        <v>92572</v>
      </c>
      <c r="C3682" s="246" t="s">
        <v>1699</v>
      </c>
      <c r="D3682" s="245" t="s">
        <v>121</v>
      </c>
      <c r="E3682" s="247">
        <v>82.11</v>
      </c>
    </row>
    <row r="3683" spans="2:5" ht="31.5" x14ac:dyDescent="0.25">
      <c r="B3683" s="265">
        <v>92576</v>
      </c>
      <c r="C3683" s="246" t="s">
        <v>1703</v>
      </c>
      <c r="D3683" s="245" t="s">
        <v>121</v>
      </c>
      <c r="E3683" s="247">
        <v>34.93</v>
      </c>
    </row>
    <row r="3684" spans="2:5" ht="31.5" x14ac:dyDescent="0.25">
      <c r="B3684" s="265">
        <v>92570</v>
      </c>
      <c r="C3684" s="246" t="s">
        <v>1697</v>
      </c>
      <c r="D3684" s="245" t="s">
        <v>121</v>
      </c>
      <c r="E3684" s="247">
        <v>44.25</v>
      </c>
    </row>
    <row r="3685" spans="2:5" ht="31.5" x14ac:dyDescent="0.25">
      <c r="B3685" s="265">
        <v>92579</v>
      </c>
      <c r="C3685" s="246" t="s">
        <v>1706</v>
      </c>
      <c r="D3685" s="245" t="s">
        <v>121</v>
      </c>
      <c r="E3685" s="247">
        <v>38.69</v>
      </c>
    </row>
    <row r="3686" spans="2:5" ht="31.5" x14ac:dyDescent="0.25">
      <c r="B3686" s="265">
        <v>92573</v>
      </c>
      <c r="C3686" s="246" t="s">
        <v>1700</v>
      </c>
      <c r="D3686" s="245" t="s">
        <v>121</v>
      </c>
      <c r="E3686" s="247">
        <v>48.96</v>
      </c>
    </row>
    <row r="3687" spans="2:5" ht="31.5" x14ac:dyDescent="0.25">
      <c r="B3687" s="265">
        <v>92574</v>
      </c>
      <c r="C3687" s="246" t="s">
        <v>1701</v>
      </c>
      <c r="D3687" s="245" t="s">
        <v>121</v>
      </c>
      <c r="E3687" s="247">
        <v>129.38999999999999</v>
      </c>
    </row>
    <row r="3688" spans="2:5" ht="31.5" x14ac:dyDescent="0.25">
      <c r="B3688" s="265">
        <v>92568</v>
      </c>
      <c r="C3688" s="246" t="s">
        <v>1695</v>
      </c>
      <c r="D3688" s="245" t="s">
        <v>121</v>
      </c>
      <c r="E3688" s="247">
        <v>126.9</v>
      </c>
    </row>
    <row r="3689" spans="2:5" ht="31.5" x14ac:dyDescent="0.25">
      <c r="B3689" s="265">
        <v>92577</v>
      </c>
      <c r="C3689" s="246" t="s">
        <v>1704</v>
      </c>
      <c r="D3689" s="245" t="s">
        <v>121</v>
      </c>
      <c r="E3689" s="247">
        <v>140.68</v>
      </c>
    </row>
    <row r="3690" spans="2:5" ht="31.5" x14ac:dyDescent="0.25">
      <c r="B3690" s="265">
        <v>92571</v>
      </c>
      <c r="C3690" s="246" t="s">
        <v>1698</v>
      </c>
      <c r="D3690" s="245" t="s">
        <v>121</v>
      </c>
      <c r="E3690" s="247">
        <v>137.83000000000001</v>
      </c>
    </row>
    <row r="3691" spans="2:5" ht="31.5" x14ac:dyDescent="0.25">
      <c r="B3691" s="265">
        <v>92581</v>
      </c>
      <c r="C3691" s="246" t="s">
        <v>1708</v>
      </c>
      <c r="D3691" s="245" t="s">
        <v>121</v>
      </c>
      <c r="E3691" s="247">
        <v>50.83</v>
      </c>
    </row>
    <row r="3692" spans="2:5" ht="31.5" x14ac:dyDescent="0.25">
      <c r="B3692" s="265">
        <v>104314</v>
      </c>
      <c r="C3692" s="246" t="s">
        <v>1752</v>
      </c>
      <c r="D3692" s="245" t="s">
        <v>171</v>
      </c>
      <c r="E3692" s="247">
        <v>11.32</v>
      </c>
    </row>
    <row r="3693" spans="2:5" ht="31.5" x14ac:dyDescent="0.25">
      <c r="B3693" s="265">
        <v>92580</v>
      </c>
      <c r="C3693" s="246" t="s">
        <v>1707</v>
      </c>
      <c r="D3693" s="245" t="s">
        <v>121</v>
      </c>
      <c r="E3693" s="247">
        <v>49.14</v>
      </c>
    </row>
    <row r="3694" spans="2:5" ht="31.5" x14ac:dyDescent="0.25">
      <c r="B3694" s="265">
        <v>92541</v>
      </c>
      <c r="C3694" s="246" t="s">
        <v>1610</v>
      </c>
      <c r="D3694" s="245" t="s">
        <v>121</v>
      </c>
      <c r="E3694" s="247">
        <v>100.02</v>
      </c>
    </row>
    <row r="3695" spans="2:5" ht="31.5" x14ac:dyDescent="0.25">
      <c r="B3695" s="265">
        <v>92539</v>
      </c>
      <c r="C3695" s="246" t="s">
        <v>1608</v>
      </c>
      <c r="D3695" s="245" t="s">
        <v>121</v>
      </c>
      <c r="E3695" s="247">
        <v>92.86</v>
      </c>
    </row>
    <row r="3696" spans="2:5" ht="31.5" x14ac:dyDescent="0.25">
      <c r="B3696" s="265">
        <v>92542</v>
      </c>
      <c r="C3696" s="246" t="s">
        <v>1611</v>
      </c>
      <c r="D3696" s="245" t="s">
        <v>121</v>
      </c>
      <c r="E3696" s="247">
        <v>122.62</v>
      </c>
    </row>
    <row r="3697" spans="2:5" ht="31.5" x14ac:dyDescent="0.25">
      <c r="B3697" s="265">
        <v>92540</v>
      </c>
      <c r="C3697" s="246" t="s">
        <v>1609</v>
      </c>
      <c r="D3697" s="245" t="s">
        <v>121</v>
      </c>
      <c r="E3697" s="247">
        <v>105.72</v>
      </c>
    </row>
    <row r="3698" spans="2:5" ht="31.5" x14ac:dyDescent="0.25">
      <c r="B3698" s="265">
        <v>92544</v>
      </c>
      <c r="C3698" s="246" t="s">
        <v>1613</v>
      </c>
      <c r="D3698" s="245" t="s">
        <v>121</v>
      </c>
      <c r="E3698" s="247">
        <v>22.1</v>
      </c>
    </row>
    <row r="3699" spans="2:5" ht="31.5" x14ac:dyDescent="0.25">
      <c r="B3699" s="265">
        <v>92543</v>
      </c>
      <c r="C3699" s="246" t="s">
        <v>1612</v>
      </c>
      <c r="D3699" s="245" t="s">
        <v>121</v>
      </c>
      <c r="E3699" s="247">
        <v>27.73</v>
      </c>
    </row>
    <row r="3700" spans="2:5" x14ac:dyDescent="0.25">
      <c r="B3700" s="265">
        <v>97725</v>
      </c>
      <c r="C3700" s="246" t="s">
        <v>8691</v>
      </c>
      <c r="D3700" s="245" t="s">
        <v>173</v>
      </c>
      <c r="E3700" s="247">
        <v>0</v>
      </c>
    </row>
    <row r="3701" spans="2:5" ht="31.5" x14ac:dyDescent="0.25">
      <c r="B3701" s="265">
        <v>97721</v>
      </c>
      <c r="C3701" s="246" t="s">
        <v>8692</v>
      </c>
      <c r="D3701" s="245" t="s">
        <v>173</v>
      </c>
      <c r="E3701" s="247">
        <v>0</v>
      </c>
    </row>
    <row r="3702" spans="2:5" ht="31.5" x14ac:dyDescent="0.25">
      <c r="B3702" s="265">
        <v>97722</v>
      </c>
      <c r="C3702" s="246" t="s">
        <v>8693</v>
      </c>
      <c r="D3702" s="245" t="s">
        <v>173</v>
      </c>
      <c r="E3702" s="247">
        <v>0</v>
      </c>
    </row>
    <row r="3703" spans="2:5" ht="31.5" x14ac:dyDescent="0.25">
      <c r="B3703" s="265">
        <v>97724</v>
      </c>
      <c r="C3703" s="246" t="s">
        <v>8694</v>
      </c>
      <c r="D3703" s="245" t="s">
        <v>173</v>
      </c>
      <c r="E3703" s="247">
        <v>0</v>
      </c>
    </row>
    <row r="3704" spans="2:5" x14ac:dyDescent="0.25">
      <c r="B3704" s="265">
        <v>97719</v>
      </c>
      <c r="C3704" s="246" t="s">
        <v>8695</v>
      </c>
      <c r="D3704" s="245" t="s">
        <v>173</v>
      </c>
      <c r="E3704" s="247">
        <v>0</v>
      </c>
    </row>
    <row r="3705" spans="2:5" ht="31.5" x14ac:dyDescent="0.25">
      <c r="B3705" s="265">
        <v>97723</v>
      </c>
      <c r="C3705" s="246" t="s">
        <v>8696</v>
      </c>
      <c r="D3705" s="245" t="s">
        <v>173</v>
      </c>
      <c r="E3705" s="247">
        <v>0</v>
      </c>
    </row>
    <row r="3706" spans="2:5" x14ac:dyDescent="0.25">
      <c r="B3706" s="265">
        <v>104946</v>
      </c>
      <c r="C3706" s="246" t="s">
        <v>8697</v>
      </c>
      <c r="D3706" s="245" t="s">
        <v>173</v>
      </c>
      <c r="E3706" s="247">
        <v>0</v>
      </c>
    </row>
    <row r="3707" spans="2:5" x14ac:dyDescent="0.25">
      <c r="B3707" s="265">
        <v>104944</v>
      </c>
      <c r="C3707" s="246" t="s">
        <v>8698</v>
      </c>
      <c r="D3707" s="245" t="s">
        <v>173</v>
      </c>
      <c r="E3707" s="247">
        <v>0</v>
      </c>
    </row>
    <row r="3708" spans="2:5" ht="31.5" x14ac:dyDescent="0.25">
      <c r="B3708" s="265">
        <v>104945</v>
      </c>
      <c r="C3708" s="246" t="s">
        <v>8699</v>
      </c>
      <c r="D3708" s="245" t="s">
        <v>173</v>
      </c>
      <c r="E3708" s="247">
        <v>0</v>
      </c>
    </row>
    <row r="3709" spans="2:5" x14ac:dyDescent="0.25">
      <c r="B3709" s="265">
        <v>97720</v>
      </c>
      <c r="C3709" s="246" t="s">
        <v>8700</v>
      </c>
      <c r="D3709" s="245" t="s">
        <v>173</v>
      </c>
      <c r="E3709" s="247">
        <v>0</v>
      </c>
    </row>
    <row r="3710" spans="2:5" ht="31.5" x14ac:dyDescent="0.25">
      <c r="B3710" s="265">
        <v>97740</v>
      </c>
      <c r="C3710" s="246" t="s">
        <v>2792</v>
      </c>
      <c r="D3710" s="245" t="s">
        <v>173</v>
      </c>
      <c r="E3710" s="247">
        <v>2189.5100000000002</v>
      </c>
    </row>
    <row r="3711" spans="2:5" ht="31.5" x14ac:dyDescent="0.25">
      <c r="B3711" s="265">
        <v>97738</v>
      </c>
      <c r="C3711" s="246" t="s">
        <v>2790</v>
      </c>
      <c r="D3711" s="245" t="s">
        <v>173</v>
      </c>
      <c r="E3711" s="247">
        <v>4548.3500000000004</v>
      </c>
    </row>
    <row r="3712" spans="2:5" ht="31.5" x14ac:dyDescent="0.25">
      <c r="B3712" s="265">
        <v>97739</v>
      </c>
      <c r="C3712" s="246" t="s">
        <v>2791</v>
      </c>
      <c r="D3712" s="245" t="s">
        <v>173</v>
      </c>
      <c r="E3712" s="247">
        <v>3261.18</v>
      </c>
    </row>
    <row r="3713" spans="2:5" ht="31.5" x14ac:dyDescent="0.25">
      <c r="B3713" s="265">
        <v>97736</v>
      </c>
      <c r="C3713" s="246" t="s">
        <v>2788</v>
      </c>
      <c r="D3713" s="245" t="s">
        <v>173</v>
      </c>
      <c r="E3713" s="247">
        <v>1618.33</v>
      </c>
    </row>
    <row r="3714" spans="2:5" ht="31.5" x14ac:dyDescent="0.25">
      <c r="B3714" s="265">
        <v>97734</v>
      </c>
      <c r="C3714" s="246" t="s">
        <v>2786</v>
      </c>
      <c r="D3714" s="245" t="s">
        <v>173</v>
      </c>
      <c r="E3714" s="247">
        <v>3545.1</v>
      </c>
    </row>
    <row r="3715" spans="2:5" ht="31.5" x14ac:dyDescent="0.25">
      <c r="B3715" s="265">
        <v>97735</v>
      </c>
      <c r="C3715" s="246" t="s">
        <v>2787</v>
      </c>
      <c r="D3715" s="245" t="s">
        <v>173</v>
      </c>
      <c r="E3715" s="247">
        <v>2852.41</v>
      </c>
    </row>
    <row r="3716" spans="2:5" ht="31.5" x14ac:dyDescent="0.25">
      <c r="B3716" s="265">
        <v>97737</v>
      </c>
      <c r="C3716" s="246" t="s">
        <v>2789</v>
      </c>
      <c r="D3716" s="245" t="s">
        <v>173</v>
      </c>
      <c r="E3716" s="247">
        <v>3699.16</v>
      </c>
    </row>
    <row r="3717" spans="2:5" ht="31.5" x14ac:dyDescent="0.25">
      <c r="B3717" s="265">
        <v>97733</v>
      </c>
      <c r="C3717" s="246" t="s">
        <v>2785</v>
      </c>
      <c r="D3717" s="245" t="s">
        <v>173</v>
      </c>
      <c r="E3717" s="247">
        <v>4032.23</v>
      </c>
    </row>
    <row r="3718" spans="2:5" ht="31.5" x14ac:dyDescent="0.25">
      <c r="B3718" s="265">
        <v>98616</v>
      </c>
      <c r="C3718" s="246" t="s">
        <v>8701</v>
      </c>
      <c r="D3718" s="245" t="s">
        <v>121</v>
      </c>
      <c r="E3718" s="247">
        <v>265.70999999999998</v>
      </c>
    </row>
    <row r="3719" spans="2:5" ht="31.5" x14ac:dyDescent="0.25">
      <c r="B3719" s="265">
        <v>98619</v>
      </c>
      <c r="C3719" s="246" t="s">
        <v>8702</v>
      </c>
      <c r="D3719" s="245" t="s">
        <v>121</v>
      </c>
      <c r="E3719" s="247">
        <v>284.69</v>
      </c>
    </row>
    <row r="3720" spans="2:5" ht="31.5" x14ac:dyDescent="0.25">
      <c r="B3720" s="265">
        <v>98622</v>
      </c>
      <c r="C3720" s="246" t="s">
        <v>8703</v>
      </c>
      <c r="D3720" s="245" t="s">
        <v>121</v>
      </c>
      <c r="E3720" s="247">
        <v>447.32</v>
      </c>
    </row>
    <row r="3721" spans="2:5" ht="31.5" x14ac:dyDescent="0.25">
      <c r="B3721" s="265">
        <v>98625</v>
      </c>
      <c r="C3721" s="246" t="s">
        <v>8704</v>
      </c>
      <c r="D3721" s="245" t="s">
        <v>121</v>
      </c>
      <c r="E3721" s="247">
        <v>463.56</v>
      </c>
    </row>
    <row r="3722" spans="2:5" ht="31.5" x14ac:dyDescent="0.25">
      <c r="B3722" s="265">
        <v>105918</v>
      </c>
      <c r="C3722" s="246" t="s">
        <v>8705</v>
      </c>
      <c r="D3722" s="245" t="s">
        <v>121</v>
      </c>
      <c r="E3722" s="247">
        <v>0</v>
      </c>
    </row>
    <row r="3723" spans="2:5" ht="31.5" x14ac:dyDescent="0.25">
      <c r="B3723" s="265">
        <v>98631</v>
      </c>
      <c r="C3723" s="246" t="s">
        <v>8706</v>
      </c>
      <c r="D3723" s="245" t="s">
        <v>121</v>
      </c>
      <c r="E3723" s="247">
        <v>0</v>
      </c>
    </row>
    <row r="3724" spans="2:5" x14ac:dyDescent="0.25">
      <c r="B3724" s="265">
        <v>98637</v>
      </c>
      <c r="C3724" s="246" t="s">
        <v>8707</v>
      </c>
      <c r="D3724" s="245" t="s">
        <v>173</v>
      </c>
      <c r="E3724" s="247">
        <v>0</v>
      </c>
    </row>
    <row r="3725" spans="2:5" x14ac:dyDescent="0.25">
      <c r="B3725" s="265">
        <v>98641</v>
      </c>
      <c r="C3725" s="246" t="s">
        <v>8708</v>
      </c>
      <c r="D3725" s="245" t="s">
        <v>173</v>
      </c>
      <c r="E3725" s="247">
        <v>0</v>
      </c>
    </row>
    <row r="3726" spans="2:5" x14ac:dyDescent="0.25">
      <c r="B3726" s="265">
        <v>98645</v>
      </c>
      <c r="C3726" s="246" t="s">
        <v>8709</v>
      </c>
      <c r="D3726" s="245" t="s">
        <v>173</v>
      </c>
      <c r="E3726" s="247">
        <v>0</v>
      </c>
    </row>
    <row r="3727" spans="2:5" x14ac:dyDescent="0.25">
      <c r="B3727" s="265">
        <v>98649</v>
      </c>
      <c r="C3727" s="246" t="s">
        <v>8710</v>
      </c>
      <c r="D3727" s="245" t="s">
        <v>173</v>
      </c>
      <c r="E3727" s="247">
        <v>0</v>
      </c>
    </row>
    <row r="3728" spans="2:5" x14ac:dyDescent="0.25">
      <c r="B3728" s="265">
        <v>98653</v>
      </c>
      <c r="C3728" s="246" t="s">
        <v>8711</v>
      </c>
      <c r="D3728" s="245" t="s">
        <v>173</v>
      </c>
      <c r="E3728" s="247">
        <v>0</v>
      </c>
    </row>
    <row r="3729" spans="2:5" x14ac:dyDescent="0.25">
      <c r="B3729" s="265">
        <v>98657</v>
      </c>
      <c r="C3729" s="246" t="s">
        <v>8712</v>
      </c>
      <c r="D3729" s="245" t="s">
        <v>123</v>
      </c>
      <c r="E3729" s="247">
        <v>752.76</v>
      </c>
    </row>
    <row r="3730" spans="2:5" ht="31.5" x14ac:dyDescent="0.25">
      <c r="B3730" s="265">
        <v>100344</v>
      </c>
      <c r="C3730" s="246" t="s">
        <v>8713</v>
      </c>
      <c r="D3730" s="245" t="s">
        <v>171</v>
      </c>
      <c r="E3730" s="247">
        <v>13.43</v>
      </c>
    </row>
    <row r="3731" spans="2:5" ht="31.5" x14ac:dyDescent="0.25">
      <c r="B3731" s="265">
        <v>100345</v>
      </c>
      <c r="C3731" s="246" t="s">
        <v>8714</v>
      </c>
      <c r="D3731" s="245" t="s">
        <v>171</v>
      </c>
      <c r="E3731" s="247">
        <v>10.27</v>
      </c>
    </row>
    <row r="3732" spans="2:5" ht="31.5" x14ac:dyDescent="0.25">
      <c r="B3732" s="265">
        <v>100346</v>
      </c>
      <c r="C3732" s="246" t="s">
        <v>8715</v>
      </c>
      <c r="D3732" s="245" t="s">
        <v>171</v>
      </c>
      <c r="E3732" s="247">
        <v>9.73</v>
      </c>
    </row>
    <row r="3733" spans="2:5" ht="31.5" x14ac:dyDescent="0.25">
      <c r="B3733" s="265">
        <v>100347</v>
      </c>
      <c r="C3733" s="246" t="s">
        <v>8716</v>
      </c>
      <c r="D3733" s="245" t="s">
        <v>171</v>
      </c>
      <c r="E3733" s="247">
        <v>10.81</v>
      </c>
    </row>
    <row r="3734" spans="2:5" ht="31.5" x14ac:dyDescent="0.25">
      <c r="B3734" s="265">
        <v>100348</v>
      </c>
      <c r="C3734" s="246" t="s">
        <v>8717</v>
      </c>
      <c r="D3734" s="245" t="s">
        <v>171</v>
      </c>
      <c r="E3734" s="247">
        <v>10.6</v>
      </c>
    </row>
    <row r="3735" spans="2:5" ht="31.5" x14ac:dyDescent="0.25">
      <c r="B3735" s="265">
        <v>100342</v>
      </c>
      <c r="C3735" s="246" t="s">
        <v>8718</v>
      </c>
      <c r="D3735" s="245" t="s">
        <v>171</v>
      </c>
      <c r="E3735" s="247">
        <v>19.34</v>
      </c>
    </row>
    <row r="3736" spans="2:5" ht="31.5" x14ac:dyDescent="0.25">
      <c r="B3736" s="265">
        <v>100343</v>
      </c>
      <c r="C3736" s="246" t="s">
        <v>8719</v>
      </c>
      <c r="D3736" s="245" t="s">
        <v>171</v>
      </c>
      <c r="E3736" s="247">
        <v>16.7</v>
      </c>
    </row>
    <row r="3737" spans="2:5" ht="31.5" x14ac:dyDescent="0.25">
      <c r="B3737" s="265">
        <v>100349</v>
      </c>
      <c r="C3737" s="246" t="s">
        <v>8720</v>
      </c>
      <c r="D3737" s="245" t="s">
        <v>173</v>
      </c>
      <c r="E3737" s="247">
        <v>610.97</v>
      </c>
    </row>
    <row r="3738" spans="2:5" ht="31.5" x14ac:dyDescent="0.25">
      <c r="B3738" s="265">
        <v>100336</v>
      </c>
      <c r="C3738" s="246" t="s">
        <v>8721</v>
      </c>
      <c r="D3738" s="245" t="s">
        <v>121</v>
      </c>
      <c r="E3738" s="247">
        <v>0</v>
      </c>
    </row>
    <row r="3739" spans="2:5" ht="31.5" x14ac:dyDescent="0.25">
      <c r="B3739" s="265">
        <v>100337</v>
      </c>
      <c r="C3739" s="246" t="s">
        <v>8722</v>
      </c>
      <c r="D3739" s="245" t="s">
        <v>121</v>
      </c>
      <c r="E3739" s="247">
        <v>0</v>
      </c>
    </row>
    <row r="3740" spans="2:5" ht="31.5" x14ac:dyDescent="0.25">
      <c r="B3740" s="265">
        <v>100339</v>
      </c>
      <c r="C3740" s="246" t="s">
        <v>8723</v>
      </c>
      <c r="D3740" s="245" t="s">
        <v>121</v>
      </c>
      <c r="E3740" s="247">
        <v>0</v>
      </c>
    </row>
    <row r="3741" spans="2:5" ht="31.5" x14ac:dyDescent="0.25">
      <c r="B3741" s="265">
        <v>100340</v>
      </c>
      <c r="C3741" s="246" t="s">
        <v>8724</v>
      </c>
      <c r="D3741" s="245" t="s">
        <v>121</v>
      </c>
      <c r="E3741" s="247">
        <v>0</v>
      </c>
    </row>
    <row r="3742" spans="2:5" ht="31.5" x14ac:dyDescent="0.25">
      <c r="B3742" s="265">
        <v>105805</v>
      </c>
      <c r="C3742" s="246" t="s">
        <v>8725</v>
      </c>
      <c r="D3742" s="245" t="s">
        <v>121</v>
      </c>
      <c r="E3742" s="247">
        <v>0</v>
      </c>
    </row>
    <row r="3743" spans="2:5" ht="31.5" x14ac:dyDescent="0.25">
      <c r="B3743" s="265">
        <v>105806</v>
      </c>
      <c r="C3743" s="246" t="s">
        <v>8726</v>
      </c>
      <c r="D3743" s="245" t="s">
        <v>121</v>
      </c>
      <c r="E3743" s="247">
        <v>0</v>
      </c>
    </row>
    <row r="3744" spans="2:5" ht="31.5" x14ac:dyDescent="0.25">
      <c r="B3744" s="265">
        <v>105807</v>
      </c>
      <c r="C3744" s="246" t="s">
        <v>8727</v>
      </c>
      <c r="D3744" s="245" t="s">
        <v>121</v>
      </c>
      <c r="E3744" s="247">
        <v>0</v>
      </c>
    </row>
    <row r="3745" spans="2:5" ht="31.5" x14ac:dyDescent="0.25">
      <c r="B3745" s="265">
        <v>105808</v>
      </c>
      <c r="C3745" s="246" t="s">
        <v>8728</v>
      </c>
      <c r="D3745" s="245" t="s">
        <v>121</v>
      </c>
      <c r="E3745" s="247">
        <v>0</v>
      </c>
    </row>
    <row r="3746" spans="2:5" ht="31.5" x14ac:dyDescent="0.25">
      <c r="B3746" s="265">
        <v>100341</v>
      </c>
      <c r="C3746" s="246" t="s">
        <v>8729</v>
      </c>
      <c r="D3746" s="245" t="s">
        <v>121</v>
      </c>
      <c r="E3746" s="247">
        <v>45.83</v>
      </c>
    </row>
    <row r="3747" spans="2:5" ht="31.5" x14ac:dyDescent="0.25">
      <c r="B3747" s="265">
        <v>100351</v>
      </c>
      <c r="C3747" s="246" t="s">
        <v>8730</v>
      </c>
      <c r="D3747" s="245" t="s">
        <v>121</v>
      </c>
      <c r="E3747" s="247">
        <v>0</v>
      </c>
    </row>
    <row r="3748" spans="2:5" ht="31.5" x14ac:dyDescent="0.25">
      <c r="B3748" s="265">
        <v>100353</v>
      </c>
      <c r="C3748" s="246" t="s">
        <v>8731</v>
      </c>
      <c r="D3748" s="245" t="s">
        <v>121</v>
      </c>
      <c r="E3748" s="247">
        <v>0</v>
      </c>
    </row>
    <row r="3749" spans="2:5" ht="31.5" x14ac:dyDescent="0.25">
      <c r="B3749" s="265">
        <v>100350</v>
      </c>
      <c r="C3749" s="246" t="s">
        <v>8732</v>
      </c>
      <c r="D3749" s="245" t="s">
        <v>121</v>
      </c>
      <c r="E3749" s="247">
        <v>0</v>
      </c>
    </row>
    <row r="3750" spans="2:5" ht="31.5" x14ac:dyDescent="0.25">
      <c r="B3750" s="265">
        <v>105043</v>
      </c>
      <c r="C3750" s="246" t="s">
        <v>8733</v>
      </c>
      <c r="D3750" s="245" t="s">
        <v>123</v>
      </c>
      <c r="E3750" s="247">
        <v>0</v>
      </c>
    </row>
    <row r="3751" spans="2:5" ht="31.5" x14ac:dyDescent="0.25">
      <c r="B3751" s="265">
        <v>105047</v>
      </c>
      <c r="C3751" s="246" t="s">
        <v>8734</v>
      </c>
      <c r="D3751" s="245" t="s">
        <v>123</v>
      </c>
      <c r="E3751" s="247">
        <v>0</v>
      </c>
    </row>
    <row r="3752" spans="2:5" ht="31.5" x14ac:dyDescent="0.25">
      <c r="B3752" s="265">
        <v>105044</v>
      </c>
      <c r="C3752" s="246" t="s">
        <v>8735</v>
      </c>
      <c r="D3752" s="245" t="s">
        <v>123</v>
      </c>
      <c r="E3752" s="247">
        <v>0</v>
      </c>
    </row>
    <row r="3753" spans="2:5" ht="31.5" x14ac:dyDescent="0.25">
      <c r="B3753" s="265">
        <v>105094</v>
      </c>
      <c r="C3753" s="246" t="s">
        <v>8736</v>
      </c>
      <c r="D3753" s="245" t="s">
        <v>123</v>
      </c>
      <c r="E3753" s="247">
        <v>0</v>
      </c>
    </row>
    <row r="3754" spans="2:5" ht="31.5" x14ac:dyDescent="0.25">
      <c r="B3754" s="265">
        <v>105096</v>
      </c>
      <c r="C3754" s="246" t="s">
        <v>8737</v>
      </c>
      <c r="D3754" s="245" t="s">
        <v>123</v>
      </c>
      <c r="E3754" s="247">
        <v>0</v>
      </c>
    </row>
    <row r="3755" spans="2:5" ht="31.5" x14ac:dyDescent="0.25">
      <c r="B3755" s="265">
        <v>105048</v>
      </c>
      <c r="C3755" s="246" t="s">
        <v>8738</v>
      </c>
      <c r="D3755" s="245" t="s">
        <v>123</v>
      </c>
      <c r="E3755" s="247">
        <v>0</v>
      </c>
    </row>
    <row r="3756" spans="2:5" ht="31.5" x14ac:dyDescent="0.25">
      <c r="B3756" s="265">
        <v>105097</v>
      </c>
      <c r="C3756" s="246" t="s">
        <v>8739</v>
      </c>
      <c r="D3756" s="245" t="s">
        <v>123</v>
      </c>
      <c r="E3756" s="247">
        <v>0</v>
      </c>
    </row>
    <row r="3757" spans="2:5" ht="31.5" x14ac:dyDescent="0.25">
      <c r="B3757" s="265">
        <v>105049</v>
      </c>
      <c r="C3757" s="246" t="s">
        <v>8740</v>
      </c>
      <c r="D3757" s="245" t="s">
        <v>123</v>
      </c>
      <c r="E3757" s="247">
        <v>0</v>
      </c>
    </row>
    <row r="3758" spans="2:5" ht="31.5" x14ac:dyDescent="0.25">
      <c r="B3758" s="265">
        <v>105051</v>
      </c>
      <c r="C3758" s="246" t="s">
        <v>8741</v>
      </c>
      <c r="D3758" s="245" t="s">
        <v>123</v>
      </c>
      <c r="E3758" s="247">
        <v>0</v>
      </c>
    </row>
    <row r="3759" spans="2:5" ht="31.5" x14ac:dyDescent="0.25">
      <c r="B3759" s="265">
        <v>105054</v>
      </c>
      <c r="C3759" s="246" t="s">
        <v>8742</v>
      </c>
      <c r="D3759" s="245" t="s">
        <v>123</v>
      </c>
      <c r="E3759" s="247">
        <v>0</v>
      </c>
    </row>
    <row r="3760" spans="2:5" ht="31.5" x14ac:dyDescent="0.25">
      <c r="B3760" s="265">
        <v>105052</v>
      </c>
      <c r="C3760" s="246" t="s">
        <v>8743</v>
      </c>
      <c r="D3760" s="245" t="s">
        <v>123</v>
      </c>
      <c r="E3760" s="247">
        <v>0</v>
      </c>
    </row>
    <row r="3761" spans="2:5" ht="31.5" x14ac:dyDescent="0.25">
      <c r="B3761" s="265">
        <v>105055</v>
      </c>
      <c r="C3761" s="246" t="s">
        <v>8744</v>
      </c>
      <c r="D3761" s="245" t="s">
        <v>123</v>
      </c>
      <c r="E3761" s="247">
        <v>0</v>
      </c>
    </row>
    <row r="3762" spans="2:5" ht="31.5" x14ac:dyDescent="0.25">
      <c r="B3762" s="265">
        <v>105065</v>
      </c>
      <c r="C3762" s="246" t="s">
        <v>8745</v>
      </c>
      <c r="D3762" s="245" t="s">
        <v>123</v>
      </c>
      <c r="E3762" s="247">
        <v>0</v>
      </c>
    </row>
    <row r="3763" spans="2:5" ht="31.5" x14ac:dyDescent="0.25">
      <c r="B3763" s="265">
        <v>105059</v>
      </c>
      <c r="C3763" s="246" t="s">
        <v>8746</v>
      </c>
      <c r="D3763" s="245" t="s">
        <v>123</v>
      </c>
      <c r="E3763" s="247">
        <v>0</v>
      </c>
    </row>
    <row r="3764" spans="2:5" ht="31.5" x14ac:dyDescent="0.25">
      <c r="B3764" s="265">
        <v>105057</v>
      </c>
      <c r="C3764" s="246" t="s">
        <v>8747</v>
      </c>
      <c r="D3764" s="245" t="s">
        <v>123</v>
      </c>
      <c r="E3764" s="247">
        <v>0</v>
      </c>
    </row>
    <row r="3765" spans="2:5" ht="31.5" x14ac:dyDescent="0.25">
      <c r="B3765" s="265">
        <v>105060</v>
      </c>
      <c r="C3765" s="246" t="s">
        <v>8748</v>
      </c>
      <c r="D3765" s="245" t="s">
        <v>123</v>
      </c>
      <c r="E3765" s="247">
        <v>0</v>
      </c>
    </row>
    <row r="3766" spans="2:5" ht="31.5" x14ac:dyDescent="0.25">
      <c r="B3766" s="265">
        <v>105042</v>
      </c>
      <c r="C3766" s="246" t="s">
        <v>2815</v>
      </c>
      <c r="D3766" s="245" t="s">
        <v>123</v>
      </c>
      <c r="E3766" s="247">
        <v>82.29</v>
      </c>
    </row>
    <row r="3767" spans="2:5" ht="31.5" x14ac:dyDescent="0.25">
      <c r="B3767" s="265">
        <v>105046</v>
      </c>
      <c r="C3767" s="246" t="s">
        <v>2817</v>
      </c>
      <c r="D3767" s="245" t="s">
        <v>123</v>
      </c>
      <c r="E3767" s="247">
        <v>69.34</v>
      </c>
    </row>
    <row r="3768" spans="2:5" ht="31.5" x14ac:dyDescent="0.25">
      <c r="B3768" s="265">
        <v>105095</v>
      </c>
      <c r="C3768" s="246" t="s">
        <v>2842</v>
      </c>
      <c r="D3768" s="245" t="s">
        <v>123</v>
      </c>
      <c r="E3768" s="247">
        <v>123.18</v>
      </c>
    </row>
    <row r="3769" spans="2:5" ht="31.5" x14ac:dyDescent="0.25">
      <c r="B3769" s="265">
        <v>105098</v>
      </c>
      <c r="C3769" s="246" t="s">
        <v>2843</v>
      </c>
      <c r="D3769" s="245" t="s">
        <v>123</v>
      </c>
      <c r="E3769" s="247">
        <v>110.26</v>
      </c>
    </row>
    <row r="3770" spans="2:5" ht="31.5" x14ac:dyDescent="0.25">
      <c r="B3770" s="265">
        <v>105050</v>
      </c>
      <c r="C3770" s="246" t="s">
        <v>2818</v>
      </c>
      <c r="D3770" s="245" t="s">
        <v>123</v>
      </c>
      <c r="E3770" s="247">
        <v>256.95999999999998</v>
      </c>
    </row>
    <row r="3771" spans="2:5" ht="31.5" x14ac:dyDescent="0.25">
      <c r="B3771" s="265">
        <v>105053</v>
      </c>
      <c r="C3771" s="246" t="s">
        <v>2819</v>
      </c>
      <c r="D3771" s="245" t="s">
        <v>123</v>
      </c>
      <c r="E3771" s="247">
        <v>244.21</v>
      </c>
    </row>
    <row r="3772" spans="2:5" ht="31.5" x14ac:dyDescent="0.25">
      <c r="B3772" s="265">
        <v>105056</v>
      </c>
      <c r="C3772" s="246" t="s">
        <v>2820</v>
      </c>
      <c r="D3772" s="245" t="s">
        <v>123</v>
      </c>
      <c r="E3772" s="247">
        <v>355.36</v>
      </c>
    </row>
    <row r="3773" spans="2:5" ht="31.5" x14ac:dyDescent="0.25">
      <c r="B3773" s="265">
        <v>105058</v>
      </c>
      <c r="C3773" s="246" t="s">
        <v>2821</v>
      </c>
      <c r="D3773" s="245" t="s">
        <v>123</v>
      </c>
      <c r="E3773" s="247">
        <v>343.52</v>
      </c>
    </row>
    <row r="3774" spans="2:5" ht="31.5" x14ac:dyDescent="0.25">
      <c r="B3774" s="265">
        <v>105062</v>
      </c>
      <c r="C3774" s="246" t="s">
        <v>8749</v>
      </c>
      <c r="D3774" s="245" t="s">
        <v>123</v>
      </c>
      <c r="E3774" s="247">
        <v>0</v>
      </c>
    </row>
    <row r="3775" spans="2:5" ht="31.5" x14ac:dyDescent="0.25">
      <c r="B3775" s="265">
        <v>105066</v>
      </c>
      <c r="C3775" s="246" t="s">
        <v>8750</v>
      </c>
      <c r="D3775" s="245" t="s">
        <v>123</v>
      </c>
      <c r="E3775" s="247">
        <v>0</v>
      </c>
    </row>
    <row r="3776" spans="2:5" ht="31.5" x14ac:dyDescent="0.25">
      <c r="B3776" s="265">
        <v>105063</v>
      </c>
      <c r="C3776" s="246" t="s">
        <v>8751</v>
      </c>
      <c r="D3776" s="245" t="s">
        <v>123</v>
      </c>
      <c r="E3776" s="247">
        <v>0</v>
      </c>
    </row>
    <row r="3777" spans="2:5" ht="31.5" x14ac:dyDescent="0.25">
      <c r="B3777" s="265">
        <v>105067</v>
      </c>
      <c r="C3777" s="246" t="s">
        <v>8752</v>
      </c>
      <c r="D3777" s="245" t="s">
        <v>123</v>
      </c>
      <c r="E3777" s="247">
        <v>0</v>
      </c>
    </row>
    <row r="3778" spans="2:5" ht="31.5" x14ac:dyDescent="0.25">
      <c r="B3778" s="265">
        <v>105069</v>
      </c>
      <c r="C3778" s="246" t="s">
        <v>8753</v>
      </c>
      <c r="D3778" s="245" t="s">
        <v>123</v>
      </c>
      <c r="E3778" s="247">
        <v>0</v>
      </c>
    </row>
    <row r="3779" spans="2:5" ht="31.5" x14ac:dyDescent="0.25">
      <c r="B3779" s="265">
        <v>105072</v>
      </c>
      <c r="C3779" s="246" t="s">
        <v>8754</v>
      </c>
      <c r="D3779" s="245" t="s">
        <v>123</v>
      </c>
      <c r="E3779" s="247">
        <v>0</v>
      </c>
    </row>
    <row r="3780" spans="2:5" ht="31.5" x14ac:dyDescent="0.25">
      <c r="B3780" s="265">
        <v>105070</v>
      </c>
      <c r="C3780" s="246" t="s">
        <v>8755</v>
      </c>
      <c r="D3780" s="245" t="s">
        <v>123</v>
      </c>
      <c r="E3780" s="247">
        <v>0</v>
      </c>
    </row>
    <row r="3781" spans="2:5" ht="31.5" x14ac:dyDescent="0.25">
      <c r="B3781" s="265">
        <v>105073</v>
      </c>
      <c r="C3781" s="246" t="s">
        <v>8756</v>
      </c>
      <c r="D3781" s="245" t="s">
        <v>123</v>
      </c>
      <c r="E3781" s="247">
        <v>0</v>
      </c>
    </row>
    <row r="3782" spans="2:5" ht="31.5" x14ac:dyDescent="0.25">
      <c r="B3782" s="265">
        <v>105075</v>
      </c>
      <c r="C3782" s="246" t="s">
        <v>8757</v>
      </c>
      <c r="D3782" s="245" t="s">
        <v>123</v>
      </c>
      <c r="E3782" s="247">
        <v>0</v>
      </c>
    </row>
    <row r="3783" spans="2:5" ht="31.5" x14ac:dyDescent="0.25">
      <c r="B3783" s="265">
        <v>105078</v>
      </c>
      <c r="C3783" s="246" t="s">
        <v>8758</v>
      </c>
      <c r="D3783" s="245" t="s">
        <v>123</v>
      </c>
      <c r="E3783" s="247">
        <v>0</v>
      </c>
    </row>
    <row r="3784" spans="2:5" ht="31.5" x14ac:dyDescent="0.25">
      <c r="B3784" s="265">
        <v>105076</v>
      </c>
      <c r="C3784" s="246" t="s">
        <v>8759</v>
      </c>
      <c r="D3784" s="245" t="s">
        <v>123</v>
      </c>
      <c r="E3784" s="247">
        <v>0</v>
      </c>
    </row>
    <row r="3785" spans="2:5" ht="31.5" x14ac:dyDescent="0.25">
      <c r="B3785" s="265">
        <v>105079</v>
      </c>
      <c r="C3785" s="246" t="s">
        <v>8760</v>
      </c>
      <c r="D3785" s="245" t="s">
        <v>123</v>
      </c>
      <c r="E3785" s="247">
        <v>0</v>
      </c>
    </row>
    <row r="3786" spans="2:5" ht="31.5" x14ac:dyDescent="0.25">
      <c r="B3786" s="265">
        <v>105061</v>
      </c>
      <c r="C3786" s="246" t="s">
        <v>2822</v>
      </c>
      <c r="D3786" s="245" t="s">
        <v>123</v>
      </c>
      <c r="E3786" s="247">
        <v>113.58</v>
      </c>
    </row>
    <row r="3787" spans="2:5" ht="31.5" x14ac:dyDescent="0.25">
      <c r="B3787" s="265">
        <v>105064</v>
      </c>
      <c r="C3787" s="246" t="s">
        <v>2823</v>
      </c>
      <c r="D3787" s="245" t="s">
        <v>123</v>
      </c>
      <c r="E3787" s="247">
        <v>96.94</v>
      </c>
    </row>
    <row r="3788" spans="2:5" ht="31.5" x14ac:dyDescent="0.25">
      <c r="B3788" s="265">
        <v>105068</v>
      </c>
      <c r="C3788" s="246" t="s">
        <v>2824</v>
      </c>
      <c r="D3788" s="245" t="s">
        <v>123</v>
      </c>
      <c r="E3788" s="247">
        <v>185.51</v>
      </c>
    </row>
    <row r="3789" spans="2:5" ht="31.5" x14ac:dyDescent="0.25">
      <c r="B3789" s="265">
        <v>105071</v>
      </c>
      <c r="C3789" s="246" t="s">
        <v>2825</v>
      </c>
      <c r="D3789" s="245" t="s">
        <v>123</v>
      </c>
      <c r="E3789" s="247">
        <v>168.87</v>
      </c>
    </row>
    <row r="3790" spans="2:5" ht="31.5" x14ac:dyDescent="0.25">
      <c r="B3790" s="265">
        <v>105074</v>
      </c>
      <c r="C3790" s="246" t="s">
        <v>2826</v>
      </c>
      <c r="D3790" s="245" t="s">
        <v>123</v>
      </c>
      <c r="E3790" s="247">
        <v>286.16000000000003</v>
      </c>
    </row>
    <row r="3791" spans="2:5" ht="31.5" x14ac:dyDescent="0.25">
      <c r="B3791" s="265">
        <v>105077</v>
      </c>
      <c r="C3791" s="246" t="s">
        <v>2827</v>
      </c>
      <c r="D3791" s="245" t="s">
        <v>123</v>
      </c>
      <c r="E3791" s="247">
        <v>269.61</v>
      </c>
    </row>
    <row r="3792" spans="2:5" x14ac:dyDescent="0.25">
      <c r="B3792" s="265">
        <v>105090</v>
      </c>
      <c r="C3792" s="246" t="s">
        <v>2838</v>
      </c>
      <c r="D3792" s="245" t="s">
        <v>121</v>
      </c>
      <c r="E3792" s="247">
        <v>345.86</v>
      </c>
    </row>
    <row r="3793" spans="2:5" x14ac:dyDescent="0.25">
      <c r="B3793" s="265">
        <v>105099</v>
      </c>
      <c r="C3793" s="246" t="s">
        <v>2844</v>
      </c>
      <c r="D3793" s="245" t="s">
        <v>123</v>
      </c>
      <c r="E3793" s="247">
        <v>95.51</v>
      </c>
    </row>
    <row r="3794" spans="2:5" x14ac:dyDescent="0.25">
      <c r="B3794" s="265">
        <v>105100</v>
      </c>
      <c r="C3794" s="246" t="s">
        <v>2845</v>
      </c>
      <c r="D3794" s="245" t="s">
        <v>123</v>
      </c>
      <c r="E3794" s="247">
        <v>139.97</v>
      </c>
    </row>
    <row r="3795" spans="2:5" x14ac:dyDescent="0.25">
      <c r="B3795" s="265">
        <v>105101</v>
      </c>
      <c r="C3795" s="246" t="s">
        <v>2846</v>
      </c>
      <c r="D3795" s="245" t="s">
        <v>123</v>
      </c>
      <c r="E3795" s="247">
        <v>281.25</v>
      </c>
    </row>
    <row r="3796" spans="2:5" x14ac:dyDescent="0.25">
      <c r="B3796" s="265">
        <v>105102</v>
      </c>
      <c r="C3796" s="246" t="s">
        <v>2847</v>
      </c>
      <c r="D3796" s="245" t="s">
        <v>123</v>
      </c>
      <c r="E3796" s="247">
        <v>389.37</v>
      </c>
    </row>
    <row r="3797" spans="2:5" ht="31.5" x14ac:dyDescent="0.25">
      <c r="B3797" s="265">
        <v>105080</v>
      </c>
      <c r="C3797" s="246" t="s">
        <v>2828</v>
      </c>
      <c r="D3797" s="245" t="s">
        <v>123</v>
      </c>
      <c r="E3797" s="247">
        <v>70.75</v>
      </c>
    </row>
    <row r="3798" spans="2:5" ht="31.5" x14ac:dyDescent="0.25">
      <c r="B3798" s="265">
        <v>105081</v>
      </c>
      <c r="C3798" s="246" t="s">
        <v>2829</v>
      </c>
      <c r="D3798" s="245" t="s">
        <v>123</v>
      </c>
      <c r="E3798" s="247">
        <v>82.23</v>
      </c>
    </row>
    <row r="3799" spans="2:5" ht="31.5" x14ac:dyDescent="0.25">
      <c r="B3799" s="265">
        <v>105091</v>
      </c>
      <c r="C3799" s="246" t="s">
        <v>2839</v>
      </c>
      <c r="D3799" s="245" t="s">
        <v>123</v>
      </c>
      <c r="E3799" s="247">
        <v>144.9</v>
      </c>
    </row>
    <row r="3800" spans="2:5" ht="31.5" x14ac:dyDescent="0.25">
      <c r="B3800" s="265">
        <v>105089</v>
      </c>
      <c r="C3800" s="246" t="s">
        <v>2837</v>
      </c>
      <c r="D3800" s="245" t="s">
        <v>123</v>
      </c>
      <c r="E3800" s="247">
        <v>183.43</v>
      </c>
    </row>
    <row r="3801" spans="2:5" ht="31.5" x14ac:dyDescent="0.25">
      <c r="B3801" s="265">
        <v>105082</v>
      </c>
      <c r="C3801" s="246" t="s">
        <v>2830</v>
      </c>
      <c r="D3801" s="245" t="s">
        <v>123</v>
      </c>
      <c r="E3801" s="247">
        <v>73.819999999999993</v>
      </c>
    </row>
    <row r="3802" spans="2:5" ht="31.5" x14ac:dyDescent="0.25">
      <c r="B3802" s="265">
        <v>105083</v>
      </c>
      <c r="C3802" s="246" t="s">
        <v>2831</v>
      </c>
      <c r="D3802" s="245" t="s">
        <v>123</v>
      </c>
      <c r="E3802" s="247">
        <v>83.63</v>
      </c>
    </row>
    <row r="3803" spans="2:5" ht="31.5" x14ac:dyDescent="0.25">
      <c r="B3803" s="265">
        <v>105084</v>
      </c>
      <c r="C3803" s="246" t="s">
        <v>2832</v>
      </c>
      <c r="D3803" s="245" t="s">
        <v>123</v>
      </c>
      <c r="E3803" s="247">
        <v>104.36</v>
      </c>
    </row>
    <row r="3804" spans="2:5" ht="31.5" x14ac:dyDescent="0.25">
      <c r="B3804" s="265">
        <v>105086</v>
      </c>
      <c r="C3804" s="246" t="s">
        <v>2834</v>
      </c>
      <c r="D3804" s="245" t="s">
        <v>123</v>
      </c>
      <c r="E3804" s="247">
        <v>96.99</v>
      </c>
    </row>
    <row r="3805" spans="2:5" ht="31.5" x14ac:dyDescent="0.25">
      <c r="B3805" s="265">
        <v>105087</v>
      </c>
      <c r="C3805" s="246" t="s">
        <v>2835</v>
      </c>
      <c r="D3805" s="245" t="s">
        <v>123</v>
      </c>
      <c r="E3805" s="247">
        <v>109.24</v>
      </c>
    </row>
    <row r="3806" spans="2:5" ht="31.5" x14ac:dyDescent="0.25">
      <c r="B3806" s="265">
        <v>105088</v>
      </c>
      <c r="C3806" s="246" t="s">
        <v>2836</v>
      </c>
      <c r="D3806" s="245" t="s">
        <v>123</v>
      </c>
      <c r="E3806" s="247">
        <v>198.84</v>
      </c>
    </row>
    <row r="3807" spans="2:5" ht="31.5" x14ac:dyDescent="0.25">
      <c r="B3807" s="265">
        <v>105092</v>
      </c>
      <c r="C3807" s="246" t="s">
        <v>2840</v>
      </c>
      <c r="D3807" s="245" t="s">
        <v>123</v>
      </c>
      <c r="E3807" s="247">
        <v>157.74</v>
      </c>
    </row>
    <row r="3808" spans="2:5" ht="31.5" x14ac:dyDescent="0.25">
      <c r="B3808" s="265">
        <v>105085</v>
      </c>
      <c r="C3808" s="246" t="s">
        <v>2833</v>
      </c>
      <c r="D3808" s="245" t="s">
        <v>123</v>
      </c>
      <c r="E3808" s="247">
        <v>109.19</v>
      </c>
    </row>
    <row r="3809" spans="2:5" ht="31.5" x14ac:dyDescent="0.25">
      <c r="B3809" s="265">
        <v>105093</v>
      </c>
      <c r="C3809" s="246" t="s">
        <v>2841</v>
      </c>
      <c r="D3809" s="245" t="s">
        <v>123</v>
      </c>
      <c r="E3809" s="247">
        <v>160.34</v>
      </c>
    </row>
    <row r="3810" spans="2:5" x14ac:dyDescent="0.25">
      <c r="B3810" s="265">
        <v>105041</v>
      </c>
      <c r="C3810" s="246" t="s">
        <v>2814</v>
      </c>
      <c r="D3810" s="245" t="s">
        <v>123</v>
      </c>
      <c r="E3810" s="247">
        <v>53.59</v>
      </c>
    </row>
    <row r="3811" spans="2:5" x14ac:dyDescent="0.25">
      <c r="B3811" s="265">
        <v>105045</v>
      </c>
      <c r="C3811" s="246" t="s">
        <v>2816</v>
      </c>
      <c r="D3811" s="245" t="s">
        <v>123</v>
      </c>
      <c r="E3811" s="247">
        <v>60.74</v>
      </c>
    </row>
    <row r="3812" spans="2:5" ht="31.5" x14ac:dyDescent="0.25">
      <c r="B3812" s="265">
        <v>93961</v>
      </c>
      <c r="C3812" s="246" t="s">
        <v>1858</v>
      </c>
      <c r="D3812" s="245" t="s">
        <v>123</v>
      </c>
      <c r="E3812" s="247">
        <v>281.37</v>
      </c>
    </row>
    <row r="3813" spans="2:5" ht="31.5" x14ac:dyDescent="0.25">
      <c r="B3813" s="265">
        <v>93971</v>
      </c>
      <c r="C3813" s="246" t="s">
        <v>8761</v>
      </c>
      <c r="D3813" s="245" t="s">
        <v>123</v>
      </c>
      <c r="E3813" s="247">
        <v>233.2</v>
      </c>
    </row>
    <row r="3814" spans="2:5" ht="47.25" x14ac:dyDescent="0.25">
      <c r="B3814" s="265">
        <v>93959</v>
      </c>
      <c r="C3814" s="246" t="s">
        <v>1857</v>
      </c>
      <c r="D3814" s="245" t="s">
        <v>123</v>
      </c>
      <c r="E3814" s="247">
        <v>314.16000000000003</v>
      </c>
    </row>
    <row r="3815" spans="2:5" ht="47.25" x14ac:dyDescent="0.25">
      <c r="B3815" s="265">
        <v>93969</v>
      </c>
      <c r="C3815" s="246" t="s">
        <v>1860</v>
      </c>
      <c r="D3815" s="245" t="s">
        <v>123</v>
      </c>
      <c r="E3815" s="247">
        <v>259.67</v>
      </c>
    </row>
    <row r="3816" spans="2:5" ht="31.5" x14ac:dyDescent="0.25">
      <c r="B3816" s="265">
        <v>93957</v>
      </c>
      <c r="C3816" s="246" t="s">
        <v>1856</v>
      </c>
      <c r="D3816" s="245" t="s">
        <v>123</v>
      </c>
      <c r="E3816" s="247">
        <v>392.2</v>
      </c>
    </row>
    <row r="3817" spans="2:5" ht="31.5" x14ac:dyDescent="0.25">
      <c r="B3817" s="265">
        <v>93967</v>
      </c>
      <c r="C3817" s="246" t="s">
        <v>1859</v>
      </c>
      <c r="D3817" s="245" t="s">
        <v>123</v>
      </c>
      <c r="E3817" s="247">
        <v>324.79000000000002</v>
      </c>
    </row>
    <row r="3818" spans="2:5" ht="31.5" x14ac:dyDescent="0.25">
      <c r="B3818" s="265">
        <v>104878</v>
      </c>
      <c r="C3818" s="246" t="s">
        <v>1879</v>
      </c>
      <c r="D3818" s="245" t="s">
        <v>19</v>
      </c>
      <c r="E3818" s="247">
        <v>2350.0100000000002</v>
      </c>
    </row>
    <row r="3819" spans="2:5" ht="31.5" x14ac:dyDescent="0.25">
      <c r="B3819" s="265">
        <v>104877</v>
      </c>
      <c r="C3819" s="246" t="s">
        <v>1878</v>
      </c>
      <c r="D3819" s="245" t="s">
        <v>19</v>
      </c>
      <c r="E3819" s="247">
        <v>647.61</v>
      </c>
    </row>
    <row r="3820" spans="2:5" ht="47.25" x14ac:dyDescent="0.25">
      <c r="B3820" s="265">
        <v>104841</v>
      </c>
      <c r="C3820" s="246" t="s">
        <v>1862</v>
      </c>
      <c r="D3820" s="245" t="s">
        <v>123</v>
      </c>
      <c r="E3820" s="247">
        <v>88.07</v>
      </c>
    </row>
    <row r="3821" spans="2:5" ht="47.25" x14ac:dyDescent="0.25">
      <c r="B3821" s="265">
        <v>104849</v>
      </c>
      <c r="C3821" s="246" t="s">
        <v>1870</v>
      </c>
      <c r="D3821" s="245" t="s">
        <v>123</v>
      </c>
      <c r="E3821" s="247">
        <v>58.2</v>
      </c>
    </row>
    <row r="3822" spans="2:5" ht="31.5" x14ac:dyDescent="0.25">
      <c r="B3822" s="265">
        <v>104887</v>
      </c>
      <c r="C3822" s="246" t="s">
        <v>1883</v>
      </c>
      <c r="D3822" s="245" t="s">
        <v>123</v>
      </c>
      <c r="E3822" s="247">
        <v>43.64</v>
      </c>
    </row>
    <row r="3823" spans="2:5" ht="47.25" x14ac:dyDescent="0.25">
      <c r="B3823" s="265">
        <v>104844</v>
      </c>
      <c r="C3823" s="246" t="s">
        <v>1865</v>
      </c>
      <c r="D3823" s="245" t="s">
        <v>123</v>
      </c>
      <c r="E3823" s="247">
        <v>97.92</v>
      </c>
    </row>
    <row r="3824" spans="2:5" ht="47.25" x14ac:dyDescent="0.25">
      <c r="B3824" s="265">
        <v>104852</v>
      </c>
      <c r="C3824" s="246" t="s">
        <v>1873</v>
      </c>
      <c r="D3824" s="245" t="s">
        <v>123</v>
      </c>
      <c r="E3824" s="247">
        <v>64.760000000000005</v>
      </c>
    </row>
    <row r="3825" spans="2:5" ht="47.25" x14ac:dyDescent="0.25">
      <c r="B3825" s="265">
        <v>104846</v>
      </c>
      <c r="C3825" s="246" t="s">
        <v>1867</v>
      </c>
      <c r="D3825" s="245" t="s">
        <v>123</v>
      </c>
      <c r="E3825" s="247">
        <v>112.54</v>
      </c>
    </row>
    <row r="3826" spans="2:5" ht="47.25" x14ac:dyDescent="0.25">
      <c r="B3826" s="265">
        <v>104854</v>
      </c>
      <c r="C3826" s="246" t="s">
        <v>1875</v>
      </c>
      <c r="D3826" s="245" t="s">
        <v>123</v>
      </c>
      <c r="E3826" s="247">
        <v>74.510000000000005</v>
      </c>
    </row>
    <row r="3827" spans="2:5" ht="31.5" x14ac:dyDescent="0.25">
      <c r="B3827" s="265">
        <v>104890</v>
      </c>
      <c r="C3827" s="246" t="s">
        <v>1886</v>
      </c>
      <c r="D3827" s="245" t="s">
        <v>123</v>
      </c>
      <c r="E3827" s="247">
        <v>51.02</v>
      </c>
    </row>
    <row r="3828" spans="2:5" ht="47.25" x14ac:dyDescent="0.25">
      <c r="B3828" s="265">
        <v>104842</v>
      </c>
      <c r="C3828" s="246" t="s">
        <v>1863</v>
      </c>
      <c r="D3828" s="245" t="s">
        <v>123</v>
      </c>
      <c r="E3828" s="247">
        <v>74.239999999999995</v>
      </c>
    </row>
    <row r="3829" spans="2:5" ht="47.25" x14ac:dyDescent="0.25">
      <c r="B3829" s="265">
        <v>104850</v>
      </c>
      <c r="C3829" s="246" t="s">
        <v>1871</v>
      </c>
      <c r="D3829" s="245" t="s">
        <v>123</v>
      </c>
      <c r="E3829" s="247">
        <v>51.1</v>
      </c>
    </row>
    <row r="3830" spans="2:5" ht="31.5" x14ac:dyDescent="0.25">
      <c r="B3830" s="265">
        <v>104888</v>
      </c>
      <c r="C3830" s="246" t="s">
        <v>1884</v>
      </c>
      <c r="D3830" s="245" t="s">
        <v>123</v>
      </c>
      <c r="E3830" s="247">
        <v>38.97</v>
      </c>
    </row>
    <row r="3831" spans="2:5" ht="47.25" x14ac:dyDescent="0.25">
      <c r="B3831" s="265">
        <v>104879</v>
      </c>
      <c r="C3831" s="246" t="s">
        <v>1880</v>
      </c>
      <c r="D3831" s="245" t="s">
        <v>123</v>
      </c>
      <c r="E3831" s="247">
        <v>82.48</v>
      </c>
    </row>
    <row r="3832" spans="2:5" ht="47.25" x14ac:dyDescent="0.25">
      <c r="B3832" s="265">
        <v>104853</v>
      </c>
      <c r="C3832" s="246" t="s">
        <v>1874</v>
      </c>
      <c r="D3832" s="245" t="s">
        <v>123</v>
      </c>
      <c r="E3832" s="247">
        <v>56.59</v>
      </c>
    </row>
    <row r="3833" spans="2:5" ht="47.25" x14ac:dyDescent="0.25">
      <c r="B3833" s="265">
        <v>104847</v>
      </c>
      <c r="C3833" s="246" t="s">
        <v>1868</v>
      </c>
      <c r="D3833" s="245" t="s">
        <v>123</v>
      </c>
      <c r="E3833" s="247">
        <v>94.65</v>
      </c>
    </row>
    <row r="3834" spans="2:5" ht="47.25" x14ac:dyDescent="0.25">
      <c r="B3834" s="265">
        <v>104855</v>
      </c>
      <c r="C3834" s="246" t="s">
        <v>1876</v>
      </c>
      <c r="D3834" s="245" t="s">
        <v>123</v>
      </c>
      <c r="E3834" s="247">
        <v>64.709999999999994</v>
      </c>
    </row>
    <row r="3835" spans="2:5" ht="31.5" x14ac:dyDescent="0.25">
      <c r="B3835" s="265">
        <v>104891</v>
      </c>
      <c r="C3835" s="246" t="s">
        <v>1887</v>
      </c>
      <c r="D3835" s="245" t="s">
        <v>123</v>
      </c>
      <c r="E3835" s="247">
        <v>45.21</v>
      </c>
    </row>
    <row r="3836" spans="2:5" ht="47.25" x14ac:dyDescent="0.25">
      <c r="B3836" s="265">
        <v>104892</v>
      </c>
      <c r="C3836" s="246" t="s">
        <v>1888</v>
      </c>
      <c r="D3836" s="245" t="s">
        <v>123</v>
      </c>
      <c r="E3836" s="247">
        <v>111.11</v>
      </c>
    </row>
    <row r="3837" spans="2:5" ht="47.25" x14ac:dyDescent="0.25">
      <c r="B3837" s="265">
        <v>104848</v>
      </c>
      <c r="C3837" s="246" t="s">
        <v>1869</v>
      </c>
      <c r="D3837" s="245" t="s">
        <v>123</v>
      </c>
      <c r="E3837" s="247">
        <v>68.8</v>
      </c>
    </row>
    <row r="3838" spans="2:5" ht="31.5" x14ac:dyDescent="0.25">
      <c r="B3838" s="265">
        <v>104886</v>
      </c>
      <c r="C3838" s="246" t="s">
        <v>1882</v>
      </c>
      <c r="D3838" s="245" t="s">
        <v>123</v>
      </c>
      <c r="E3838" s="247">
        <v>50.5</v>
      </c>
    </row>
    <row r="3839" spans="2:5" ht="47.25" x14ac:dyDescent="0.25">
      <c r="B3839" s="265">
        <v>104843</v>
      </c>
      <c r="C3839" s="246" t="s">
        <v>1864</v>
      </c>
      <c r="D3839" s="245" t="s">
        <v>123</v>
      </c>
      <c r="E3839" s="247">
        <v>123.39</v>
      </c>
    </row>
    <row r="3840" spans="2:5" ht="47.25" x14ac:dyDescent="0.25">
      <c r="B3840" s="265">
        <v>104851</v>
      </c>
      <c r="C3840" s="246" t="s">
        <v>1872</v>
      </c>
      <c r="D3840" s="245" t="s">
        <v>123</v>
      </c>
      <c r="E3840" s="247">
        <v>76.98</v>
      </c>
    </row>
    <row r="3841" spans="2:5" ht="47.25" x14ac:dyDescent="0.25">
      <c r="B3841" s="265">
        <v>104845</v>
      </c>
      <c r="C3841" s="246" t="s">
        <v>1866</v>
      </c>
      <c r="D3841" s="245" t="s">
        <v>123</v>
      </c>
      <c r="E3841" s="247">
        <v>141.62</v>
      </c>
    </row>
    <row r="3842" spans="2:5" ht="47.25" x14ac:dyDescent="0.25">
      <c r="B3842" s="265">
        <v>104880</v>
      </c>
      <c r="C3842" s="246" t="s">
        <v>1881</v>
      </c>
      <c r="D3842" s="245" t="s">
        <v>123</v>
      </c>
      <c r="E3842" s="247">
        <v>89.14</v>
      </c>
    </row>
    <row r="3843" spans="2:5" ht="31.5" x14ac:dyDescent="0.25">
      <c r="B3843" s="265">
        <v>104889</v>
      </c>
      <c r="C3843" s="246" t="s">
        <v>1885</v>
      </c>
      <c r="D3843" s="245" t="s">
        <v>123</v>
      </c>
      <c r="E3843" s="247">
        <v>59.69</v>
      </c>
    </row>
    <row r="3844" spans="2:5" ht="31.5" x14ac:dyDescent="0.25">
      <c r="B3844" s="265">
        <v>95108</v>
      </c>
      <c r="C3844" s="246" t="s">
        <v>1861</v>
      </c>
      <c r="D3844" s="245" t="s">
        <v>19</v>
      </c>
      <c r="E3844" s="247">
        <v>46.09</v>
      </c>
    </row>
    <row r="3845" spans="2:5" ht="47.25" x14ac:dyDescent="0.25">
      <c r="B3845" s="265">
        <v>104857</v>
      </c>
      <c r="C3845" s="246" t="s">
        <v>8762</v>
      </c>
      <c r="D3845" s="245" t="s">
        <v>123</v>
      </c>
      <c r="E3845" s="247">
        <v>0</v>
      </c>
    </row>
    <row r="3846" spans="2:5" ht="47.25" x14ac:dyDescent="0.25">
      <c r="B3846" s="265">
        <v>104859</v>
      </c>
      <c r="C3846" s="246" t="s">
        <v>8763</v>
      </c>
      <c r="D3846" s="245" t="s">
        <v>123</v>
      </c>
      <c r="E3846" s="247">
        <v>0</v>
      </c>
    </row>
    <row r="3847" spans="2:5" ht="47.25" x14ac:dyDescent="0.25">
      <c r="B3847" s="265">
        <v>104861</v>
      </c>
      <c r="C3847" s="246" t="s">
        <v>8764</v>
      </c>
      <c r="D3847" s="245" t="s">
        <v>123</v>
      </c>
      <c r="E3847" s="247">
        <v>0</v>
      </c>
    </row>
    <row r="3848" spans="2:5" ht="47.25" x14ac:dyDescent="0.25">
      <c r="B3848" s="265">
        <v>104856</v>
      </c>
      <c r="C3848" s="246" t="s">
        <v>8765</v>
      </c>
      <c r="D3848" s="245" t="s">
        <v>123</v>
      </c>
      <c r="E3848" s="247">
        <v>0</v>
      </c>
    </row>
    <row r="3849" spans="2:5" ht="47.25" x14ac:dyDescent="0.25">
      <c r="B3849" s="265">
        <v>104858</v>
      </c>
      <c r="C3849" s="246" t="s">
        <v>8766</v>
      </c>
      <c r="D3849" s="245" t="s">
        <v>123</v>
      </c>
      <c r="E3849" s="247">
        <v>0</v>
      </c>
    </row>
    <row r="3850" spans="2:5" ht="47.25" x14ac:dyDescent="0.25">
      <c r="B3850" s="265">
        <v>104860</v>
      </c>
      <c r="C3850" s="246" t="s">
        <v>8767</v>
      </c>
      <c r="D3850" s="245" t="s">
        <v>123</v>
      </c>
      <c r="E3850" s="247">
        <v>0</v>
      </c>
    </row>
    <row r="3851" spans="2:5" ht="31.5" x14ac:dyDescent="0.25">
      <c r="B3851" s="265">
        <v>104871</v>
      </c>
      <c r="C3851" s="246" t="s">
        <v>8768</v>
      </c>
      <c r="D3851" s="245" t="s">
        <v>123</v>
      </c>
      <c r="E3851" s="247">
        <v>0</v>
      </c>
    </row>
    <row r="3852" spans="2:5" ht="31.5" x14ac:dyDescent="0.25">
      <c r="B3852" s="265">
        <v>104883</v>
      </c>
      <c r="C3852" s="246" t="s">
        <v>8769</v>
      </c>
      <c r="D3852" s="245" t="s">
        <v>123</v>
      </c>
      <c r="E3852" s="247">
        <v>0</v>
      </c>
    </row>
    <row r="3853" spans="2:5" ht="31.5" x14ac:dyDescent="0.25">
      <c r="B3853" s="265">
        <v>104865</v>
      </c>
      <c r="C3853" s="246" t="s">
        <v>8770</v>
      </c>
      <c r="D3853" s="245" t="s">
        <v>123</v>
      </c>
      <c r="E3853" s="247">
        <v>0</v>
      </c>
    </row>
    <row r="3854" spans="2:5" ht="31.5" x14ac:dyDescent="0.25">
      <c r="B3854" s="265">
        <v>104872</v>
      </c>
      <c r="C3854" s="246" t="s">
        <v>8771</v>
      </c>
      <c r="D3854" s="245" t="s">
        <v>123</v>
      </c>
      <c r="E3854" s="247">
        <v>0</v>
      </c>
    </row>
    <row r="3855" spans="2:5" ht="31.5" x14ac:dyDescent="0.25">
      <c r="B3855" s="265">
        <v>104884</v>
      </c>
      <c r="C3855" s="246" t="s">
        <v>8772</v>
      </c>
      <c r="D3855" s="245" t="s">
        <v>123</v>
      </c>
      <c r="E3855" s="247">
        <v>0</v>
      </c>
    </row>
    <row r="3856" spans="2:5" ht="31.5" x14ac:dyDescent="0.25">
      <c r="B3856" s="265">
        <v>104866</v>
      </c>
      <c r="C3856" s="246" t="s">
        <v>8773</v>
      </c>
      <c r="D3856" s="245" t="s">
        <v>123</v>
      </c>
      <c r="E3856" s="247">
        <v>0</v>
      </c>
    </row>
    <row r="3857" spans="2:5" ht="31.5" x14ac:dyDescent="0.25">
      <c r="B3857" s="265">
        <v>104873</v>
      </c>
      <c r="C3857" s="246" t="s">
        <v>8774</v>
      </c>
      <c r="D3857" s="245" t="s">
        <v>123</v>
      </c>
      <c r="E3857" s="247">
        <v>0</v>
      </c>
    </row>
    <row r="3858" spans="2:5" ht="31.5" x14ac:dyDescent="0.25">
      <c r="B3858" s="265">
        <v>104885</v>
      </c>
      <c r="C3858" s="246" t="s">
        <v>8775</v>
      </c>
      <c r="D3858" s="245" t="s">
        <v>123</v>
      </c>
      <c r="E3858" s="247">
        <v>0</v>
      </c>
    </row>
    <row r="3859" spans="2:5" ht="31.5" x14ac:dyDescent="0.25">
      <c r="B3859" s="265">
        <v>104867</v>
      </c>
      <c r="C3859" s="246" t="s">
        <v>8776</v>
      </c>
      <c r="D3859" s="245" t="s">
        <v>123</v>
      </c>
      <c r="E3859" s="247">
        <v>0</v>
      </c>
    </row>
    <row r="3860" spans="2:5" ht="31.5" x14ac:dyDescent="0.25">
      <c r="B3860" s="265">
        <v>104868</v>
      </c>
      <c r="C3860" s="246" t="s">
        <v>8777</v>
      </c>
      <c r="D3860" s="245" t="s">
        <v>123</v>
      </c>
      <c r="E3860" s="247">
        <v>0</v>
      </c>
    </row>
    <row r="3861" spans="2:5" ht="31.5" x14ac:dyDescent="0.25">
      <c r="B3861" s="265">
        <v>104874</v>
      </c>
      <c r="C3861" s="246" t="s">
        <v>8778</v>
      </c>
      <c r="D3861" s="245" t="s">
        <v>123</v>
      </c>
      <c r="E3861" s="247">
        <v>0</v>
      </c>
    </row>
    <row r="3862" spans="2:5" ht="31.5" x14ac:dyDescent="0.25">
      <c r="B3862" s="265">
        <v>104862</v>
      </c>
      <c r="C3862" s="246" t="s">
        <v>8779</v>
      </c>
      <c r="D3862" s="245" t="s">
        <v>123</v>
      </c>
      <c r="E3862" s="247">
        <v>0</v>
      </c>
    </row>
    <row r="3863" spans="2:5" ht="31.5" x14ac:dyDescent="0.25">
      <c r="B3863" s="265">
        <v>104869</v>
      </c>
      <c r="C3863" s="246" t="s">
        <v>8780</v>
      </c>
      <c r="D3863" s="245" t="s">
        <v>123</v>
      </c>
      <c r="E3863" s="247">
        <v>0</v>
      </c>
    </row>
    <row r="3864" spans="2:5" ht="31.5" x14ac:dyDescent="0.25">
      <c r="B3864" s="265">
        <v>104881</v>
      </c>
      <c r="C3864" s="246" t="s">
        <v>8781</v>
      </c>
      <c r="D3864" s="245" t="s">
        <v>123</v>
      </c>
      <c r="E3864" s="247">
        <v>0</v>
      </c>
    </row>
    <row r="3865" spans="2:5" ht="31.5" x14ac:dyDescent="0.25">
      <c r="B3865" s="265">
        <v>104863</v>
      </c>
      <c r="C3865" s="246" t="s">
        <v>8782</v>
      </c>
      <c r="D3865" s="245" t="s">
        <v>123</v>
      </c>
      <c r="E3865" s="247">
        <v>0</v>
      </c>
    </row>
    <row r="3866" spans="2:5" ht="31.5" x14ac:dyDescent="0.25">
      <c r="B3866" s="265">
        <v>104870</v>
      </c>
      <c r="C3866" s="246" t="s">
        <v>8783</v>
      </c>
      <c r="D3866" s="245" t="s">
        <v>123</v>
      </c>
      <c r="E3866" s="247">
        <v>0</v>
      </c>
    </row>
    <row r="3867" spans="2:5" ht="31.5" x14ac:dyDescent="0.25">
      <c r="B3867" s="265">
        <v>104882</v>
      </c>
      <c r="C3867" s="246" t="s">
        <v>8784</v>
      </c>
      <c r="D3867" s="245" t="s">
        <v>123</v>
      </c>
      <c r="E3867" s="247">
        <v>0</v>
      </c>
    </row>
    <row r="3868" spans="2:5" ht="31.5" x14ac:dyDescent="0.25">
      <c r="B3868" s="265">
        <v>104864</v>
      </c>
      <c r="C3868" s="246" t="s">
        <v>8785</v>
      </c>
      <c r="D3868" s="245" t="s">
        <v>123</v>
      </c>
      <c r="E3868" s="247">
        <v>0</v>
      </c>
    </row>
    <row r="3869" spans="2:5" x14ac:dyDescent="0.25">
      <c r="B3869" s="265">
        <v>104876</v>
      </c>
      <c r="C3869" s="246" t="s">
        <v>1877</v>
      </c>
      <c r="D3869" s="245" t="s">
        <v>19</v>
      </c>
      <c r="E3869" s="247">
        <v>31.36</v>
      </c>
    </row>
    <row r="3870" spans="2:5" x14ac:dyDescent="0.25">
      <c r="B3870" s="265">
        <v>104875</v>
      </c>
      <c r="C3870" s="246" t="s">
        <v>8786</v>
      </c>
      <c r="D3870" s="245" t="s">
        <v>123</v>
      </c>
      <c r="E3870" s="247">
        <v>156.79</v>
      </c>
    </row>
    <row r="3871" spans="2:5" x14ac:dyDescent="0.25">
      <c r="B3871" s="265">
        <v>105942</v>
      </c>
      <c r="C3871" s="246" t="s">
        <v>8787</v>
      </c>
      <c r="D3871" s="245" t="s">
        <v>123</v>
      </c>
      <c r="E3871" s="247">
        <v>0</v>
      </c>
    </row>
    <row r="3872" spans="2:5" x14ac:dyDescent="0.25">
      <c r="B3872" s="265">
        <v>105943</v>
      </c>
      <c r="C3872" s="246" t="s">
        <v>8788</v>
      </c>
      <c r="D3872" s="245" t="s">
        <v>123</v>
      </c>
      <c r="E3872" s="247">
        <v>0</v>
      </c>
    </row>
    <row r="3873" spans="2:5" ht="31.5" x14ac:dyDescent="0.25">
      <c r="B3873" s="265">
        <v>105941</v>
      </c>
      <c r="C3873" s="246" t="s">
        <v>8789</v>
      </c>
      <c r="D3873" s="245" t="s">
        <v>121</v>
      </c>
      <c r="E3873" s="247">
        <v>0</v>
      </c>
    </row>
    <row r="3874" spans="2:5" ht="31.5" x14ac:dyDescent="0.25">
      <c r="B3874" s="265">
        <v>105940</v>
      </c>
      <c r="C3874" s="246" t="s">
        <v>8790</v>
      </c>
      <c r="D3874" s="245" t="s">
        <v>121</v>
      </c>
      <c r="E3874" s="247">
        <v>0</v>
      </c>
    </row>
    <row r="3875" spans="2:5" ht="31.5" x14ac:dyDescent="0.25">
      <c r="B3875" s="265">
        <v>105938</v>
      </c>
      <c r="C3875" s="246" t="s">
        <v>8791</v>
      </c>
      <c r="D3875" s="245" t="s">
        <v>121</v>
      </c>
      <c r="E3875" s="247">
        <v>0</v>
      </c>
    </row>
    <row r="3876" spans="2:5" ht="31.5" x14ac:dyDescent="0.25">
      <c r="B3876" s="265">
        <v>105939</v>
      </c>
      <c r="C3876" s="246" t="s">
        <v>8792</v>
      </c>
      <c r="D3876" s="245" t="s">
        <v>121</v>
      </c>
      <c r="E3876" s="247">
        <v>0</v>
      </c>
    </row>
    <row r="3877" spans="2:5" x14ac:dyDescent="0.25">
      <c r="B3877" s="265">
        <v>96120</v>
      </c>
      <c r="C3877" s="246" t="s">
        <v>6687</v>
      </c>
      <c r="D3877" s="245" t="s">
        <v>123</v>
      </c>
      <c r="E3877" s="247">
        <v>3.56</v>
      </c>
    </row>
    <row r="3878" spans="2:5" x14ac:dyDescent="0.25">
      <c r="B3878" s="265">
        <v>96123</v>
      </c>
      <c r="C3878" s="246" t="s">
        <v>6688</v>
      </c>
      <c r="D3878" s="245" t="s">
        <v>123</v>
      </c>
      <c r="E3878" s="247">
        <v>31.99</v>
      </c>
    </row>
    <row r="3879" spans="2:5" x14ac:dyDescent="0.25">
      <c r="B3879" s="265">
        <v>96122</v>
      </c>
      <c r="C3879" s="246" t="s">
        <v>6681</v>
      </c>
      <c r="D3879" s="245" t="s">
        <v>123</v>
      </c>
      <c r="E3879" s="247">
        <v>52.37</v>
      </c>
    </row>
    <row r="3880" spans="2:5" x14ac:dyDescent="0.25">
      <c r="B3880" s="265">
        <v>96121</v>
      </c>
      <c r="C3880" s="246" t="s">
        <v>6692</v>
      </c>
      <c r="D3880" s="245" t="s">
        <v>123</v>
      </c>
      <c r="E3880" s="247">
        <v>13.93</v>
      </c>
    </row>
    <row r="3881" spans="2:5" x14ac:dyDescent="0.25">
      <c r="B3881" s="265">
        <v>99054</v>
      </c>
      <c r="C3881" s="246" t="s">
        <v>6689</v>
      </c>
      <c r="D3881" s="245" t="s">
        <v>121</v>
      </c>
      <c r="E3881" s="247">
        <v>72.13</v>
      </c>
    </row>
    <row r="3882" spans="2:5" ht="31.5" x14ac:dyDescent="0.25">
      <c r="B3882" s="265">
        <v>96110</v>
      </c>
      <c r="C3882" s="246" t="s">
        <v>6684</v>
      </c>
      <c r="D3882" s="245" t="s">
        <v>121</v>
      </c>
      <c r="E3882" s="247">
        <v>82.33</v>
      </c>
    </row>
    <row r="3883" spans="2:5" ht="31.5" x14ac:dyDescent="0.25">
      <c r="B3883" s="265">
        <v>96114</v>
      </c>
      <c r="C3883" s="246" t="s">
        <v>6686</v>
      </c>
      <c r="D3883" s="245" t="s">
        <v>121</v>
      </c>
      <c r="E3883" s="247">
        <v>82.59</v>
      </c>
    </row>
    <row r="3884" spans="2:5" x14ac:dyDescent="0.25">
      <c r="B3884" s="265">
        <v>104757</v>
      </c>
      <c r="C3884" s="246" t="s">
        <v>8793</v>
      </c>
      <c r="D3884" s="245" t="s">
        <v>121</v>
      </c>
      <c r="E3884" s="247">
        <v>0</v>
      </c>
    </row>
    <row r="3885" spans="2:5" ht="31.5" x14ac:dyDescent="0.25">
      <c r="B3885" s="265">
        <v>104756</v>
      </c>
      <c r="C3885" s="246" t="s">
        <v>6682</v>
      </c>
      <c r="D3885" s="245" t="s">
        <v>121</v>
      </c>
      <c r="E3885" s="247">
        <v>217.75</v>
      </c>
    </row>
    <row r="3886" spans="2:5" ht="31.5" x14ac:dyDescent="0.25">
      <c r="B3886" s="265">
        <v>96112</v>
      </c>
      <c r="C3886" s="246" t="s">
        <v>6680</v>
      </c>
      <c r="D3886" s="245" t="s">
        <v>121</v>
      </c>
      <c r="E3886" s="247">
        <v>163.63999999999999</v>
      </c>
    </row>
    <row r="3887" spans="2:5" x14ac:dyDescent="0.25">
      <c r="B3887" s="265">
        <v>96113</v>
      </c>
      <c r="C3887" s="246" t="s">
        <v>6685</v>
      </c>
      <c r="D3887" s="245" t="s">
        <v>121</v>
      </c>
      <c r="E3887" s="247">
        <v>56.05</v>
      </c>
    </row>
    <row r="3888" spans="2:5" x14ac:dyDescent="0.25">
      <c r="B3888" s="265">
        <v>96109</v>
      </c>
      <c r="C3888" s="246" t="s">
        <v>6683</v>
      </c>
      <c r="D3888" s="245" t="s">
        <v>121</v>
      </c>
      <c r="E3888" s="247">
        <v>62.56</v>
      </c>
    </row>
    <row r="3889" spans="2:5" ht="31.5" x14ac:dyDescent="0.25">
      <c r="B3889" s="265">
        <v>96116</v>
      </c>
      <c r="C3889" s="246" t="s">
        <v>6691</v>
      </c>
      <c r="D3889" s="245" t="s">
        <v>121</v>
      </c>
      <c r="E3889" s="247">
        <v>74.42</v>
      </c>
    </row>
    <row r="3890" spans="2:5" ht="31.5" x14ac:dyDescent="0.25">
      <c r="B3890" s="265">
        <v>96111</v>
      </c>
      <c r="C3890" s="246" t="s">
        <v>6690</v>
      </c>
      <c r="D3890" s="245" t="s">
        <v>121</v>
      </c>
      <c r="E3890" s="247">
        <v>72.58</v>
      </c>
    </row>
    <row r="3891" spans="2:5" ht="31.5" x14ac:dyDescent="0.25">
      <c r="B3891" s="265">
        <v>96486</v>
      </c>
      <c r="C3891" s="246" t="s">
        <v>6694</v>
      </c>
      <c r="D3891" s="245" t="s">
        <v>121</v>
      </c>
      <c r="E3891" s="247">
        <v>86.31</v>
      </c>
    </row>
    <row r="3892" spans="2:5" ht="31.5" x14ac:dyDescent="0.25">
      <c r="B3892" s="265">
        <v>96485</v>
      </c>
      <c r="C3892" s="246" t="s">
        <v>6693</v>
      </c>
      <c r="D3892" s="245" t="s">
        <v>121</v>
      </c>
      <c r="E3892" s="247">
        <v>84.47</v>
      </c>
    </row>
    <row r="3893" spans="2:5" x14ac:dyDescent="0.25">
      <c r="B3893" s="265">
        <v>97557</v>
      </c>
      <c r="C3893" s="246" t="s">
        <v>8794</v>
      </c>
      <c r="D3893" s="245" t="s">
        <v>121</v>
      </c>
      <c r="E3893" s="247">
        <v>0</v>
      </c>
    </row>
    <row r="3894" spans="2:5" ht="31.5" x14ac:dyDescent="0.25">
      <c r="B3894" s="265">
        <v>101807</v>
      </c>
      <c r="C3894" s="246" t="s">
        <v>2002</v>
      </c>
      <c r="D3894" s="245" t="s">
        <v>19</v>
      </c>
      <c r="E3894" s="247">
        <v>579.84</v>
      </c>
    </row>
    <row r="3895" spans="2:5" ht="31.5" x14ac:dyDescent="0.25">
      <c r="B3895" s="265">
        <v>101806</v>
      </c>
      <c r="C3895" s="246" t="s">
        <v>2001</v>
      </c>
      <c r="D3895" s="245" t="s">
        <v>19</v>
      </c>
      <c r="E3895" s="247">
        <v>634.07000000000005</v>
      </c>
    </row>
    <row r="3896" spans="2:5" ht="31.5" x14ac:dyDescent="0.25">
      <c r="B3896" s="265">
        <v>101808</v>
      </c>
      <c r="C3896" s="246" t="s">
        <v>2003</v>
      </c>
      <c r="D3896" s="245" t="s">
        <v>19</v>
      </c>
      <c r="E3896" s="247">
        <v>583.87</v>
      </c>
    </row>
    <row r="3897" spans="2:5" ht="31.5" x14ac:dyDescent="0.25">
      <c r="B3897" s="265">
        <v>98058</v>
      </c>
      <c r="C3897" s="246" t="s">
        <v>8795</v>
      </c>
      <c r="D3897" s="245" t="s">
        <v>19</v>
      </c>
      <c r="E3897" s="247">
        <v>1847.89</v>
      </c>
    </row>
    <row r="3898" spans="2:5" ht="31.5" x14ac:dyDescent="0.25">
      <c r="B3898" s="265">
        <v>98059</v>
      </c>
      <c r="C3898" s="246" t="s">
        <v>8796</v>
      </c>
      <c r="D3898" s="245" t="s">
        <v>19</v>
      </c>
      <c r="E3898" s="247">
        <v>3887.42</v>
      </c>
    </row>
    <row r="3899" spans="2:5" ht="31.5" x14ac:dyDescent="0.25">
      <c r="B3899" s="265">
        <v>98060</v>
      </c>
      <c r="C3899" s="246" t="s">
        <v>8797</v>
      </c>
      <c r="D3899" s="245" t="s">
        <v>19</v>
      </c>
      <c r="E3899" s="247">
        <v>5402.47</v>
      </c>
    </row>
    <row r="3900" spans="2:5" ht="31.5" x14ac:dyDescent="0.25">
      <c r="B3900" s="265">
        <v>98061</v>
      </c>
      <c r="C3900" s="246" t="s">
        <v>8798</v>
      </c>
      <c r="D3900" s="245" t="s">
        <v>19</v>
      </c>
      <c r="E3900" s="247">
        <v>7518.82</v>
      </c>
    </row>
    <row r="3901" spans="2:5" ht="31.5" x14ac:dyDescent="0.25">
      <c r="B3901" s="265">
        <v>98088</v>
      </c>
      <c r="C3901" s="246" t="s">
        <v>5289</v>
      </c>
      <c r="D3901" s="245" t="s">
        <v>19</v>
      </c>
      <c r="E3901" s="247">
        <v>3470.71</v>
      </c>
    </row>
    <row r="3902" spans="2:5" ht="31.5" x14ac:dyDescent="0.25">
      <c r="B3902" s="265">
        <v>98089</v>
      </c>
      <c r="C3902" s="246" t="s">
        <v>5290</v>
      </c>
      <c r="D3902" s="245" t="s">
        <v>19</v>
      </c>
      <c r="E3902" s="247">
        <v>5487.5</v>
      </c>
    </row>
    <row r="3903" spans="2:5" ht="31.5" x14ac:dyDescent="0.25">
      <c r="B3903" s="265">
        <v>98090</v>
      </c>
      <c r="C3903" s="246" t="s">
        <v>5291</v>
      </c>
      <c r="D3903" s="245" t="s">
        <v>19</v>
      </c>
      <c r="E3903" s="247">
        <v>8614.08</v>
      </c>
    </row>
    <row r="3904" spans="2:5" ht="31.5" x14ac:dyDescent="0.25">
      <c r="B3904" s="265">
        <v>98091</v>
      </c>
      <c r="C3904" s="246" t="s">
        <v>5292</v>
      </c>
      <c r="D3904" s="245" t="s">
        <v>19</v>
      </c>
      <c r="E3904" s="247">
        <v>11246.92</v>
      </c>
    </row>
    <row r="3905" spans="2:5" ht="31.5" x14ac:dyDescent="0.25">
      <c r="B3905" s="265">
        <v>98092</v>
      </c>
      <c r="C3905" s="246" t="s">
        <v>5293</v>
      </c>
      <c r="D3905" s="245" t="s">
        <v>19</v>
      </c>
      <c r="E3905" s="247">
        <v>13060.93</v>
      </c>
    </row>
    <row r="3906" spans="2:5" ht="31.5" x14ac:dyDescent="0.25">
      <c r="B3906" s="265">
        <v>98093</v>
      </c>
      <c r="C3906" s="246" t="s">
        <v>5294</v>
      </c>
      <c r="D3906" s="245" t="s">
        <v>19</v>
      </c>
      <c r="E3906" s="247">
        <v>15413.4</v>
      </c>
    </row>
    <row r="3907" spans="2:5" ht="31.5" x14ac:dyDescent="0.25">
      <c r="B3907" s="265">
        <v>98072</v>
      </c>
      <c r="C3907" s="246" t="s">
        <v>5273</v>
      </c>
      <c r="D3907" s="245" t="s">
        <v>19</v>
      </c>
      <c r="E3907" s="247">
        <v>4267.04</v>
      </c>
    </row>
    <row r="3908" spans="2:5" ht="31.5" x14ac:dyDescent="0.25">
      <c r="B3908" s="265">
        <v>98073</v>
      </c>
      <c r="C3908" s="246" t="s">
        <v>5274</v>
      </c>
      <c r="D3908" s="245" t="s">
        <v>19</v>
      </c>
      <c r="E3908" s="247">
        <v>6695.53</v>
      </c>
    </row>
    <row r="3909" spans="2:5" ht="31.5" x14ac:dyDescent="0.25">
      <c r="B3909" s="265">
        <v>98074</v>
      </c>
      <c r="C3909" s="246" t="s">
        <v>5275</v>
      </c>
      <c r="D3909" s="245" t="s">
        <v>19</v>
      </c>
      <c r="E3909" s="247">
        <v>10417.950000000001</v>
      </c>
    </row>
    <row r="3910" spans="2:5" ht="31.5" x14ac:dyDescent="0.25">
      <c r="B3910" s="265">
        <v>98075</v>
      </c>
      <c r="C3910" s="246" t="s">
        <v>5276</v>
      </c>
      <c r="D3910" s="245" t="s">
        <v>19</v>
      </c>
      <c r="E3910" s="247">
        <v>13554.83</v>
      </c>
    </row>
    <row r="3911" spans="2:5" ht="31.5" x14ac:dyDescent="0.25">
      <c r="B3911" s="265">
        <v>98076</v>
      </c>
      <c r="C3911" s="246" t="s">
        <v>5277</v>
      </c>
      <c r="D3911" s="245" t="s">
        <v>19</v>
      </c>
      <c r="E3911" s="247">
        <v>15636.19</v>
      </c>
    </row>
    <row r="3912" spans="2:5" ht="31.5" x14ac:dyDescent="0.25">
      <c r="B3912" s="265">
        <v>98077</v>
      </c>
      <c r="C3912" s="246" t="s">
        <v>5278</v>
      </c>
      <c r="D3912" s="245" t="s">
        <v>19</v>
      </c>
      <c r="E3912" s="247">
        <v>18413.84</v>
      </c>
    </row>
    <row r="3913" spans="2:5" ht="31.5" x14ac:dyDescent="0.25">
      <c r="B3913" s="265">
        <v>98062</v>
      </c>
      <c r="C3913" s="246" t="s">
        <v>8799</v>
      </c>
      <c r="D3913" s="245" t="s">
        <v>19</v>
      </c>
      <c r="E3913" s="247">
        <v>3190.75</v>
      </c>
    </row>
    <row r="3914" spans="2:5" ht="31.5" x14ac:dyDescent="0.25">
      <c r="B3914" s="265">
        <v>98063</v>
      </c>
      <c r="C3914" s="246" t="s">
        <v>8800</v>
      </c>
      <c r="D3914" s="245" t="s">
        <v>19</v>
      </c>
      <c r="E3914" s="247">
        <v>4872.71</v>
      </c>
    </row>
    <row r="3915" spans="2:5" ht="31.5" x14ac:dyDescent="0.25">
      <c r="B3915" s="265">
        <v>98064</v>
      </c>
      <c r="C3915" s="246" t="s">
        <v>8801</v>
      </c>
      <c r="D3915" s="245" t="s">
        <v>19</v>
      </c>
      <c r="E3915" s="247">
        <v>5644.54</v>
      </c>
    </row>
    <row r="3916" spans="2:5" ht="31.5" x14ac:dyDescent="0.25">
      <c r="B3916" s="265">
        <v>98065</v>
      </c>
      <c r="C3916" s="246" t="s">
        <v>8802</v>
      </c>
      <c r="D3916" s="245" t="s">
        <v>19</v>
      </c>
      <c r="E3916" s="247">
        <v>7835.82</v>
      </c>
    </row>
    <row r="3917" spans="2:5" ht="31.5" x14ac:dyDescent="0.25">
      <c r="B3917" s="265">
        <v>98094</v>
      </c>
      <c r="C3917" s="246" t="s">
        <v>5295</v>
      </c>
      <c r="D3917" s="245" t="s">
        <v>19</v>
      </c>
      <c r="E3917" s="247">
        <v>2845.25</v>
      </c>
    </row>
    <row r="3918" spans="2:5" ht="31.5" x14ac:dyDescent="0.25">
      <c r="B3918" s="265">
        <v>98099</v>
      </c>
      <c r="C3918" s="246" t="s">
        <v>5296</v>
      </c>
      <c r="D3918" s="245" t="s">
        <v>19</v>
      </c>
      <c r="E3918" s="247">
        <v>4854.43</v>
      </c>
    </row>
    <row r="3919" spans="2:5" ht="31.5" x14ac:dyDescent="0.25">
      <c r="B3919" s="265">
        <v>98100</v>
      </c>
      <c r="C3919" s="246" t="s">
        <v>5297</v>
      </c>
      <c r="D3919" s="245" t="s">
        <v>19</v>
      </c>
      <c r="E3919" s="247">
        <v>6361.75</v>
      </c>
    </row>
    <row r="3920" spans="2:5" ht="31.5" x14ac:dyDescent="0.25">
      <c r="B3920" s="265">
        <v>98101</v>
      </c>
      <c r="C3920" s="246" t="s">
        <v>5298</v>
      </c>
      <c r="D3920" s="245" t="s">
        <v>19</v>
      </c>
      <c r="E3920" s="247">
        <v>9405.2900000000009</v>
      </c>
    </row>
    <row r="3921" spans="2:5" ht="31.5" x14ac:dyDescent="0.25">
      <c r="B3921" s="265">
        <v>98078</v>
      </c>
      <c r="C3921" s="246" t="s">
        <v>5279</v>
      </c>
      <c r="D3921" s="245" t="s">
        <v>19</v>
      </c>
      <c r="E3921" s="247">
        <v>4565.78</v>
      </c>
    </row>
    <row r="3922" spans="2:5" ht="31.5" x14ac:dyDescent="0.25">
      <c r="B3922" s="265">
        <v>98079</v>
      </c>
      <c r="C3922" s="246" t="s">
        <v>5280</v>
      </c>
      <c r="D3922" s="245" t="s">
        <v>19</v>
      </c>
      <c r="E3922" s="247">
        <v>8001.85</v>
      </c>
    </row>
    <row r="3923" spans="2:5" ht="31.5" x14ac:dyDescent="0.25">
      <c r="B3923" s="265">
        <v>98080</v>
      </c>
      <c r="C3923" s="246" t="s">
        <v>5281</v>
      </c>
      <c r="D3923" s="245" t="s">
        <v>19</v>
      </c>
      <c r="E3923" s="247">
        <v>10301.959999999999</v>
      </c>
    </row>
    <row r="3924" spans="2:5" ht="31.5" x14ac:dyDescent="0.25">
      <c r="B3924" s="265">
        <v>98081</v>
      </c>
      <c r="C3924" s="246" t="s">
        <v>5282</v>
      </c>
      <c r="D3924" s="245" t="s">
        <v>19</v>
      </c>
      <c r="E3924" s="247">
        <v>15271.83</v>
      </c>
    </row>
    <row r="3925" spans="2:5" ht="31.5" x14ac:dyDescent="0.25">
      <c r="B3925" s="265">
        <v>98052</v>
      </c>
      <c r="C3925" s="246" t="s">
        <v>8803</v>
      </c>
      <c r="D3925" s="245" t="s">
        <v>19</v>
      </c>
      <c r="E3925" s="247">
        <v>2186.5</v>
      </c>
    </row>
    <row r="3926" spans="2:5" ht="31.5" x14ac:dyDescent="0.25">
      <c r="B3926" s="265">
        <v>98053</v>
      </c>
      <c r="C3926" s="246" t="s">
        <v>8804</v>
      </c>
      <c r="D3926" s="245" t="s">
        <v>19</v>
      </c>
      <c r="E3926" s="247">
        <v>3005.26</v>
      </c>
    </row>
    <row r="3927" spans="2:5" ht="31.5" x14ac:dyDescent="0.25">
      <c r="B3927" s="265">
        <v>98054</v>
      </c>
      <c r="C3927" s="246" t="s">
        <v>8805</v>
      </c>
      <c r="D3927" s="245" t="s">
        <v>19</v>
      </c>
      <c r="E3927" s="247">
        <v>4832.33</v>
      </c>
    </row>
    <row r="3928" spans="2:5" ht="31.5" x14ac:dyDescent="0.25">
      <c r="B3928" s="265">
        <v>98055</v>
      </c>
      <c r="C3928" s="246" t="s">
        <v>8806</v>
      </c>
      <c r="D3928" s="245" t="s">
        <v>19</v>
      </c>
      <c r="E3928" s="247">
        <v>6560.81</v>
      </c>
    </row>
    <row r="3929" spans="2:5" ht="31.5" x14ac:dyDescent="0.25">
      <c r="B3929" s="265">
        <v>98056</v>
      </c>
      <c r="C3929" s="246" t="s">
        <v>8807</v>
      </c>
      <c r="D3929" s="245" t="s">
        <v>19</v>
      </c>
      <c r="E3929" s="247">
        <v>7669.18</v>
      </c>
    </row>
    <row r="3930" spans="2:5" ht="31.5" x14ac:dyDescent="0.25">
      <c r="B3930" s="265">
        <v>98057</v>
      </c>
      <c r="C3930" s="246" t="s">
        <v>8808</v>
      </c>
      <c r="D3930" s="245" t="s">
        <v>19</v>
      </c>
      <c r="E3930" s="247">
        <v>9108.85</v>
      </c>
    </row>
    <row r="3931" spans="2:5" ht="31.5" x14ac:dyDescent="0.25">
      <c r="B3931" s="265">
        <v>98082</v>
      </c>
      <c r="C3931" s="246" t="s">
        <v>5283</v>
      </c>
      <c r="D3931" s="245" t="s">
        <v>19</v>
      </c>
      <c r="E3931" s="247">
        <v>4035.68</v>
      </c>
    </row>
    <row r="3932" spans="2:5" ht="31.5" x14ac:dyDescent="0.25">
      <c r="B3932" s="265">
        <v>98083</v>
      </c>
      <c r="C3932" s="246" t="s">
        <v>5284</v>
      </c>
      <c r="D3932" s="245" t="s">
        <v>19</v>
      </c>
      <c r="E3932" s="247">
        <v>5325.38</v>
      </c>
    </row>
    <row r="3933" spans="2:5" ht="31.5" x14ac:dyDescent="0.25">
      <c r="B3933" s="265">
        <v>98084</v>
      </c>
      <c r="C3933" s="246" t="s">
        <v>5285</v>
      </c>
      <c r="D3933" s="245" t="s">
        <v>19</v>
      </c>
      <c r="E3933" s="247">
        <v>7473.77</v>
      </c>
    </row>
    <row r="3934" spans="2:5" ht="31.5" x14ac:dyDescent="0.25">
      <c r="B3934" s="265">
        <v>98085</v>
      </c>
      <c r="C3934" s="246" t="s">
        <v>5286</v>
      </c>
      <c r="D3934" s="245" t="s">
        <v>19</v>
      </c>
      <c r="E3934" s="247">
        <v>10152.84</v>
      </c>
    </row>
    <row r="3935" spans="2:5" ht="31.5" x14ac:dyDescent="0.25">
      <c r="B3935" s="265">
        <v>98087</v>
      </c>
      <c r="C3935" s="246" t="s">
        <v>5288</v>
      </c>
      <c r="D3935" s="245" t="s">
        <v>19</v>
      </c>
      <c r="E3935" s="247">
        <v>12203.05</v>
      </c>
    </row>
    <row r="3936" spans="2:5" ht="31.5" x14ac:dyDescent="0.25">
      <c r="B3936" s="265">
        <v>98086</v>
      </c>
      <c r="C3936" s="246" t="s">
        <v>5287</v>
      </c>
      <c r="D3936" s="245" t="s">
        <v>19</v>
      </c>
      <c r="E3936" s="247">
        <v>11453.01</v>
      </c>
    </row>
    <row r="3937" spans="2:5" ht="31.5" x14ac:dyDescent="0.25">
      <c r="B3937" s="265">
        <v>98066</v>
      </c>
      <c r="C3937" s="246" t="s">
        <v>5267</v>
      </c>
      <c r="D3937" s="245" t="s">
        <v>19</v>
      </c>
      <c r="E3937" s="247">
        <v>5080.16</v>
      </c>
    </row>
    <row r="3938" spans="2:5" ht="31.5" x14ac:dyDescent="0.25">
      <c r="B3938" s="265">
        <v>98067</v>
      </c>
      <c r="C3938" s="246" t="s">
        <v>5268</v>
      </c>
      <c r="D3938" s="245" t="s">
        <v>19</v>
      </c>
      <c r="E3938" s="247">
        <v>6772.91</v>
      </c>
    </row>
    <row r="3939" spans="2:5" ht="31.5" x14ac:dyDescent="0.25">
      <c r="B3939" s="265">
        <v>98068</v>
      </c>
      <c r="C3939" s="246" t="s">
        <v>5269</v>
      </c>
      <c r="D3939" s="245" t="s">
        <v>19</v>
      </c>
      <c r="E3939" s="247">
        <v>9573.0300000000007</v>
      </c>
    </row>
    <row r="3940" spans="2:5" ht="31.5" x14ac:dyDescent="0.25">
      <c r="B3940" s="265">
        <v>98069</v>
      </c>
      <c r="C3940" s="246" t="s">
        <v>5270</v>
      </c>
      <c r="D3940" s="245" t="s">
        <v>19</v>
      </c>
      <c r="E3940" s="247">
        <v>12897.49</v>
      </c>
    </row>
    <row r="3941" spans="2:5" ht="31.5" x14ac:dyDescent="0.25">
      <c r="B3941" s="265">
        <v>98071</v>
      </c>
      <c r="C3941" s="246" t="s">
        <v>5272</v>
      </c>
      <c r="D3941" s="245" t="s">
        <v>19</v>
      </c>
      <c r="E3941" s="247">
        <v>16027.08</v>
      </c>
    </row>
    <row r="3942" spans="2:5" ht="31.5" x14ac:dyDescent="0.25">
      <c r="B3942" s="265">
        <v>98070</v>
      </c>
      <c r="C3942" s="246" t="s">
        <v>5271</v>
      </c>
      <c r="D3942" s="245" t="s">
        <v>19</v>
      </c>
      <c r="E3942" s="247">
        <v>14721.74</v>
      </c>
    </row>
    <row r="3943" spans="2:5" x14ac:dyDescent="0.25">
      <c r="B3943" s="265">
        <v>104915</v>
      </c>
      <c r="C3943" s="246" t="s">
        <v>2664</v>
      </c>
      <c r="D3943" s="245" t="s">
        <v>171</v>
      </c>
      <c r="E3943" s="247">
        <v>10.42</v>
      </c>
    </row>
    <row r="3944" spans="2:5" x14ac:dyDescent="0.25">
      <c r="B3944" s="265">
        <v>96546</v>
      </c>
      <c r="C3944" s="246" t="s">
        <v>2650</v>
      </c>
      <c r="D3944" s="245" t="s">
        <v>171</v>
      </c>
      <c r="E3944" s="247">
        <v>15.6</v>
      </c>
    </row>
    <row r="3945" spans="2:5" x14ac:dyDescent="0.25">
      <c r="B3945" s="265">
        <v>96544</v>
      </c>
      <c r="C3945" s="246" t="s">
        <v>2648</v>
      </c>
      <c r="D3945" s="245" t="s">
        <v>171</v>
      </c>
      <c r="E3945" s="247">
        <v>20.61</v>
      </c>
    </row>
    <row r="3946" spans="2:5" x14ac:dyDescent="0.25">
      <c r="B3946" s="265">
        <v>96545</v>
      </c>
      <c r="C3946" s="246" t="s">
        <v>2649</v>
      </c>
      <c r="D3946" s="245" t="s">
        <v>171</v>
      </c>
      <c r="E3946" s="247">
        <v>18.100000000000001</v>
      </c>
    </row>
    <row r="3947" spans="2:5" x14ac:dyDescent="0.25">
      <c r="B3947" s="265">
        <v>96543</v>
      </c>
      <c r="C3947" s="246" t="s">
        <v>2484</v>
      </c>
      <c r="D3947" s="245" t="s">
        <v>171</v>
      </c>
      <c r="E3947" s="247">
        <v>23.59</v>
      </c>
    </row>
    <row r="3948" spans="2:5" ht="31.5" x14ac:dyDescent="0.25">
      <c r="B3948" s="265">
        <v>104922</v>
      </c>
      <c r="C3948" s="246" t="s">
        <v>2670</v>
      </c>
      <c r="D3948" s="245" t="s">
        <v>171</v>
      </c>
      <c r="E3948" s="247">
        <v>11.74</v>
      </c>
    </row>
    <row r="3949" spans="2:5" ht="31.5" x14ac:dyDescent="0.25">
      <c r="B3949" s="265">
        <v>104920</v>
      </c>
      <c r="C3949" s="246" t="s">
        <v>2668</v>
      </c>
      <c r="D3949" s="245" t="s">
        <v>171</v>
      </c>
      <c r="E3949" s="247">
        <v>11.71</v>
      </c>
    </row>
    <row r="3950" spans="2:5" ht="31.5" x14ac:dyDescent="0.25">
      <c r="B3950" s="265">
        <v>104921</v>
      </c>
      <c r="C3950" s="246" t="s">
        <v>2669</v>
      </c>
      <c r="D3950" s="245" t="s">
        <v>171</v>
      </c>
      <c r="E3950" s="247">
        <v>10.87</v>
      </c>
    </row>
    <row r="3951" spans="2:5" ht="31.5" x14ac:dyDescent="0.25">
      <c r="B3951" s="265">
        <v>104919</v>
      </c>
      <c r="C3951" s="246" t="s">
        <v>2667</v>
      </c>
      <c r="D3951" s="245" t="s">
        <v>171</v>
      </c>
      <c r="E3951" s="247">
        <v>13.89</v>
      </c>
    </row>
    <row r="3952" spans="2:5" ht="31.5" x14ac:dyDescent="0.25">
      <c r="B3952" s="265">
        <v>104917</v>
      </c>
      <c r="C3952" s="246" t="s">
        <v>2665</v>
      </c>
      <c r="D3952" s="245" t="s">
        <v>171</v>
      </c>
      <c r="E3952" s="247">
        <v>17.440000000000001</v>
      </c>
    </row>
    <row r="3953" spans="2:5" ht="31.5" x14ac:dyDescent="0.25">
      <c r="B3953" s="265">
        <v>104918</v>
      </c>
      <c r="C3953" s="246" t="s">
        <v>2666</v>
      </c>
      <c r="D3953" s="245" t="s">
        <v>171</v>
      </c>
      <c r="E3953" s="247">
        <v>15.77</v>
      </c>
    </row>
    <row r="3954" spans="2:5" ht="31.5" x14ac:dyDescent="0.25">
      <c r="B3954" s="265">
        <v>104916</v>
      </c>
      <c r="C3954" s="246" t="s">
        <v>2747</v>
      </c>
      <c r="D3954" s="245" t="s">
        <v>171</v>
      </c>
      <c r="E3954" s="247">
        <v>19.37</v>
      </c>
    </row>
    <row r="3955" spans="2:5" ht="31.5" x14ac:dyDescent="0.25">
      <c r="B3955" s="265">
        <v>96557</v>
      </c>
      <c r="C3955" s="246" t="s">
        <v>2698</v>
      </c>
      <c r="D3955" s="245" t="s">
        <v>173</v>
      </c>
      <c r="E3955" s="247">
        <v>664.21</v>
      </c>
    </row>
    <row r="3956" spans="2:5" ht="31.5" x14ac:dyDescent="0.25">
      <c r="B3956" s="265">
        <v>96555</v>
      </c>
      <c r="C3956" s="246" t="s">
        <v>2696</v>
      </c>
      <c r="D3956" s="245" t="s">
        <v>173</v>
      </c>
      <c r="E3956" s="247">
        <v>755.89</v>
      </c>
    </row>
    <row r="3957" spans="2:5" ht="31.5" x14ac:dyDescent="0.25">
      <c r="B3957" s="265">
        <v>104924</v>
      </c>
      <c r="C3957" s="246" t="s">
        <v>2749</v>
      </c>
      <c r="D3957" s="245" t="s">
        <v>173</v>
      </c>
      <c r="E3957" s="247">
        <v>688.28</v>
      </c>
    </row>
    <row r="3958" spans="2:5" ht="31.5" x14ac:dyDescent="0.25">
      <c r="B3958" s="265">
        <v>104923</v>
      </c>
      <c r="C3958" s="246" t="s">
        <v>2748</v>
      </c>
      <c r="D3958" s="245" t="s">
        <v>173</v>
      </c>
      <c r="E3958" s="247">
        <v>823.54</v>
      </c>
    </row>
    <row r="3959" spans="2:5" ht="31.5" x14ac:dyDescent="0.25">
      <c r="B3959" s="265">
        <v>96558</v>
      </c>
      <c r="C3959" s="246" t="s">
        <v>2699</v>
      </c>
      <c r="D3959" s="245" t="s">
        <v>173</v>
      </c>
      <c r="E3959" s="247">
        <v>700.12</v>
      </c>
    </row>
    <row r="3960" spans="2:5" ht="31.5" x14ac:dyDescent="0.25">
      <c r="B3960" s="265">
        <v>96556</v>
      </c>
      <c r="C3960" s="246" t="s">
        <v>2697</v>
      </c>
      <c r="D3960" s="245" t="s">
        <v>173</v>
      </c>
      <c r="E3960" s="247">
        <v>951.68</v>
      </c>
    </row>
    <row r="3961" spans="2:5" ht="31.5" x14ac:dyDescent="0.25">
      <c r="B3961" s="265">
        <v>96523</v>
      </c>
      <c r="C3961" s="246" t="s">
        <v>5576</v>
      </c>
      <c r="D3961" s="245" t="s">
        <v>173</v>
      </c>
      <c r="E3961" s="247">
        <v>125.39</v>
      </c>
    </row>
    <row r="3962" spans="2:5" ht="31.5" x14ac:dyDescent="0.25">
      <c r="B3962" s="265">
        <v>96522</v>
      </c>
      <c r="C3962" s="246" t="s">
        <v>5575</v>
      </c>
      <c r="D3962" s="245" t="s">
        <v>173</v>
      </c>
      <c r="E3962" s="247">
        <v>189.61</v>
      </c>
    </row>
    <row r="3963" spans="2:5" ht="31.5" x14ac:dyDescent="0.25">
      <c r="B3963" s="265">
        <v>96527</v>
      </c>
      <c r="C3963" s="246" t="s">
        <v>5580</v>
      </c>
      <c r="D3963" s="245" t="s">
        <v>173</v>
      </c>
      <c r="E3963" s="247">
        <v>137.96</v>
      </c>
    </row>
    <row r="3964" spans="2:5" ht="31.5" x14ac:dyDescent="0.25">
      <c r="B3964" s="265">
        <v>96526</v>
      </c>
      <c r="C3964" s="246" t="s">
        <v>5579</v>
      </c>
      <c r="D3964" s="245" t="s">
        <v>173</v>
      </c>
      <c r="E3964" s="247">
        <v>271.3</v>
      </c>
    </row>
    <row r="3965" spans="2:5" ht="31.5" x14ac:dyDescent="0.25">
      <c r="B3965" s="265">
        <v>96521</v>
      </c>
      <c r="C3965" s="246" t="s">
        <v>5574</v>
      </c>
      <c r="D3965" s="245" t="s">
        <v>173</v>
      </c>
      <c r="E3965" s="247">
        <v>47.22</v>
      </c>
    </row>
    <row r="3966" spans="2:5" ht="31.5" x14ac:dyDescent="0.25">
      <c r="B3966" s="265">
        <v>96520</v>
      </c>
      <c r="C3966" s="246" t="s">
        <v>5573</v>
      </c>
      <c r="D3966" s="245" t="s">
        <v>173</v>
      </c>
      <c r="E3966" s="247">
        <v>111.08</v>
      </c>
    </row>
    <row r="3967" spans="2:5" ht="31.5" x14ac:dyDescent="0.25">
      <c r="B3967" s="265">
        <v>96525</v>
      </c>
      <c r="C3967" s="246" t="s">
        <v>5578</v>
      </c>
      <c r="D3967" s="245" t="s">
        <v>173</v>
      </c>
      <c r="E3967" s="247">
        <v>60.07</v>
      </c>
    </row>
    <row r="3968" spans="2:5" ht="31.5" x14ac:dyDescent="0.25">
      <c r="B3968" s="265">
        <v>96524</v>
      </c>
      <c r="C3968" s="246" t="s">
        <v>5577</v>
      </c>
      <c r="D3968" s="245" t="s">
        <v>173</v>
      </c>
      <c r="E3968" s="247">
        <v>184.5</v>
      </c>
    </row>
    <row r="3969" spans="2:5" ht="31.5" x14ac:dyDescent="0.25">
      <c r="B3969" s="265">
        <v>96537</v>
      </c>
      <c r="C3969" s="246" t="s">
        <v>2478</v>
      </c>
      <c r="D3969" s="245" t="s">
        <v>121</v>
      </c>
      <c r="E3969" s="247">
        <v>200.67</v>
      </c>
    </row>
    <row r="3970" spans="2:5" ht="31.5" x14ac:dyDescent="0.25">
      <c r="B3970" s="265">
        <v>96540</v>
      </c>
      <c r="C3970" s="246" t="s">
        <v>2481</v>
      </c>
      <c r="D3970" s="245" t="s">
        <v>121</v>
      </c>
      <c r="E3970" s="247">
        <v>148.01</v>
      </c>
    </row>
    <row r="3971" spans="2:5" ht="31.5" x14ac:dyDescent="0.25">
      <c r="B3971" s="265">
        <v>96528</v>
      </c>
      <c r="C3971" s="246" t="s">
        <v>5581</v>
      </c>
      <c r="D3971" s="245" t="s">
        <v>121</v>
      </c>
      <c r="E3971" s="247">
        <v>164.4</v>
      </c>
    </row>
    <row r="3972" spans="2:5" ht="31.5" x14ac:dyDescent="0.25">
      <c r="B3972" s="265">
        <v>96531</v>
      </c>
      <c r="C3972" s="246" t="s">
        <v>2472</v>
      </c>
      <c r="D3972" s="245" t="s">
        <v>121</v>
      </c>
      <c r="E3972" s="247">
        <v>115.51</v>
      </c>
    </row>
    <row r="3973" spans="2:5" ht="31.5" x14ac:dyDescent="0.25">
      <c r="B3973" s="265">
        <v>96534</v>
      </c>
      <c r="C3973" s="246" t="s">
        <v>2475</v>
      </c>
      <c r="D3973" s="245" t="s">
        <v>121</v>
      </c>
      <c r="E3973" s="247">
        <v>90.05</v>
      </c>
    </row>
    <row r="3974" spans="2:5" ht="31.5" x14ac:dyDescent="0.25">
      <c r="B3974" s="265">
        <v>104928</v>
      </c>
      <c r="C3974" s="246" t="s">
        <v>2575</v>
      </c>
      <c r="D3974" s="245" t="s">
        <v>121</v>
      </c>
      <c r="E3974" s="247">
        <v>165.78</v>
      </c>
    </row>
    <row r="3975" spans="2:5" ht="31.5" x14ac:dyDescent="0.25">
      <c r="B3975" s="265">
        <v>104929</v>
      </c>
      <c r="C3975" s="246" t="s">
        <v>2576</v>
      </c>
      <c r="D3975" s="245" t="s">
        <v>121</v>
      </c>
      <c r="E3975" s="247">
        <v>103.34</v>
      </c>
    </row>
    <row r="3976" spans="2:5" ht="31.5" x14ac:dyDescent="0.25">
      <c r="B3976" s="265">
        <v>104925</v>
      </c>
      <c r="C3976" s="246" t="s">
        <v>2572</v>
      </c>
      <c r="D3976" s="245" t="s">
        <v>121</v>
      </c>
      <c r="E3976" s="247">
        <v>165.66</v>
      </c>
    </row>
    <row r="3977" spans="2:5" ht="31.5" x14ac:dyDescent="0.25">
      <c r="B3977" s="265">
        <v>104926</v>
      </c>
      <c r="C3977" s="246" t="s">
        <v>2573</v>
      </c>
      <c r="D3977" s="245" t="s">
        <v>121</v>
      </c>
      <c r="E3977" s="247">
        <v>110.7</v>
      </c>
    </row>
    <row r="3978" spans="2:5" ht="31.5" x14ac:dyDescent="0.25">
      <c r="B3978" s="265">
        <v>104927</v>
      </c>
      <c r="C3978" s="246" t="s">
        <v>2574</v>
      </c>
      <c r="D3978" s="245" t="s">
        <v>121</v>
      </c>
      <c r="E3978" s="247">
        <v>82.12</v>
      </c>
    </row>
    <row r="3979" spans="2:5" ht="31.5" x14ac:dyDescent="0.25">
      <c r="B3979" s="265">
        <v>96538</v>
      </c>
      <c r="C3979" s="246" t="s">
        <v>2479</v>
      </c>
      <c r="D3979" s="245" t="s">
        <v>121</v>
      </c>
      <c r="E3979" s="247">
        <v>281.31</v>
      </c>
    </row>
    <row r="3980" spans="2:5" ht="31.5" x14ac:dyDescent="0.25">
      <c r="B3980" s="265">
        <v>96541</v>
      </c>
      <c r="C3980" s="246" t="s">
        <v>2482</v>
      </c>
      <c r="D3980" s="245" t="s">
        <v>121</v>
      </c>
      <c r="E3980" s="247">
        <v>213.5</v>
      </c>
    </row>
    <row r="3981" spans="2:5" ht="31.5" x14ac:dyDescent="0.25">
      <c r="B3981" s="265">
        <v>96529</v>
      </c>
      <c r="C3981" s="246" t="s">
        <v>2470</v>
      </c>
      <c r="D3981" s="245" t="s">
        <v>121</v>
      </c>
      <c r="E3981" s="247">
        <v>287.45</v>
      </c>
    </row>
    <row r="3982" spans="2:5" ht="31.5" x14ac:dyDescent="0.25">
      <c r="B3982" s="265">
        <v>96532</v>
      </c>
      <c r="C3982" s="246" t="s">
        <v>2473</v>
      </c>
      <c r="D3982" s="245" t="s">
        <v>121</v>
      </c>
      <c r="E3982" s="247">
        <v>202.02</v>
      </c>
    </row>
    <row r="3983" spans="2:5" ht="31.5" x14ac:dyDescent="0.25">
      <c r="B3983" s="265">
        <v>96535</v>
      </c>
      <c r="C3983" s="246" t="s">
        <v>2476</v>
      </c>
      <c r="D3983" s="245" t="s">
        <v>121</v>
      </c>
      <c r="E3983" s="247">
        <v>157.58000000000001</v>
      </c>
    </row>
    <row r="3984" spans="2:5" ht="31.5" x14ac:dyDescent="0.25">
      <c r="B3984" s="265">
        <v>96539</v>
      </c>
      <c r="C3984" s="246" t="s">
        <v>2480</v>
      </c>
      <c r="D3984" s="245" t="s">
        <v>121</v>
      </c>
      <c r="E3984" s="247">
        <v>144.53</v>
      </c>
    </row>
    <row r="3985" spans="2:5" ht="31.5" x14ac:dyDescent="0.25">
      <c r="B3985" s="265">
        <v>96542</v>
      </c>
      <c r="C3985" s="246" t="s">
        <v>2483</v>
      </c>
      <c r="D3985" s="245" t="s">
        <v>121</v>
      </c>
      <c r="E3985" s="247">
        <v>112.19</v>
      </c>
    </row>
    <row r="3986" spans="2:5" ht="31.5" x14ac:dyDescent="0.25">
      <c r="B3986" s="265">
        <v>96530</v>
      </c>
      <c r="C3986" s="246" t="s">
        <v>2471</v>
      </c>
      <c r="D3986" s="245" t="s">
        <v>121</v>
      </c>
      <c r="E3986" s="247">
        <v>148.97</v>
      </c>
    </row>
    <row r="3987" spans="2:5" ht="31.5" x14ac:dyDescent="0.25">
      <c r="B3987" s="265">
        <v>96533</v>
      </c>
      <c r="C3987" s="246" t="s">
        <v>2474</v>
      </c>
      <c r="D3987" s="245" t="s">
        <v>121</v>
      </c>
      <c r="E3987" s="247">
        <v>101.77</v>
      </c>
    </row>
    <row r="3988" spans="2:5" ht="31.5" x14ac:dyDescent="0.25">
      <c r="B3988" s="265">
        <v>96536</v>
      </c>
      <c r="C3988" s="246" t="s">
        <v>2477</v>
      </c>
      <c r="D3988" s="245" t="s">
        <v>121</v>
      </c>
      <c r="E3988" s="247">
        <v>77.16</v>
      </c>
    </row>
    <row r="3989" spans="2:5" ht="31.5" x14ac:dyDescent="0.25">
      <c r="B3989" s="265">
        <v>105518</v>
      </c>
      <c r="C3989" s="246" t="s">
        <v>8809</v>
      </c>
      <c r="D3989" s="245" t="s">
        <v>121</v>
      </c>
      <c r="E3989" s="247">
        <v>0</v>
      </c>
    </row>
    <row r="3990" spans="2:5" ht="31.5" x14ac:dyDescent="0.25">
      <c r="B3990" s="265">
        <v>105517</v>
      </c>
      <c r="C3990" s="246" t="s">
        <v>8810</v>
      </c>
      <c r="D3990" s="245" t="s">
        <v>121</v>
      </c>
      <c r="E3990" s="247">
        <v>0</v>
      </c>
    </row>
    <row r="3991" spans="2:5" ht="31.5" x14ac:dyDescent="0.25">
      <c r="B3991" s="265">
        <v>105520</v>
      </c>
      <c r="C3991" s="246" t="s">
        <v>8811</v>
      </c>
      <c r="D3991" s="245" t="s">
        <v>121</v>
      </c>
      <c r="E3991" s="247">
        <v>0</v>
      </c>
    </row>
    <row r="3992" spans="2:5" ht="31.5" x14ac:dyDescent="0.25">
      <c r="B3992" s="265">
        <v>105519</v>
      </c>
      <c r="C3992" s="246" t="s">
        <v>8812</v>
      </c>
      <c r="D3992" s="245" t="s">
        <v>121</v>
      </c>
      <c r="E3992" s="247">
        <v>0</v>
      </c>
    </row>
    <row r="3993" spans="2:5" ht="31.5" x14ac:dyDescent="0.25">
      <c r="B3993" s="265">
        <v>101793</v>
      </c>
      <c r="C3993" s="246" t="s">
        <v>2487</v>
      </c>
      <c r="D3993" s="245" t="s">
        <v>173</v>
      </c>
      <c r="E3993" s="247">
        <v>27.7</v>
      </c>
    </row>
    <row r="3994" spans="2:5" ht="31.5" x14ac:dyDescent="0.25">
      <c r="B3994" s="265">
        <v>101792</v>
      </c>
      <c r="C3994" s="246" t="s">
        <v>2486</v>
      </c>
      <c r="D3994" s="245" t="s">
        <v>173</v>
      </c>
      <c r="E3994" s="247">
        <v>18.829999999999998</v>
      </c>
    </row>
    <row r="3995" spans="2:5" x14ac:dyDescent="0.25">
      <c r="B3995" s="265">
        <v>92272</v>
      </c>
      <c r="C3995" s="246" t="s">
        <v>2383</v>
      </c>
      <c r="D3995" s="245" t="s">
        <v>123</v>
      </c>
      <c r="E3995" s="247">
        <v>35.119999999999997</v>
      </c>
    </row>
    <row r="3996" spans="2:5" x14ac:dyDescent="0.25">
      <c r="B3996" s="265">
        <v>101791</v>
      </c>
      <c r="C3996" s="246" t="s">
        <v>2485</v>
      </c>
      <c r="D3996" s="245" t="s">
        <v>123</v>
      </c>
      <c r="E3996" s="247">
        <v>23.77</v>
      </c>
    </row>
    <row r="3997" spans="2:5" x14ac:dyDescent="0.25">
      <c r="B3997" s="265">
        <v>92273</v>
      </c>
      <c r="C3997" s="246" t="s">
        <v>2384</v>
      </c>
      <c r="D3997" s="245" t="s">
        <v>123</v>
      </c>
      <c r="E3997" s="247">
        <v>15.04</v>
      </c>
    </row>
    <row r="3998" spans="2:5" x14ac:dyDescent="0.25">
      <c r="B3998" s="265">
        <v>92268</v>
      </c>
      <c r="C3998" s="246" t="s">
        <v>2379</v>
      </c>
      <c r="D3998" s="245" t="s">
        <v>121</v>
      </c>
      <c r="E3998" s="247">
        <v>79.98</v>
      </c>
    </row>
    <row r="3999" spans="2:5" x14ac:dyDescent="0.25">
      <c r="B3999" s="265">
        <v>92267</v>
      </c>
      <c r="C3999" s="246" t="s">
        <v>2378</v>
      </c>
      <c r="D3999" s="245" t="s">
        <v>121</v>
      </c>
      <c r="E3999" s="247">
        <v>47.75</v>
      </c>
    </row>
    <row r="4000" spans="2:5" x14ac:dyDescent="0.25">
      <c r="B4000" s="265">
        <v>92271</v>
      </c>
      <c r="C4000" s="246" t="s">
        <v>2382</v>
      </c>
      <c r="D4000" s="245" t="s">
        <v>121</v>
      </c>
      <c r="E4000" s="247">
        <v>123</v>
      </c>
    </row>
    <row r="4001" spans="2:5" ht="31.5" x14ac:dyDescent="0.25">
      <c r="B4001" s="265">
        <v>92264</v>
      </c>
      <c r="C4001" s="246" t="s">
        <v>2375</v>
      </c>
      <c r="D4001" s="245" t="s">
        <v>121</v>
      </c>
      <c r="E4001" s="247">
        <v>205.11</v>
      </c>
    </row>
    <row r="4002" spans="2:5" ht="31.5" x14ac:dyDescent="0.25">
      <c r="B4002" s="265">
        <v>92263</v>
      </c>
      <c r="C4002" s="246" t="s">
        <v>2374</v>
      </c>
      <c r="D4002" s="245" t="s">
        <v>121</v>
      </c>
      <c r="E4002" s="247">
        <v>164.1</v>
      </c>
    </row>
    <row r="4003" spans="2:5" x14ac:dyDescent="0.25">
      <c r="B4003" s="265">
        <v>92269</v>
      </c>
      <c r="C4003" s="246" t="s">
        <v>2380</v>
      </c>
      <c r="D4003" s="245" t="s">
        <v>121</v>
      </c>
      <c r="E4003" s="247">
        <v>125.89</v>
      </c>
    </row>
    <row r="4004" spans="2:5" x14ac:dyDescent="0.25">
      <c r="B4004" s="265">
        <v>92270</v>
      </c>
      <c r="C4004" s="246" t="s">
        <v>2381</v>
      </c>
      <c r="D4004" s="245" t="s">
        <v>121</v>
      </c>
      <c r="E4004" s="247">
        <v>197.98</v>
      </c>
    </row>
    <row r="4005" spans="2:5" x14ac:dyDescent="0.25">
      <c r="B4005" s="265">
        <v>92266</v>
      </c>
      <c r="C4005" s="246" t="s">
        <v>2377</v>
      </c>
      <c r="D4005" s="245" t="s">
        <v>121</v>
      </c>
      <c r="E4005" s="247">
        <v>156.52000000000001</v>
      </c>
    </row>
    <row r="4006" spans="2:5" x14ac:dyDescent="0.25">
      <c r="B4006" s="265">
        <v>92265</v>
      </c>
      <c r="C4006" s="246" t="s">
        <v>2376</v>
      </c>
      <c r="D4006" s="245" t="s">
        <v>121</v>
      </c>
      <c r="E4006" s="247">
        <v>121.34</v>
      </c>
    </row>
    <row r="4007" spans="2:5" ht="31.5" x14ac:dyDescent="0.25">
      <c r="B4007" s="265">
        <v>92524</v>
      </c>
      <c r="C4007" s="246" t="s">
        <v>2460</v>
      </c>
      <c r="D4007" s="245" t="s">
        <v>121</v>
      </c>
      <c r="E4007" s="247">
        <v>86.77</v>
      </c>
    </row>
    <row r="4008" spans="2:5" ht="31.5" x14ac:dyDescent="0.25">
      <c r="B4008" s="265">
        <v>92528</v>
      </c>
      <c r="C4008" s="246" t="s">
        <v>2462</v>
      </c>
      <c r="D4008" s="245" t="s">
        <v>121</v>
      </c>
      <c r="E4008" s="247">
        <v>82.88</v>
      </c>
    </row>
    <row r="4009" spans="2:5" ht="31.5" x14ac:dyDescent="0.25">
      <c r="B4009" s="265">
        <v>92532</v>
      </c>
      <c r="C4009" s="246" t="s">
        <v>2464</v>
      </c>
      <c r="D4009" s="245" t="s">
        <v>121</v>
      </c>
      <c r="E4009" s="247">
        <v>79.489999999999995</v>
      </c>
    </row>
    <row r="4010" spans="2:5" ht="31.5" x14ac:dyDescent="0.25">
      <c r="B4010" s="265">
        <v>92536</v>
      </c>
      <c r="C4010" s="246" t="s">
        <v>2466</v>
      </c>
      <c r="D4010" s="245" t="s">
        <v>121</v>
      </c>
      <c r="E4010" s="247">
        <v>73.02</v>
      </c>
    </row>
    <row r="4011" spans="2:5" ht="31.5" x14ac:dyDescent="0.25">
      <c r="B4011" s="265">
        <v>92508</v>
      </c>
      <c r="C4011" s="246" t="s">
        <v>2452</v>
      </c>
      <c r="D4011" s="245" t="s">
        <v>121</v>
      </c>
      <c r="E4011" s="247">
        <v>116.91</v>
      </c>
    </row>
    <row r="4012" spans="2:5" ht="31.5" x14ac:dyDescent="0.25">
      <c r="B4012" s="265">
        <v>92512</v>
      </c>
      <c r="C4012" s="246" t="s">
        <v>2454</v>
      </c>
      <c r="D4012" s="245" t="s">
        <v>121</v>
      </c>
      <c r="E4012" s="247">
        <v>101.89</v>
      </c>
    </row>
    <row r="4013" spans="2:5" ht="31.5" x14ac:dyDescent="0.25">
      <c r="B4013" s="265">
        <v>92515</v>
      </c>
      <c r="C4013" s="246" t="s">
        <v>2456</v>
      </c>
      <c r="D4013" s="245" t="s">
        <v>121</v>
      </c>
      <c r="E4013" s="247">
        <v>93.83</v>
      </c>
    </row>
    <row r="4014" spans="2:5" ht="31.5" x14ac:dyDescent="0.25">
      <c r="B4014" s="265">
        <v>92520</v>
      </c>
      <c r="C4014" s="246" t="s">
        <v>2458</v>
      </c>
      <c r="D4014" s="245" t="s">
        <v>121</v>
      </c>
      <c r="E4014" s="247">
        <v>88.22</v>
      </c>
    </row>
    <row r="4015" spans="2:5" ht="31.5" x14ac:dyDescent="0.25">
      <c r="B4015" s="265">
        <v>92526</v>
      </c>
      <c r="C4015" s="246" t="s">
        <v>2461</v>
      </c>
      <c r="D4015" s="245" t="s">
        <v>121</v>
      </c>
      <c r="E4015" s="247">
        <v>46.27</v>
      </c>
    </row>
    <row r="4016" spans="2:5" ht="31.5" x14ac:dyDescent="0.25">
      <c r="B4016" s="265">
        <v>92530</v>
      </c>
      <c r="C4016" s="246" t="s">
        <v>2463</v>
      </c>
      <c r="D4016" s="245" t="s">
        <v>121</v>
      </c>
      <c r="E4016" s="247">
        <v>43.56</v>
      </c>
    </row>
    <row r="4017" spans="2:5" ht="31.5" x14ac:dyDescent="0.25">
      <c r="B4017" s="265">
        <v>92534</v>
      </c>
      <c r="C4017" s="246" t="s">
        <v>2465</v>
      </c>
      <c r="D4017" s="245" t="s">
        <v>121</v>
      </c>
      <c r="E4017" s="247">
        <v>41.22</v>
      </c>
    </row>
    <row r="4018" spans="2:5" ht="31.5" x14ac:dyDescent="0.25">
      <c r="B4018" s="265">
        <v>92538</v>
      </c>
      <c r="C4018" s="246" t="s">
        <v>2467</v>
      </c>
      <c r="D4018" s="245" t="s">
        <v>121</v>
      </c>
      <c r="E4018" s="247">
        <v>36.65</v>
      </c>
    </row>
    <row r="4019" spans="2:5" ht="31.5" x14ac:dyDescent="0.25">
      <c r="B4019" s="265">
        <v>103760</v>
      </c>
      <c r="C4019" s="246" t="s">
        <v>2568</v>
      </c>
      <c r="D4019" s="245" t="s">
        <v>121</v>
      </c>
      <c r="E4019" s="247">
        <v>128.99</v>
      </c>
    </row>
    <row r="4020" spans="2:5" ht="31.5" x14ac:dyDescent="0.25">
      <c r="B4020" s="265">
        <v>103761</v>
      </c>
      <c r="C4020" s="246" t="s">
        <v>2569</v>
      </c>
      <c r="D4020" s="245" t="s">
        <v>121</v>
      </c>
      <c r="E4020" s="247">
        <v>89.07</v>
      </c>
    </row>
    <row r="4021" spans="2:5" ht="31.5" x14ac:dyDescent="0.25">
      <c r="B4021" s="265">
        <v>103762</v>
      </c>
      <c r="C4021" s="246" t="s">
        <v>2570</v>
      </c>
      <c r="D4021" s="245" t="s">
        <v>121</v>
      </c>
      <c r="E4021" s="247">
        <v>76.89</v>
      </c>
    </row>
    <row r="4022" spans="2:5" ht="31.5" x14ac:dyDescent="0.25">
      <c r="B4022" s="265">
        <v>103763</v>
      </c>
      <c r="C4022" s="246" t="s">
        <v>2571</v>
      </c>
      <c r="D4022" s="245" t="s">
        <v>121</v>
      </c>
      <c r="E4022" s="247">
        <v>68.069999999999993</v>
      </c>
    </row>
    <row r="4023" spans="2:5" ht="31.5" x14ac:dyDescent="0.25">
      <c r="B4023" s="265">
        <v>92510</v>
      </c>
      <c r="C4023" s="246" t="s">
        <v>2453</v>
      </c>
      <c r="D4023" s="245" t="s">
        <v>121</v>
      </c>
      <c r="E4023" s="247">
        <v>70.760000000000005</v>
      </c>
    </row>
    <row r="4024" spans="2:5" ht="31.5" x14ac:dyDescent="0.25">
      <c r="B4024" s="265">
        <v>92514</v>
      </c>
      <c r="C4024" s="246" t="s">
        <v>2455</v>
      </c>
      <c r="D4024" s="245" t="s">
        <v>121</v>
      </c>
      <c r="E4024" s="247">
        <v>57.29</v>
      </c>
    </row>
    <row r="4025" spans="2:5" ht="31.5" x14ac:dyDescent="0.25">
      <c r="B4025" s="265">
        <v>92518</v>
      </c>
      <c r="C4025" s="246" t="s">
        <v>2457</v>
      </c>
      <c r="D4025" s="245" t="s">
        <v>121</v>
      </c>
      <c r="E4025" s="247">
        <v>50.71</v>
      </c>
    </row>
    <row r="4026" spans="2:5" ht="31.5" x14ac:dyDescent="0.25">
      <c r="B4026" s="265">
        <v>92522</v>
      </c>
      <c r="C4026" s="246" t="s">
        <v>2459</v>
      </c>
      <c r="D4026" s="245" t="s">
        <v>121</v>
      </c>
      <c r="E4026" s="247">
        <v>46.46</v>
      </c>
    </row>
    <row r="4027" spans="2:5" ht="31.5" x14ac:dyDescent="0.25">
      <c r="B4027" s="265">
        <v>92482</v>
      </c>
      <c r="C4027" s="246" t="s">
        <v>2439</v>
      </c>
      <c r="D4027" s="245" t="s">
        <v>121</v>
      </c>
      <c r="E4027" s="247">
        <v>397.55</v>
      </c>
    </row>
    <row r="4028" spans="2:5" ht="31.5" x14ac:dyDescent="0.25">
      <c r="B4028" s="265">
        <v>92484</v>
      </c>
      <c r="C4028" s="246" t="s">
        <v>2440</v>
      </c>
      <c r="D4028" s="245" t="s">
        <v>121</v>
      </c>
      <c r="E4028" s="247">
        <v>276.89999999999998</v>
      </c>
    </row>
    <row r="4029" spans="2:5" ht="31.5" x14ac:dyDescent="0.25">
      <c r="B4029" s="265">
        <v>92486</v>
      </c>
      <c r="C4029" s="246" t="s">
        <v>2441</v>
      </c>
      <c r="D4029" s="245" t="s">
        <v>121</v>
      </c>
      <c r="E4029" s="247">
        <v>199.26</v>
      </c>
    </row>
    <row r="4030" spans="2:5" ht="31.5" x14ac:dyDescent="0.25">
      <c r="B4030" s="265">
        <v>92492</v>
      </c>
      <c r="C4030" s="246" t="s">
        <v>2444</v>
      </c>
      <c r="D4030" s="245" t="s">
        <v>121</v>
      </c>
      <c r="E4030" s="247">
        <v>120.14</v>
      </c>
    </row>
    <row r="4031" spans="2:5" ht="31.5" x14ac:dyDescent="0.25">
      <c r="B4031" s="265">
        <v>92496</v>
      </c>
      <c r="C4031" s="246" t="s">
        <v>2446</v>
      </c>
      <c r="D4031" s="245" t="s">
        <v>121</v>
      </c>
      <c r="E4031" s="247">
        <v>114.47</v>
      </c>
    </row>
    <row r="4032" spans="2:5" ht="31.5" x14ac:dyDescent="0.25">
      <c r="B4032" s="265">
        <v>92500</v>
      </c>
      <c r="C4032" s="246" t="s">
        <v>2448</v>
      </c>
      <c r="D4032" s="245" t="s">
        <v>121</v>
      </c>
      <c r="E4032" s="247">
        <v>109.74</v>
      </c>
    </row>
    <row r="4033" spans="2:5" ht="31.5" x14ac:dyDescent="0.25">
      <c r="B4033" s="265">
        <v>92504</v>
      </c>
      <c r="C4033" s="246" t="s">
        <v>2450</v>
      </c>
      <c r="D4033" s="245" t="s">
        <v>121</v>
      </c>
      <c r="E4033" s="247">
        <v>101.18</v>
      </c>
    </row>
    <row r="4034" spans="2:5" ht="31.5" x14ac:dyDescent="0.25">
      <c r="B4034" s="265">
        <v>92488</v>
      </c>
      <c r="C4034" s="246" t="s">
        <v>2442</v>
      </c>
      <c r="D4034" s="245" t="s">
        <v>121</v>
      </c>
      <c r="E4034" s="247">
        <v>126.78</v>
      </c>
    </row>
    <row r="4035" spans="2:5" ht="31.5" x14ac:dyDescent="0.25">
      <c r="B4035" s="265">
        <v>92494</v>
      </c>
      <c r="C4035" s="246" t="s">
        <v>2445</v>
      </c>
      <c r="D4035" s="245" t="s">
        <v>121</v>
      </c>
      <c r="E4035" s="247">
        <v>77.94</v>
      </c>
    </row>
    <row r="4036" spans="2:5" ht="31.5" x14ac:dyDescent="0.25">
      <c r="B4036" s="265">
        <v>92498</v>
      </c>
      <c r="C4036" s="246" t="s">
        <v>2447</v>
      </c>
      <c r="D4036" s="245" t="s">
        <v>121</v>
      </c>
      <c r="E4036" s="247">
        <v>73.53</v>
      </c>
    </row>
    <row r="4037" spans="2:5" ht="31.5" x14ac:dyDescent="0.25">
      <c r="B4037" s="265">
        <v>92502</v>
      </c>
      <c r="C4037" s="246" t="s">
        <v>2449</v>
      </c>
      <c r="D4037" s="245" t="s">
        <v>121</v>
      </c>
      <c r="E4037" s="247">
        <v>70</v>
      </c>
    </row>
    <row r="4038" spans="2:5" ht="31.5" x14ac:dyDescent="0.25">
      <c r="B4038" s="265">
        <v>92506</v>
      </c>
      <c r="C4038" s="246" t="s">
        <v>2451</v>
      </c>
      <c r="D4038" s="245" t="s">
        <v>121</v>
      </c>
      <c r="E4038" s="247">
        <v>63.53</v>
      </c>
    </row>
    <row r="4039" spans="2:5" ht="31.5" x14ac:dyDescent="0.25">
      <c r="B4039" s="265">
        <v>92490</v>
      </c>
      <c r="C4039" s="246" t="s">
        <v>2443</v>
      </c>
      <c r="D4039" s="245" t="s">
        <v>121</v>
      </c>
      <c r="E4039" s="247">
        <v>83.13</v>
      </c>
    </row>
    <row r="4040" spans="2:5" ht="31.5" x14ac:dyDescent="0.25">
      <c r="B4040" s="265">
        <v>92433</v>
      </c>
      <c r="C4040" s="246" t="s">
        <v>2397</v>
      </c>
      <c r="D4040" s="245" t="s">
        <v>121</v>
      </c>
      <c r="E4040" s="247">
        <v>87</v>
      </c>
    </row>
    <row r="4041" spans="2:5" ht="31.5" x14ac:dyDescent="0.25">
      <c r="B4041" s="265">
        <v>92437</v>
      </c>
      <c r="C4041" s="246" t="s">
        <v>2399</v>
      </c>
      <c r="D4041" s="245" t="s">
        <v>121</v>
      </c>
      <c r="E4041" s="247">
        <v>83.19</v>
      </c>
    </row>
    <row r="4042" spans="2:5" ht="31.5" x14ac:dyDescent="0.25">
      <c r="B4042" s="265">
        <v>92441</v>
      </c>
      <c r="C4042" s="246" t="s">
        <v>2401</v>
      </c>
      <c r="D4042" s="245" t="s">
        <v>121</v>
      </c>
      <c r="E4042" s="247">
        <v>80.44</v>
      </c>
    </row>
    <row r="4043" spans="2:5" ht="31.5" x14ac:dyDescent="0.25">
      <c r="B4043" s="265">
        <v>92445</v>
      </c>
      <c r="C4043" s="246" t="s">
        <v>2403</v>
      </c>
      <c r="D4043" s="245" t="s">
        <v>121</v>
      </c>
      <c r="E4043" s="247">
        <v>75.03</v>
      </c>
    </row>
    <row r="4044" spans="2:5" ht="31.5" x14ac:dyDescent="0.25">
      <c r="B4044" s="265">
        <v>92417</v>
      </c>
      <c r="C4044" s="246" t="s">
        <v>2389</v>
      </c>
      <c r="D4044" s="245" t="s">
        <v>121</v>
      </c>
      <c r="E4044" s="247">
        <v>183.73</v>
      </c>
    </row>
    <row r="4045" spans="2:5" ht="31.5" x14ac:dyDescent="0.25">
      <c r="B4045" s="265">
        <v>92421</v>
      </c>
      <c r="C4045" s="246" t="s">
        <v>2391</v>
      </c>
      <c r="D4045" s="245" t="s">
        <v>121</v>
      </c>
      <c r="E4045" s="247">
        <v>122.77</v>
      </c>
    </row>
    <row r="4046" spans="2:5" ht="31.5" x14ac:dyDescent="0.25">
      <c r="B4046" s="265">
        <v>92425</v>
      </c>
      <c r="C4046" s="246" t="s">
        <v>2393</v>
      </c>
      <c r="D4046" s="245" t="s">
        <v>121</v>
      </c>
      <c r="E4046" s="247">
        <v>102.63</v>
      </c>
    </row>
    <row r="4047" spans="2:5" ht="31.5" x14ac:dyDescent="0.25">
      <c r="B4047" s="265">
        <v>92429</v>
      </c>
      <c r="C4047" s="246" t="s">
        <v>2395</v>
      </c>
      <c r="D4047" s="245" t="s">
        <v>121</v>
      </c>
      <c r="E4047" s="247">
        <v>92.49</v>
      </c>
    </row>
    <row r="4048" spans="2:5" ht="31.5" x14ac:dyDescent="0.25">
      <c r="B4048" s="265">
        <v>92431</v>
      </c>
      <c r="C4048" s="246" t="s">
        <v>2396</v>
      </c>
      <c r="D4048" s="245" t="s">
        <v>121</v>
      </c>
      <c r="E4048" s="247">
        <v>69.099999999999994</v>
      </c>
    </row>
    <row r="4049" spans="2:5" ht="31.5" x14ac:dyDescent="0.25">
      <c r="B4049" s="265">
        <v>92435</v>
      </c>
      <c r="C4049" s="246" t="s">
        <v>2398</v>
      </c>
      <c r="D4049" s="245" t="s">
        <v>121</v>
      </c>
      <c r="E4049" s="247">
        <v>65.89</v>
      </c>
    </row>
    <row r="4050" spans="2:5" ht="31.5" x14ac:dyDescent="0.25">
      <c r="B4050" s="265">
        <v>92439</v>
      </c>
      <c r="C4050" s="246" t="s">
        <v>2400</v>
      </c>
      <c r="D4050" s="245" t="s">
        <v>121</v>
      </c>
      <c r="E4050" s="247">
        <v>63.56</v>
      </c>
    </row>
    <row r="4051" spans="2:5" ht="31.5" x14ac:dyDescent="0.25">
      <c r="B4051" s="265">
        <v>92443</v>
      </c>
      <c r="C4051" s="246" t="s">
        <v>2402</v>
      </c>
      <c r="D4051" s="245" t="s">
        <v>121</v>
      </c>
      <c r="E4051" s="247">
        <v>58.75</v>
      </c>
    </row>
    <row r="4052" spans="2:5" ht="31.5" x14ac:dyDescent="0.25">
      <c r="B4052" s="265">
        <v>92415</v>
      </c>
      <c r="C4052" s="246" t="s">
        <v>2388</v>
      </c>
      <c r="D4052" s="245" t="s">
        <v>121</v>
      </c>
      <c r="E4052" s="247">
        <v>153.22</v>
      </c>
    </row>
    <row r="4053" spans="2:5" ht="31.5" x14ac:dyDescent="0.25">
      <c r="B4053" s="265">
        <v>92419</v>
      </c>
      <c r="C4053" s="246" t="s">
        <v>2390</v>
      </c>
      <c r="D4053" s="245" t="s">
        <v>121</v>
      </c>
      <c r="E4053" s="247">
        <v>99.37</v>
      </c>
    </row>
    <row r="4054" spans="2:5" ht="31.5" x14ac:dyDescent="0.25">
      <c r="B4054" s="265">
        <v>92423</v>
      </c>
      <c r="C4054" s="246" t="s">
        <v>2392</v>
      </c>
      <c r="D4054" s="245" t="s">
        <v>121</v>
      </c>
      <c r="E4054" s="247">
        <v>82.29</v>
      </c>
    </row>
    <row r="4055" spans="2:5" ht="31.5" x14ac:dyDescent="0.25">
      <c r="B4055" s="265">
        <v>92427</v>
      </c>
      <c r="C4055" s="246" t="s">
        <v>2394</v>
      </c>
      <c r="D4055" s="245" t="s">
        <v>121</v>
      </c>
      <c r="E4055" s="247">
        <v>73.64</v>
      </c>
    </row>
    <row r="4056" spans="2:5" ht="31.5" x14ac:dyDescent="0.25">
      <c r="B4056" s="265">
        <v>92409</v>
      </c>
      <c r="C4056" s="246" t="s">
        <v>2385</v>
      </c>
      <c r="D4056" s="245" t="s">
        <v>121</v>
      </c>
      <c r="E4056" s="247">
        <v>255.82</v>
      </c>
    </row>
    <row r="4057" spans="2:5" ht="31.5" x14ac:dyDescent="0.25">
      <c r="B4057" s="265">
        <v>92411</v>
      </c>
      <c r="C4057" s="246" t="s">
        <v>2386</v>
      </c>
      <c r="D4057" s="245" t="s">
        <v>121</v>
      </c>
      <c r="E4057" s="247">
        <v>179.25</v>
      </c>
    </row>
    <row r="4058" spans="2:5" ht="31.5" x14ac:dyDescent="0.25">
      <c r="B4058" s="265">
        <v>92413</v>
      </c>
      <c r="C4058" s="246" t="s">
        <v>2387</v>
      </c>
      <c r="D4058" s="245" t="s">
        <v>121</v>
      </c>
      <c r="E4058" s="247">
        <v>121.31</v>
      </c>
    </row>
    <row r="4059" spans="2:5" ht="31.5" x14ac:dyDescent="0.25">
      <c r="B4059" s="265">
        <v>92465</v>
      </c>
      <c r="C4059" s="246" t="s">
        <v>2423</v>
      </c>
      <c r="D4059" s="245" t="s">
        <v>121</v>
      </c>
      <c r="E4059" s="247">
        <v>160.93</v>
      </c>
    </row>
    <row r="4060" spans="2:5" ht="31.5" x14ac:dyDescent="0.25">
      <c r="B4060" s="265">
        <v>92469</v>
      </c>
      <c r="C4060" s="246" t="s">
        <v>2427</v>
      </c>
      <c r="D4060" s="245" t="s">
        <v>121</v>
      </c>
      <c r="E4060" s="247">
        <v>146.88999999999999</v>
      </c>
    </row>
    <row r="4061" spans="2:5" ht="31.5" x14ac:dyDescent="0.25">
      <c r="B4061" s="265">
        <v>92473</v>
      </c>
      <c r="C4061" s="246" t="s">
        <v>2431</v>
      </c>
      <c r="D4061" s="245" t="s">
        <v>121</v>
      </c>
      <c r="E4061" s="247">
        <v>135.41999999999999</v>
      </c>
    </row>
    <row r="4062" spans="2:5" ht="31.5" x14ac:dyDescent="0.25">
      <c r="B4062" s="265">
        <v>92477</v>
      </c>
      <c r="C4062" s="246" t="s">
        <v>2435</v>
      </c>
      <c r="D4062" s="245" t="s">
        <v>121</v>
      </c>
      <c r="E4062" s="247">
        <v>111.24</v>
      </c>
    </row>
    <row r="4063" spans="2:5" ht="31.5" x14ac:dyDescent="0.25">
      <c r="B4063" s="265">
        <v>92449</v>
      </c>
      <c r="C4063" s="246" t="s">
        <v>2407</v>
      </c>
      <c r="D4063" s="245" t="s">
        <v>121</v>
      </c>
      <c r="E4063" s="247">
        <v>289.2</v>
      </c>
    </row>
    <row r="4064" spans="2:5" ht="31.5" x14ac:dyDescent="0.25">
      <c r="B4064" s="265">
        <v>92453</v>
      </c>
      <c r="C4064" s="246" t="s">
        <v>2411</v>
      </c>
      <c r="D4064" s="245" t="s">
        <v>121</v>
      </c>
      <c r="E4064" s="247">
        <v>247.46</v>
      </c>
    </row>
    <row r="4065" spans="2:5" ht="31.5" x14ac:dyDescent="0.25">
      <c r="B4065" s="265">
        <v>92457</v>
      </c>
      <c r="C4065" s="246" t="s">
        <v>2415</v>
      </c>
      <c r="D4065" s="245" t="s">
        <v>121</v>
      </c>
      <c r="E4065" s="247">
        <v>215.87</v>
      </c>
    </row>
    <row r="4066" spans="2:5" ht="31.5" x14ac:dyDescent="0.25">
      <c r="B4066" s="265">
        <v>92461</v>
      </c>
      <c r="C4066" s="246" t="s">
        <v>2419</v>
      </c>
      <c r="D4066" s="245" t="s">
        <v>121</v>
      </c>
      <c r="E4066" s="247">
        <v>199.15</v>
      </c>
    </row>
    <row r="4067" spans="2:5" ht="31.5" x14ac:dyDescent="0.25">
      <c r="B4067" s="265">
        <v>92467</v>
      </c>
      <c r="C4067" s="246" t="s">
        <v>2425</v>
      </c>
      <c r="D4067" s="245" t="s">
        <v>121</v>
      </c>
      <c r="E4067" s="247">
        <v>104.66</v>
      </c>
    </row>
    <row r="4068" spans="2:5" ht="31.5" x14ac:dyDescent="0.25">
      <c r="B4068" s="265">
        <v>92471</v>
      </c>
      <c r="C4068" s="246" t="s">
        <v>2429</v>
      </c>
      <c r="D4068" s="245" t="s">
        <v>121</v>
      </c>
      <c r="E4068" s="247">
        <v>95.65</v>
      </c>
    </row>
    <row r="4069" spans="2:5" ht="31.5" x14ac:dyDescent="0.25">
      <c r="B4069" s="265">
        <v>92475</v>
      </c>
      <c r="C4069" s="246" t="s">
        <v>2433</v>
      </c>
      <c r="D4069" s="245" t="s">
        <v>121</v>
      </c>
      <c r="E4069" s="247">
        <v>88.26</v>
      </c>
    </row>
    <row r="4070" spans="2:5" ht="31.5" x14ac:dyDescent="0.25">
      <c r="B4070" s="265">
        <v>92479</v>
      </c>
      <c r="C4070" s="246" t="s">
        <v>2437</v>
      </c>
      <c r="D4070" s="245" t="s">
        <v>121</v>
      </c>
      <c r="E4070" s="247">
        <v>72.67</v>
      </c>
    </row>
    <row r="4071" spans="2:5" ht="31.5" x14ac:dyDescent="0.25">
      <c r="B4071" s="265">
        <v>92451</v>
      </c>
      <c r="C4071" s="246" t="s">
        <v>2409</v>
      </c>
      <c r="D4071" s="245" t="s">
        <v>121</v>
      </c>
      <c r="E4071" s="247">
        <v>198.01</v>
      </c>
    </row>
    <row r="4072" spans="2:5" ht="31.5" x14ac:dyDescent="0.25">
      <c r="B4072" s="265">
        <v>92455</v>
      </c>
      <c r="C4072" s="246" t="s">
        <v>2413</v>
      </c>
      <c r="D4072" s="245" t="s">
        <v>121</v>
      </c>
      <c r="E4072" s="247">
        <v>162.52000000000001</v>
      </c>
    </row>
    <row r="4073" spans="2:5" ht="31.5" x14ac:dyDescent="0.25">
      <c r="B4073" s="265">
        <v>92459</v>
      </c>
      <c r="C4073" s="246" t="s">
        <v>2417</v>
      </c>
      <c r="D4073" s="245" t="s">
        <v>121</v>
      </c>
      <c r="E4073" s="247">
        <v>138.78</v>
      </c>
    </row>
    <row r="4074" spans="2:5" ht="31.5" x14ac:dyDescent="0.25">
      <c r="B4074" s="265">
        <v>92463</v>
      </c>
      <c r="C4074" s="246" t="s">
        <v>2421</v>
      </c>
      <c r="D4074" s="245" t="s">
        <v>121</v>
      </c>
      <c r="E4074" s="247">
        <v>125.9</v>
      </c>
    </row>
    <row r="4075" spans="2:5" ht="31.5" x14ac:dyDescent="0.25">
      <c r="B4075" s="265">
        <v>92446</v>
      </c>
      <c r="C4075" s="246" t="s">
        <v>2404</v>
      </c>
      <c r="D4075" s="245" t="s">
        <v>121</v>
      </c>
      <c r="E4075" s="247">
        <v>352.54</v>
      </c>
    </row>
    <row r="4076" spans="2:5" ht="31.5" x14ac:dyDescent="0.25">
      <c r="B4076" s="265">
        <v>92447</v>
      </c>
      <c r="C4076" s="246" t="s">
        <v>2405</v>
      </c>
      <c r="D4076" s="245" t="s">
        <v>121</v>
      </c>
      <c r="E4076" s="247">
        <v>245.62</v>
      </c>
    </row>
    <row r="4077" spans="2:5" ht="31.5" x14ac:dyDescent="0.25">
      <c r="B4077" s="265">
        <v>92448</v>
      </c>
      <c r="C4077" s="246" t="s">
        <v>2406</v>
      </c>
      <c r="D4077" s="245" t="s">
        <v>121</v>
      </c>
      <c r="E4077" s="247">
        <v>190.46</v>
      </c>
    </row>
    <row r="4078" spans="2:5" ht="31.5" x14ac:dyDescent="0.25">
      <c r="B4078" s="265">
        <v>92466</v>
      </c>
      <c r="C4078" s="246" t="s">
        <v>2424</v>
      </c>
      <c r="D4078" s="245" t="s">
        <v>121</v>
      </c>
      <c r="E4078" s="247">
        <v>280.10000000000002</v>
      </c>
    </row>
    <row r="4079" spans="2:5" ht="31.5" x14ac:dyDescent="0.25">
      <c r="B4079" s="265">
        <v>92470</v>
      </c>
      <c r="C4079" s="246" t="s">
        <v>2428</v>
      </c>
      <c r="D4079" s="245" t="s">
        <v>121</v>
      </c>
      <c r="E4079" s="247">
        <v>271.99</v>
      </c>
    </row>
    <row r="4080" spans="2:5" ht="31.5" x14ac:dyDescent="0.25">
      <c r="B4080" s="265">
        <v>92474</v>
      </c>
      <c r="C4080" s="246" t="s">
        <v>2432</v>
      </c>
      <c r="D4080" s="245" t="s">
        <v>121</v>
      </c>
      <c r="E4080" s="247">
        <v>264.93</v>
      </c>
    </row>
    <row r="4081" spans="2:5" ht="31.5" x14ac:dyDescent="0.25">
      <c r="B4081" s="265">
        <v>92478</v>
      </c>
      <c r="C4081" s="246" t="s">
        <v>2436</v>
      </c>
      <c r="D4081" s="245" t="s">
        <v>121</v>
      </c>
      <c r="E4081" s="247">
        <v>251.18</v>
      </c>
    </row>
    <row r="4082" spans="2:5" ht="31.5" x14ac:dyDescent="0.25">
      <c r="B4082" s="265">
        <v>92450</v>
      </c>
      <c r="C4082" s="246" t="s">
        <v>2408</v>
      </c>
      <c r="D4082" s="245" t="s">
        <v>121</v>
      </c>
      <c r="E4082" s="247">
        <v>356.97</v>
      </c>
    </row>
    <row r="4083" spans="2:5" ht="31.5" x14ac:dyDescent="0.25">
      <c r="B4083" s="265">
        <v>92454</v>
      </c>
      <c r="C4083" s="246" t="s">
        <v>2412</v>
      </c>
      <c r="D4083" s="245" t="s">
        <v>121</v>
      </c>
      <c r="E4083" s="247">
        <v>323.81</v>
      </c>
    </row>
    <row r="4084" spans="2:5" ht="31.5" x14ac:dyDescent="0.25">
      <c r="B4084" s="265">
        <v>92458</v>
      </c>
      <c r="C4084" s="246" t="s">
        <v>2416</v>
      </c>
      <c r="D4084" s="245" t="s">
        <v>121</v>
      </c>
      <c r="E4084" s="247">
        <v>302.66000000000003</v>
      </c>
    </row>
    <row r="4085" spans="2:5" ht="31.5" x14ac:dyDescent="0.25">
      <c r="B4085" s="265">
        <v>92462</v>
      </c>
      <c r="C4085" s="246" t="s">
        <v>2420</v>
      </c>
      <c r="D4085" s="245" t="s">
        <v>121</v>
      </c>
      <c r="E4085" s="247">
        <v>288.83999999999997</v>
      </c>
    </row>
    <row r="4086" spans="2:5" ht="31.5" x14ac:dyDescent="0.25">
      <c r="B4086" s="265">
        <v>92468</v>
      </c>
      <c r="C4086" s="246" t="s">
        <v>2426</v>
      </c>
      <c r="D4086" s="245" t="s">
        <v>121</v>
      </c>
      <c r="E4086" s="247">
        <v>132.38</v>
      </c>
    </row>
    <row r="4087" spans="2:5" ht="31.5" x14ac:dyDescent="0.25">
      <c r="B4087" s="265">
        <v>92472</v>
      </c>
      <c r="C4087" s="246" t="s">
        <v>2430</v>
      </c>
      <c r="D4087" s="245" t="s">
        <v>121</v>
      </c>
      <c r="E4087" s="247">
        <v>125.46</v>
      </c>
    </row>
    <row r="4088" spans="2:5" ht="31.5" x14ac:dyDescent="0.25">
      <c r="B4088" s="265">
        <v>92476</v>
      </c>
      <c r="C4088" s="246" t="s">
        <v>2434</v>
      </c>
      <c r="D4088" s="245" t="s">
        <v>121</v>
      </c>
      <c r="E4088" s="247">
        <v>119.51</v>
      </c>
    </row>
    <row r="4089" spans="2:5" ht="31.5" x14ac:dyDescent="0.25">
      <c r="B4089" s="265">
        <v>92480</v>
      </c>
      <c r="C4089" s="246" t="s">
        <v>2438</v>
      </c>
      <c r="D4089" s="245" t="s">
        <v>121</v>
      </c>
      <c r="E4089" s="247">
        <v>107.81</v>
      </c>
    </row>
    <row r="4090" spans="2:5" ht="31.5" x14ac:dyDescent="0.25">
      <c r="B4090" s="265">
        <v>92452</v>
      </c>
      <c r="C4090" s="246" t="s">
        <v>2410</v>
      </c>
      <c r="D4090" s="245" t="s">
        <v>121</v>
      </c>
      <c r="E4090" s="247">
        <v>206.32</v>
      </c>
    </row>
    <row r="4091" spans="2:5" ht="31.5" x14ac:dyDescent="0.25">
      <c r="B4091" s="265">
        <v>92456</v>
      </c>
      <c r="C4091" s="246" t="s">
        <v>2414</v>
      </c>
      <c r="D4091" s="245" t="s">
        <v>121</v>
      </c>
      <c r="E4091" s="247">
        <v>173.51</v>
      </c>
    </row>
    <row r="4092" spans="2:5" ht="31.5" x14ac:dyDescent="0.25">
      <c r="B4092" s="265">
        <v>92460</v>
      </c>
      <c r="C4092" s="246" t="s">
        <v>2418</v>
      </c>
      <c r="D4092" s="245" t="s">
        <v>121</v>
      </c>
      <c r="E4092" s="247">
        <v>147.09</v>
      </c>
    </row>
    <row r="4093" spans="2:5" ht="31.5" x14ac:dyDescent="0.25">
      <c r="B4093" s="265">
        <v>92464</v>
      </c>
      <c r="C4093" s="246" t="s">
        <v>2422</v>
      </c>
      <c r="D4093" s="245" t="s">
        <v>121</v>
      </c>
      <c r="E4093" s="247">
        <v>140.31</v>
      </c>
    </row>
    <row r="4094" spans="2:5" ht="31.5" x14ac:dyDescent="0.25">
      <c r="B4094" s="265">
        <v>105403</v>
      </c>
      <c r="C4094" s="246" t="s">
        <v>2577</v>
      </c>
      <c r="D4094" s="245" t="s">
        <v>121</v>
      </c>
      <c r="E4094" s="247">
        <v>174.43</v>
      </c>
    </row>
    <row r="4095" spans="2:5" ht="31.5" x14ac:dyDescent="0.25">
      <c r="B4095" s="265">
        <v>96252</v>
      </c>
      <c r="C4095" s="246" t="s">
        <v>2468</v>
      </c>
      <c r="D4095" s="245" t="s">
        <v>121</v>
      </c>
      <c r="E4095" s="247">
        <v>144.41</v>
      </c>
    </row>
    <row r="4096" spans="2:5" ht="31.5" x14ac:dyDescent="0.25">
      <c r="B4096" s="265">
        <v>96254</v>
      </c>
      <c r="C4096" s="246" t="s">
        <v>8813</v>
      </c>
      <c r="D4096" s="245" t="s">
        <v>123</v>
      </c>
      <c r="E4096" s="247">
        <v>0</v>
      </c>
    </row>
    <row r="4097" spans="2:5" ht="31.5" x14ac:dyDescent="0.25">
      <c r="B4097" s="265">
        <v>96253</v>
      </c>
      <c r="C4097" s="246" t="s">
        <v>8814</v>
      </c>
      <c r="D4097" s="245" t="s">
        <v>123</v>
      </c>
      <c r="E4097" s="247">
        <v>0</v>
      </c>
    </row>
    <row r="4098" spans="2:5" ht="31.5" x14ac:dyDescent="0.25">
      <c r="B4098" s="265">
        <v>105406</v>
      </c>
      <c r="C4098" s="246" t="s">
        <v>2578</v>
      </c>
      <c r="D4098" s="245" t="s">
        <v>121</v>
      </c>
      <c r="E4098" s="247">
        <v>214.73</v>
      </c>
    </row>
    <row r="4099" spans="2:5" x14ac:dyDescent="0.25">
      <c r="B4099" s="265">
        <v>96264</v>
      </c>
      <c r="C4099" s="246" t="s">
        <v>8815</v>
      </c>
      <c r="D4099" s="245" t="s">
        <v>121</v>
      </c>
      <c r="E4099" s="247">
        <v>0</v>
      </c>
    </row>
    <row r="4100" spans="2:5" x14ac:dyDescent="0.25">
      <c r="B4100" s="265">
        <v>105405</v>
      </c>
      <c r="C4100" s="246" t="s">
        <v>8816</v>
      </c>
      <c r="D4100" s="245" t="s">
        <v>121</v>
      </c>
      <c r="E4100" s="247">
        <v>0</v>
      </c>
    </row>
    <row r="4101" spans="2:5" ht="31.5" x14ac:dyDescent="0.25">
      <c r="B4101" s="265">
        <v>96258</v>
      </c>
      <c r="C4101" s="246" t="s">
        <v>2469</v>
      </c>
      <c r="D4101" s="245" t="s">
        <v>121</v>
      </c>
      <c r="E4101" s="247">
        <v>154.61000000000001</v>
      </c>
    </row>
    <row r="4102" spans="2:5" x14ac:dyDescent="0.25">
      <c r="B4102" s="265">
        <v>96262</v>
      </c>
      <c r="C4102" s="246" t="s">
        <v>8817</v>
      </c>
      <c r="D4102" s="245" t="s">
        <v>121</v>
      </c>
      <c r="E4102" s="247">
        <v>0</v>
      </c>
    </row>
    <row r="4103" spans="2:5" x14ac:dyDescent="0.25">
      <c r="B4103" s="265">
        <v>105404</v>
      </c>
      <c r="C4103" s="246" t="s">
        <v>8818</v>
      </c>
      <c r="D4103" s="245" t="s">
        <v>121</v>
      </c>
      <c r="E4103" s="247">
        <v>0</v>
      </c>
    </row>
    <row r="4104" spans="2:5" ht="31.5" x14ac:dyDescent="0.25">
      <c r="B4104" s="265">
        <v>92751</v>
      </c>
      <c r="C4104" s="246" t="s">
        <v>1816</v>
      </c>
      <c r="D4104" s="245" t="s">
        <v>173</v>
      </c>
      <c r="E4104" s="247">
        <v>2261.0700000000002</v>
      </c>
    </row>
    <row r="4105" spans="2:5" ht="31.5" x14ac:dyDescent="0.25">
      <c r="B4105" s="265">
        <v>92752</v>
      </c>
      <c r="C4105" s="246" t="s">
        <v>1817</v>
      </c>
      <c r="D4105" s="245" t="s">
        <v>173</v>
      </c>
      <c r="E4105" s="247">
        <v>2699.65</v>
      </c>
    </row>
    <row r="4106" spans="2:5" ht="31.5" x14ac:dyDescent="0.25">
      <c r="B4106" s="265">
        <v>92750</v>
      </c>
      <c r="C4106" s="246" t="s">
        <v>1815</v>
      </c>
      <c r="D4106" s="245" t="s">
        <v>173</v>
      </c>
      <c r="E4106" s="247">
        <v>1819.5</v>
      </c>
    </row>
    <row r="4107" spans="2:5" ht="31.5" x14ac:dyDescent="0.25">
      <c r="B4107" s="265">
        <v>92749</v>
      </c>
      <c r="C4107" s="246" t="s">
        <v>1814</v>
      </c>
      <c r="D4107" s="245" t="s">
        <v>173</v>
      </c>
      <c r="E4107" s="247">
        <v>1064.7</v>
      </c>
    </row>
    <row r="4108" spans="2:5" ht="47.25" x14ac:dyDescent="0.25">
      <c r="B4108" s="265">
        <v>92745</v>
      </c>
      <c r="C4108" s="246" t="s">
        <v>1810</v>
      </c>
      <c r="D4108" s="245" t="s">
        <v>173</v>
      </c>
      <c r="E4108" s="247">
        <v>898.45</v>
      </c>
    </row>
    <row r="4109" spans="2:5" ht="47.25" x14ac:dyDescent="0.25">
      <c r="B4109" s="265">
        <v>92747</v>
      </c>
      <c r="C4109" s="246" t="s">
        <v>1812</v>
      </c>
      <c r="D4109" s="245" t="s">
        <v>173</v>
      </c>
      <c r="E4109" s="247">
        <v>1004.68</v>
      </c>
    </row>
    <row r="4110" spans="2:5" ht="47.25" x14ac:dyDescent="0.25">
      <c r="B4110" s="265">
        <v>92743</v>
      </c>
      <c r="C4110" s="246" t="s">
        <v>1808</v>
      </c>
      <c r="D4110" s="245" t="s">
        <v>173</v>
      </c>
      <c r="E4110" s="247">
        <v>727.87</v>
      </c>
    </row>
    <row r="4111" spans="2:5" ht="47.25" x14ac:dyDescent="0.25">
      <c r="B4111" s="265">
        <v>92746</v>
      </c>
      <c r="C4111" s="246" t="s">
        <v>1811</v>
      </c>
      <c r="D4111" s="245" t="s">
        <v>173</v>
      </c>
      <c r="E4111" s="247">
        <v>810.8</v>
      </c>
    </row>
    <row r="4112" spans="2:5" ht="47.25" x14ac:dyDescent="0.25">
      <c r="B4112" s="265">
        <v>92748</v>
      </c>
      <c r="C4112" s="246" t="s">
        <v>1813</v>
      </c>
      <c r="D4112" s="245" t="s">
        <v>173</v>
      </c>
      <c r="E4112" s="247">
        <v>894.02</v>
      </c>
    </row>
    <row r="4113" spans="2:5" ht="47.25" x14ac:dyDescent="0.25">
      <c r="B4113" s="265">
        <v>92744</v>
      </c>
      <c r="C4113" s="246" t="s">
        <v>1809</v>
      </c>
      <c r="D4113" s="245" t="s">
        <v>173</v>
      </c>
      <c r="E4113" s="247">
        <v>673.03</v>
      </c>
    </row>
    <row r="4114" spans="2:5" ht="47.25" x14ac:dyDescent="0.25">
      <c r="B4114" s="265">
        <v>92754</v>
      </c>
      <c r="C4114" s="246" t="s">
        <v>1819</v>
      </c>
      <c r="D4114" s="245" t="s">
        <v>173</v>
      </c>
      <c r="E4114" s="247">
        <v>698.36</v>
      </c>
    </row>
    <row r="4115" spans="2:5" ht="47.25" x14ac:dyDescent="0.25">
      <c r="B4115" s="265">
        <v>92753</v>
      </c>
      <c r="C4115" s="246" t="s">
        <v>1818</v>
      </c>
      <c r="D4115" s="245" t="s">
        <v>173</v>
      </c>
      <c r="E4115" s="247">
        <v>714.34</v>
      </c>
    </row>
    <row r="4116" spans="2:5" ht="31.5" x14ac:dyDescent="0.25">
      <c r="B4116" s="265">
        <v>92755</v>
      </c>
      <c r="C4116" s="246" t="s">
        <v>1820</v>
      </c>
      <c r="D4116" s="245" t="s">
        <v>121</v>
      </c>
      <c r="E4116" s="247">
        <v>279.56</v>
      </c>
    </row>
    <row r="4117" spans="2:5" ht="31.5" x14ac:dyDescent="0.25">
      <c r="B4117" s="265">
        <v>92756</v>
      </c>
      <c r="C4117" s="246" t="s">
        <v>1821</v>
      </c>
      <c r="D4117" s="245" t="s">
        <v>121</v>
      </c>
      <c r="E4117" s="247">
        <v>318.47000000000003</v>
      </c>
    </row>
    <row r="4118" spans="2:5" ht="31.5" x14ac:dyDescent="0.25">
      <c r="B4118" s="265">
        <v>92757</v>
      </c>
      <c r="C4118" s="246" t="s">
        <v>1822</v>
      </c>
      <c r="D4118" s="245" t="s">
        <v>121</v>
      </c>
      <c r="E4118" s="247">
        <v>365.25</v>
      </c>
    </row>
    <row r="4119" spans="2:5" ht="31.5" x14ac:dyDescent="0.25">
      <c r="B4119" s="265">
        <v>92758</v>
      </c>
      <c r="C4119" s="246" t="s">
        <v>1823</v>
      </c>
      <c r="D4119" s="245" t="s">
        <v>173</v>
      </c>
      <c r="E4119" s="247">
        <v>750.79</v>
      </c>
    </row>
    <row r="4120" spans="2:5" ht="47.25" x14ac:dyDescent="0.25">
      <c r="B4120" s="265">
        <v>104500</v>
      </c>
      <c r="C4120" s="246" t="s">
        <v>8819</v>
      </c>
      <c r="D4120" s="245" t="s">
        <v>123</v>
      </c>
      <c r="E4120" s="247">
        <v>0</v>
      </c>
    </row>
    <row r="4121" spans="2:5" ht="47.25" x14ac:dyDescent="0.25">
      <c r="B4121" s="265">
        <v>104503</v>
      </c>
      <c r="C4121" s="246" t="s">
        <v>8820</v>
      </c>
      <c r="D4121" s="245" t="s">
        <v>123</v>
      </c>
      <c r="E4121" s="247">
        <v>0</v>
      </c>
    </row>
    <row r="4122" spans="2:5" ht="47.25" x14ac:dyDescent="0.25">
      <c r="B4122" s="265">
        <v>104504</v>
      </c>
      <c r="C4122" s="246" t="s">
        <v>8821</v>
      </c>
      <c r="D4122" s="245" t="s">
        <v>123</v>
      </c>
      <c r="E4122" s="247">
        <v>0</v>
      </c>
    </row>
    <row r="4123" spans="2:5" ht="47.25" x14ac:dyDescent="0.25">
      <c r="B4123" s="265">
        <v>104507</v>
      </c>
      <c r="C4123" s="246" t="s">
        <v>8822</v>
      </c>
      <c r="D4123" s="245" t="s">
        <v>123</v>
      </c>
      <c r="E4123" s="247">
        <v>0</v>
      </c>
    </row>
    <row r="4124" spans="2:5" ht="47.25" x14ac:dyDescent="0.25">
      <c r="B4124" s="265">
        <v>104508</v>
      </c>
      <c r="C4124" s="246" t="s">
        <v>8823</v>
      </c>
      <c r="D4124" s="245" t="s">
        <v>123</v>
      </c>
      <c r="E4124" s="247">
        <v>0</v>
      </c>
    </row>
    <row r="4125" spans="2:5" ht="47.25" x14ac:dyDescent="0.25">
      <c r="B4125" s="265">
        <v>104509</v>
      </c>
      <c r="C4125" s="246" t="s">
        <v>8824</v>
      </c>
      <c r="D4125" s="245" t="s">
        <v>123</v>
      </c>
      <c r="E4125" s="247">
        <v>0</v>
      </c>
    </row>
    <row r="4126" spans="2:5" ht="47.25" x14ac:dyDescent="0.25">
      <c r="B4126" s="265">
        <v>104512</v>
      </c>
      <c r="C4126" s="246" t="s">
        <v>8825</v>
      </c>
      <c r="D4126" s="245" t="s">
        <v>123</v>
      </c>
      <c r="E4126" s="247">
        <v>0</v>
      </c>
    </row>
    <row r="4127" spans="2:5" ht="47.25" x14ac:dyDescent="0.25">
      <c r="B4127" s="265">
        <v>104513</v>
      </c>
      <c r="C4127" s="246" t="s">
        <v>8826</v>
      </c>
      <c r="D4127" s="245" t="s">
        <v>123</v>
      </c>
      <c r="E4127" s="247">
        <v>0</v>
      </c>
    </row>
    <row r="4128" spans="2:5" ht="47.25" x14ac:dyDescent="0.25">
      <c r="B4128" s="265">
        <v>104514</v>
      </c>
      <c r="C4128" s="246" t="s">
        <v>8827</v>
      </c>
      <c r="D4128" s="245" t="s">
        <v>123</v>
      </c>
      <c r="E4128" s="247">
        <v>0</v>
      </c>
    </row>
    <row r="4129" spans="2:5" ht="47.25" x14ac:dyDescent="0.25">
      <c r="B4129" s="265">
        <v>104501</v>
      </c>
      <c r="C4129" s="246" t="s">
        <v>8828</v>
      </c>
      <c r="D4129" s="245" t="s">
        <v>123</v>
      </c>
      <c r="E4129" s="247">
        <v>0</v>
      </c>
    </row>
    <row r="4130" spans="2:5" ht="47.25" x14ac:dyDescent="0.25">
      <c r="B4130" s="265">
        <v>104502</v>
      </c>
      <c r="C4130" s="246" t="s">
        <v>8829</v>
      </c>
      <c r="D4130" s="245" t="s">
        <v>123</v>
      </c>
      <c r="E4130" s="247">
        <v>0</v>
      </c>
    </row>
    <row r="4131" spans="2:5" ht="47.25" x14ac:dyDescent="0.25">
      <c r="B4131" s="265">
        <v>104505</v>
      </c>
      <c r="C4131" s="246" t="s">
        <v>8830</v>
      </c>
      <c r="D4131" s="245" t="s">
        <v>123</v>
      </c>
      <c r="E4131" s="247">
        <v>0</v>
      </c>
    </row>
    <row r="4132" spans="2:5" ht="47.25" x14ac:dyDescent="0.25">
      <c r="B4132" s="265">
        <v>104506</v>
      </c>
      <c r="C4132" s="246" t="s">
        <v>8831</v>
      </c>
      <c r="D4132" s="245" t="s">
        <v>123</v>
      </c>
      <c r="E4132" s="247">
        <v>0</v>
      </c>
    </row>
    <row r="4133" spans="2:5" ht="47.25" x14ac:dyDescent="0.25">
      <c r="B4133" s="265">
        <v>104510</v>
      </c>
      <c r="C4133" s="246" t="s">
        <v>8832</v>
      </c>
      <c r="D4133" s="245" t="s">
        <v>123</v>
      </c>
      <c r="E4133" s="247">
        <v>0</v>
      </c>
    </row>
    <row r="4134" spans="2:5" ht="47.25" x14ac:dyDescent="0.25">
      <c r="B4134" s="265">
        <v>104511</v>
      </c>
      <c r="C4134" s="246" t="s">
        <v>8833</v>
      </c>
      <c r="D4134" s="245" t="s">
        <v>123</v>
      </c>
      <c r="E4134" s="247">
        <v>0</v>
      </c>
    </row>
    <row r="4135" spans="2:5" ht="47.25" x14ac:dyDescent="0.25">
      <c r="B4135" s="265">
        <v>104491</v>
      </c>
      <c r="C4135" s="246" t="s">
        <v>2036</v>
      </c>
      <c r="D4135" s="245" t="s">
        <v>123</v>
      </c>
      <c r="E4135" s="247">
        <v>4206.68</v>
      </c>
    </row>
    <row r="4136" spans="2:5" ht="47.25" x14ac:dyDescent="0.25">
      <c r="B4136" s="265">
        <v>104492</v>
      </c>
      <c r="C4136" s="246" t="s">
        <v>2037</v>
      </c>
      <c r="D4136" s="245" t="s">
        <v>123</v>
      </c>
      <c r="E4136" s="247">
        <v>5259.32</v>
      </c>
    </row>
    <row r="4137" spans="2:5" ht="47.25" x14ac:dyDescent="0.25">
      <c r="B4137" s="265">
        <v>104493</v>
      </c>
      <c r="C4137" s="246" t="s">
        <v>8834</v>
      </c>
      <c r="D4137" s="245" t="s">
        <v>123</v>
      </c>
      <c r="E4137" s="247">
        <v>0</v>
      </c>
    </row>
    <row r="4138" spans="2:5" ht="47.25" x14ac:dyDescent="0.25">
      <c r="B4138" s="265">
        <v>104494</v>
      </c>
      <c r="C4138" s="246" t="s">
        <v>2038</v>
      </c>
      <c r="D4138" s="245" t="s">
        <v>123</v>
      </c>
      <c r="E4138" s="247">
        <v>7101.28</v>
      </c>
    </row>
    <row r="4139" spans="2:5" ht="47.25" x14ac:dyDescent="0.25">
      <c r="B4139" s="265">
        <v>104495</v>
      </c>
      <c r="C4139" s="246" t="s">
        <v>8835</v>
      </c>
      <c r="D4139" s="245" t="s">
        <v>123</v>
      </c>
      <c r="E4139" s="247">
        <v>0</v>
      </c>
    </row>
    <row r="4140" spans="2:5" ht="47.25" x14ac:dyDescent="0.25">
      <c r="B4140" s="265">
        <v>104496</v>
      </c>
      <c r="C4140" s="246" t="s">
        <v>8836</v>
      </c>
      <c r="D4140" s="245" t="s">
        <v>123</v>
      </c>
      <c r="E4140" s="247">
        <v>0</v>
      </c>
    </row>
    <row r="4141" spans="2:5" ht="47.25" x14ac:dyDescent="0.25">
      <c r="B4141" s="265">
        <v>104497</v>
      </c>
      <c r="C4141" s="246" t="s">
        <v>2039</v>
      </c>
      <c r="D4141" s="245" t="s">
        <v>123</v>
      </c>
      <c r="E4141" s="247">
        <v>8513.1299999999992</v>
      </c>
    </row>
    <row r="4142" spans="2:5" ht="47.25" x14ac:dyDescent="0.25">
      <c r="B4142" s="265">
        <v>104498</v>
      </c>
      <c r="C4142" s="246" t="s">
        <v>8837</v>
      </c>
      <c r="D4142" s="245" t="s">
        <v>123</v>
      </c>
      <c r="E4142" s="247">
        <v>0</v>
      </c>
    </row>
    <row r="4143" spans="2:5" ht="47.25" x14ac:dyDescent="0.25">
      <c r="B4143" s="265">
        <v>104499</v>
      </c>
      <c r="C4143" s="246" t="s">
        <v>8838</v>
      </c>
      <c r="D4143" s="245" t="s">
        <v>123</v>
      </c>
      <c r="E4143" s="247">
        <v>0</v>
      </c>
    </row>
    <row r="4144" spans="2:5" ht="31.5" x14ac:dyDescent="0.25">
      <c r="B4144" s="265">
        <v>104515</v>
      </c>
      <c r="C4144" s="246" t="s">
        <v>2040</v>
      </c>
      <c r="D4144" s="245" t="s">
        <v>121</v>
      </c>
      <c r="E4144" s="247">
        <v>27.38</v>
      </c>
    </row>
    <row r="4145" spans="2:5" ht="31.5" x14ac:dyDescent="0.25">
      <c r="B4145" s="265">
        <v>87430</v>
      </c>
      <c r="C4145" s="246" t="s">
        <v>6480</v>
      </c>
      <c r="D4145" s="245" t="s">
        <v>121</v>
      </c>
      <c r="E4145" s="247">
        <v>22.81</v>
      </c>
    </row>
    <row r="4146" spans="2:5" ht="31.5" x14ac:dyDescent="0.25">
      <c r="B4146" s="265">
        <v>87433</v>
      </c>
      <c r="C4146" s="246" t="s">
        <v>6481</v>
      </c>
      <c r="D4146" s="245" t="s">
        <v>121</v>
      </c>
      <c r="E4146" s="247">
        <v>32.49</v>
      </c>
    </row>
    <row r="4147" spans="2:5" ht="31.5" x14ac:dyDescent="0.25">
      <c r="B4147" s="265">
        <v>87436</v>
      </c>
      <c r="C4147" s="246" t="s">
        <v>6482</v>
      </c>
      <c r="D4147" s="245" t="s">
        <v>121</v>
      </c>
      <c r="E4147" s="247">
        <v>37.32</v>
      </c>
    </row>
    <row r="4148" spans="2:5" ht="31.5" x14ac:dyDescent="0.25">
      <c r="B4148" s="265">
        <v>87439</v>
      </c>
      <c r="C4148" s="246" t="s">
        <v>6483</v>
      </c>
      <c r="D4148" s="245" t="s">
        <v>121</v>
      </c>
      <c r="E4148" s="247">
        <v>45.5</v>
      </c>
    </row>
    <row r="4149" spans="2:5" ht="31.5" x14ac:dyDescent="0.25">
      <c r="B4149" s="265">
        <v>104633</v>
      </c>
      <c r="C4149" s="246" t="s">
        <v>6623</v>
      </c>
      <c r="D4149" s="245" t="s">
        <v>121</v>
      </c>
      <c r="E4149" s="247">
        <v>31.94</v>
      </c>
    </row>
    <row r="4150" spans="2:5" ht="31.5" x14ac:dyDescent="0.25">
      <c r="B4150" s="265">
        <v>104634</v>
      </c>
      <c r="C4150" s="246" t="s">
        <v>6624</v>
      </c>
      <c r="D4150" s="245" t="s">
        <v>121</v>
      </c>
      <c r="E4150" s="247">
        <v>46.54</v>
      </c>
    </row>
    <row r="4151" spans="2:5" x14ac:dyDescent="0.25">
      <c r="B4151" s="265">
        <v>87418</v>
      </c>
      <c r="C4151" s="246" t="s">
        <v>6476</v>
      </c>
      <c r="D4151" s="245" t="s">
        <v>121</v>
      </c>
      <c r="E4151" s="247">
        <v>22.67</v>
      </c>
    </row>
    <row r="4152" spans="2:5" x14ac:dyDescent="0.25">
      <c r="B4152" s="265">
        <v>87421</v>
      </c>
      <c r="C4152" s="246" t="s">
        <v>6477</v>
      </c>
      <c r="D4152" s="245" t="s">
        <v>121</v>
      </c>
      <c r="E4152" s="247">
        <v>34.21</v>
      </c>
    </row>
    <row r="4153" spans="2:5" ht="31.5" x14ac:dyDescent="0.25">
      <c r="B4153" s="265">
        <v>104628</v>
      </c>
      <c r="C4153" s="246" t="s">
        <v>6618</v>
      </c>
      <c r="D4153" s="245" t="s">
        <v>121</v>
      </c>
      <c r="E4153" s="247">
        <v>36.479999999999997</v>
      </c>
    </row>
    <row r="4154" spans="2:5" ht="31.5" x14ac:dyDescent="0.25">
      <c r="B4154" s="265">
        <v>104631</v>
      </c>
      <c r="C4154" s="246" t="s">
        <v>6621</v>
      </c>
      <c r="D4154" s="245" t="s">
        <v>121</v>
      </c>
      <c r="E4154" s="247">
        <v>48.98</v>
      </c>
    </row>
    <row r="4155" spans="2:5" ht="31.5" x14ac:dyDescent="0.25">
      <c r="B4155" s="265">
        <v>104627</v>
      </c>
      <c r="C4155" s="246" t="s">
        <v>6617</v>
      </c>
      <c r="D4155" s="245" t="s">
        <v>121</v>
      </c>
      <c r="E4155" s="247">
        <v>22.65</v>
      </c>
    </row>
    <row r="4156" spans="2:5" ht="31.5" x14ac:dyDescent="0.25">
      <c r="B4156" s="265">
        <v>104630</v>
      </c>
      <c r="C4156" s="246" t="s">
        <v>6620</v>
      </c>
      <c r="D4156" s="245" t="s">
        <v>121</v>
      </c>
      <c r="E4156" s="247">
        <v>35.159999999999997</v>
      </c>
    </row>
    <row r="4157" spans="2:5" ht="31.5" x14ac:dyDescent="0.25">
      <c r="B4157" s="265">
        <v>104629</v>
      </c>
      <c r="C4157" s="246" t="s">
        <v>6619</v>
      </c>
      <c r="D4157" s="245" t="s">
        <v>121</v>
      </c>
      <c r="E4157" s="247">
        <v>44.41</v>
      </c>
    </row>
    <row r="4158" spans="2:5" ht="31.5" x14ac:dyDescent="0.25">
      <c r="B4158" s="265">
        <v>104632</v>
      </c>
      <c r="C4158" s="246" t="s">
        <v>6622</v>
      </c>
      <c r="D4158" s="245" t="s">
        <v>121</v>
      </c>
      <c r="E4158" s="247">
        <v>56.92</v>
      </c>
    </row>
    <row r="4159" spans="2:5" ht="31.5" x14ac:dyDescent="0.25">
      <c r="B4159" s="265">
        <v>87412</v>
      </c>
      <c r="C4159" s="246" t="s">
        <v>6471</v>
      </c>
      <c r="D4159" s="245" t="s">
        <v>121</v>
      </c>
      <c r="E4159" s="247">
        <v>29.94</v>
      </c>
    </row>
    <row r="4160" spans="2:5" ht="31.5" x14ac:dyDescent="0.25">
      <c r="B4160" s="265">
        <v>87415</v>
      </c>
      <c r="C4160" s="246" t="s">
        <v>6474</v>
      </c>
      <c r="D4160" s="245" t="s">
        <v>121</v>
      </c>
      <c r="E4160" s="247">
        <v>40.99</v>
      </c>
    </row>
    <row r="4161" spans="2:5" ht="31.5" x14ac:dyDescent="0.25">
      <c r="B4161" s="265">
        <v>87411</v>
      </c>
      <c r="C4161" s="246" t="s">
        <v>6470</v>
      </c>
      <c r="D4161" s="245" t="s">
        <v>121</v>
      </c>
      <c r="E4161" s="247">
        <v>19.29</v>
      </c>
    </row>
    <row r="4162" spans="2:5" ht="31.5" x14ac:dyDescent="0.25">
      <c r="B4162" s="265">
        <v>87414</v>
      </c>
      <c r="C4162" s="246" t="s">
        <v>6473</v>
      </c>
      <c r="D4162" s="245" t="s">
        <v>121</v>
      </c>
      <c r="E4162" s="247">
        <v>30.34</v>
      </c>
    </row>
    <row r="4163" spans="2:5" ht="31.5" x14ac:dyDescent="0.25">
      <c r="B4163" s="265">
        <v>87413</v>
      </c>
      <c r="C4163" s="246" t="s">
        <v>6472</v>
      </c>
      <c r="D4163" s="245" t="s">
        <v>121</v>
      </c>
      <c r="E4163" s="247">
        <v>36.06</v>
      </c>
    </row>
    <row r="4164" spans="2:5" ht="31.5" x14ac:dyDescent="0.25">
      <c r="B4164" s="265">
        <v>87416</v>
      </c>
      <c r="C4164" s="246" t="s">
        <v>6475</v>
      </c>
      <c r="D4164" s="245" t="s">
        <v>121</v>
      </c>
      <c r="E4164" s="247">
        <v>47.12</v>
      </c>
    </row>
    <row r="4165" spans="2:5" ht="31.5" x14ac:dyDescent="0.25">
      <c r="B4165" s="265">
        <v>104635</v>
      </c>
      <c r="C4165" s="246" t="s">
        <v>6625</v>
      </c>
      <c r="D4165" s="245" t="s">
        <v>121</v>
      </c>
      <c r="E4165" s="247">
        <v>65.78</v>
      </c>
    </row>
    <row r="4166" spans="2:5" ht="31.5" x14ac:dyDescent="0.25">
      <c r="B4166" s="265">
        <v>104636</v>
      </c>
      <c r="C4166" s="246" t="s">
        <v>6626</v>
      </c>
      <c r="D4166" s="245" t="s">
        <v>121</v>
      </c>
      <c r="E4166" s="247">
        <v>75.959999999999994</v>
      </c>
    </row>
    <row r="4167" spans="2:5" x14ac:dyDescent="0.25">
      <c r="B4167" s="265">
        <v>87424</v>
      </c>
      <c r="C4167" s="246" t="s">
        <v>6478</v>
      </c>
      <c r="D4167" s="245" t="s">
        <v>121</v>
      </c>
      <c r="E4167" s="247">
        <v>46.11</v>
      </c>
    </row>
    <row r="4168" spans="2:5" x14ac:dyDescent="0.25">
      <c r="B4168" s="265">
        <v>87427</v>
      </c>
      <c r="C4168" s="246" t="s">
        <v>6479</v>
      </c>
      <c r="D4168" s="245" t="s">
        <v>121</v>
      </c>
      <c r="E4168" s="247">
        <v>54.14</v>
      </c>
    </row>
    <row r="4169" spans="2:5" x14ac:dyDescent="0.25">
      <c r="B4169" s="265">
        <v>89998</v>
      </c>
      <c r="C4169" s="246" t="s">
        <v>2581</v>
      </c>
      <c r="D4169" s="245" t="s">
        <v>171</v>
      </c>
      <c r="E4169" s="247">
        <v>10.78</v>
      </c>
    </row>
    <row r="4170" spans="2:5" x14ac:dyDescent="0.25">
      <c r="B4170" s="265">
        <v>102920</v>
      </c>
      <c r="C4170" s="246" t="s">
        <v>2651</v>
      </c>
      <c r="D4170" s="245" t="s">
        <v>171</v>
      </c>
      <c r="E4170" s="247">
        <v>8.7200000000000006</v>
      </c>
    </row>
    <row r="4171" spans="2:5" x14ac:dyDescent="0.25">
      <c r="B4171" s="265">
        <v>102923</v>
      </c>
      <c r="C4171" s="246" t="s">
        <v>2654</v>
      </c>
      <c r="D4171" s="245" t="s">
        <v>171</v>
      </c>
      <c r="E4171" s="247">
        <v>8.0299999999999994</v>
      </c>
    </row>
    <row r="4172" spans="2:5" x14ac:dyDescent="0.25">
      <c r="B4172" s="265">
        <v>90000</v>
      </c>
      <c r="C4172" s="246" t="s">
        <v>2583</v>
      </c>
      <c r="D4172" s="245" t="s">
        <v>171</v>
      </c>
      <c r="E4172" s="247">
        <v>14.53</v>
      </c>
    </row>
    <row r="4173" spans="2:5" x14ac:dyDescent="0.25">
      <c r="B4173" s="265">
        <v>103088</v>
      </c>
      <c r="C4173" s="246" t="s">
        <v>2655</v>
      </c>
      <c r="D4173" s="245" t="s">
        <v>171</v>
      </c>
      <c r="E4173" s="247">
        <v>11.12</v>
      </c>
    </row>
    <row r="4174" spans="2:5" x14ac:dyDescent="0.25">
      <c r="B4174" s="265">
        <v>102922</v>
      </c>
      <c r="C4174" s="246" t="s">
        <v>2653</v>
      </c>
      <c r="D4174" s="245" t="s">
        <v>171</v>
      </c>
      <c r="E4174" s="247">
        <v>9.49</v>
      </c>
    </row>
    <row r="4175" spans="2:5" x14ac:dyDescent="0.25">
      <c r="B4175" s="265">
        <v>89999</v>
      </c>
      <c r="C4175" s="246" t="s">
        <v>2582</v>
      </c>
      <c r="D4175" s="245" t="s">
        <v>171</v>
      </c>
      <c r="E4175" s="247">
        <v>18.68</v>
      </c>
    </row>
    <row r="4176" spans="2:5" x14ac:dyDescent="0.25">
      <c r="B4176" s="265">
        <v>89996</v>
      </c>
      <c r="C4176" s="246" t="s">
        <v>2579</v>
      </c>
      <c r="D4176" s="245" t="s">
        <v>171</v>
      </c>
      <c r="E4176" s="247">
        <v>11.5</v>
      </c>
    </row>
    <row r="4177" spans="2:5" x14ac:dyDescent="0.25">
      <c r="B4177" s="265">
        <v>89997</v>
      </c>
      <c r="C4177" s="246" t="s">
        <v>2580</v>
      </c>
      <c r="D4177" s="245" t="s">
        <v>171</v>
      </c>
      <c r="E4177" s="247">
        <v>9.18</v>
      </c>
    </row>
    <row r="4178" spans="2:5" x14ac:dyDescent="0.25">
      <c r="B4178" s="265">
        <v>102921</v>
      </c>
      <c r="C4178" s="246" t="s">
        <v>2652</v>
      </c>
      <c r="D4178" s="245" t="s">
        <v>171</v>
      </c>
      <c r="E4178" s="247">
        <v>8.31</v>
      </c>
    </row>
    <row r="4179" spans="2:5" ht="31.5" x14ac:dyDescent="0.25">
      <c r="B4179" s="265">
        <v>90278</v>
      </c>
      <c r="C4179" s="246" t="s">
        <v>2674</v>
      </c>
      <c r="D4179" s="245" t="s">
        <v>173</v>
      </c>
      <c r="E4179" s="247">
        <v>506.2</v>
      </c>
    </row>
    <row r="4180" spans="2:5" ht="31.5" x14ac:dyDescent="0.25">
      <c r="B4180" s="265">
        <v>90282</v>
      </c>
      <c r="C4180" s="246" t="s">
        <v>2678</v>
      </c>
      <c r="D4180" s="245" t="s">
        <v>173</v>
      </c>
      <c r="E4180" s="247">
        <v>497.21</v>
      </c>
    </row>
    <row r="4181" spans="2:5" ht="31.5" x14ac:dyDescent="0.25">
      <c r="B4181" s="265">
        <v>90279</v>
      </c>
      <c r="C4181" s="246" t="s">
        <v>2675</v>
      </c>
      <c r="D4181" s="245" t="s">
        <v>173</v>
      </c>
      <c r="E4181" s="247">
        <v>559.16999999999996</v>
      </c>
    </row>
    <row r="4182" spans="2:5" ht="31.5" x14ac:dyDescent="0.25">
      <c r="B4182" s="265">
        <v>90283</v>
      </c>
      <c r="C4182" s="246" t="s">
        <v>2679</v>
      </c>
      <c r="D4182" s="245" t="s">
        <v>173</v>
      </c>
      <c r="E4182" s="247">
        <v>550.47</v>
      </c>
    </row>
    <row r="4183" spans="2:5" ht="31.5" x14ac:dyDescent="0.25">
      <c r="B4183" s="265">
        <v>90280</v>
      </c>
      <c r="C4183" s="246" t="s">
        <v>2676</v>
      </c>
      <c r="D4183" s="245" t="s">
        <v>173</v>
      </c>
      <c r="E4183" s="247">
        <v>616.9</v>
      </c>
    </row>
    <row r="4184" spans="2:5" ht="31.5" x14ac:dyDescent="0.25">
      <c r="B4184" s="265">
        <v>90284</v>
      </c>
      <c r="C4184" s="246" t="s">
        <v>2680</v>
      </c>
      <c r="D4184" s="245" t="s">
        <v>173</v>
      </c>
      <c r="E4184" s="247">
        <v>611.62</v>
      </c>
    </row>
    <row r="4185" spans="2:5" ht="31.5" x14ac:dyDescent="0.25">
      <c r="B4185" s="265">
        <v>90281</v>
      </c>
      <c r="C4185" s="246" t="s">
        <v>2677</v>
      </c>
      <c r="D4185" s="245" t="s">
        <v>173</v>
      </c>
      <c r="E4185" s="247">
        <v>710.31</v>
      </c>
    </row>
    <row r="4186" spans="2:5" ht="31.5" x14ac:dyDescent="0.25">
      <c r="B4186" s="265">
        <v>90285</v>
      </c>
      <c r="C4186" s="246" t="s">
        <v>2681</v>
      </c>
      <c r="D4186" s="245" t="s">
        <v>173</v>
      </c>
      <c r="E4186" s="247">
        <v>711.72</v>
      </c>
    </row>
    <row r="4187" spans="2:5" x14ac:dyDescent="0.25">
      <c r="B4187" s="265">
        <v>89994</v>
      </c>
      <c r="C4187" s="246" t="s">
        <v>2672</v>
      </c>
      <c r="D4187" s="245" t="s">
        <v>173</v>
      </c>
      <c r="E4187" s="247">
        <v>944.34</v>
      </c>
    </row>
    <row r="4188" spans="2:5" x14ac:dyDescent="0.25">
      <c r="B4188" s="265">
        <v>89995</v>
      </c>
      <c r="C4188" s="246" t="s">
        <v>2673</v>
      </c>
      <c r="D4188" s="245" t="s">
        <v>173</v>
      </c>
      <c r="E4188" s="247">
        <v>1088.27</v>
      </c>
    </row>
    <row r="4189" spans="2:5" x14ac:dyDescent="0.25">
      <c r="B4189" s="265">
        <v>89993</v>
      </c>
      <c r="C4189" s="246" t="s">
        <v>2671</v>
      </c>
      <c r="D4189" s="245" t="s">
        <v>173</v>
      </c>
      <c r="E4189" s="247">
        <v>1137.73</v>
      </c>
    </row>
    <row r="4190" spans="2:5" x14ac:dyDescent="0.25">
      <c r="B4190" s="265">
        <v>99860</v>
      </c>
      <c r="C4190" s="246" t="s">
        <v>8839</v>
      </c>
      <c r="D4190" s="245" t="s">
        <v>123</v>
      </c>
      <c r="E4190" s="247">
        <v>0</v>
      </c>
    </row>
    <row r="4191" spans="2:5" x14ac:dyDescent="0.25">
      <c r="B4191" s="265">
        <v>99858</v>
      </c>
      <c r="C4191" s="246" t="s">
        <v>8840</v>
      </c>
      <c r="D4191" s="245" t="s">
        <v>123</v>
      </c>
      <c r="E4191" s="247">
        <v>0</v>
      </c>
    </row>
    <row r="4192" spans="2:5" x14ac:dyDescent="0.25">
      <c r="B4192" s="265">
        <v>99859</v>
      </c>
      <c r="C4192" s="246" t="s">
        <v>8841</v>
      </c>
      <c r="D4192" s="245" t="s">
        <v>123</v>
      </c>
      <c r="E4192" s="247">
        <v>0</v>
      </c>
    </row>
    <row r="4193" spans="2:5" x14ac:dyDescent="0.25">
      <c r="B4193" s="265">
        <v>99857</v>
      </c>
      <c r="C4193" s="246" t="s">
        <v>2258</v>
      </c>
      <c r="D4193" s="245" t="s">
        <v>123</v>
      </c>
      <c r="E4193" s="247">
        <v>115.5</v>
      </c>
    </row>
    <row r="4194" spans="2:5" x14ac:dyDescent="0.25">
      <c r="B4194" s="265">
        <v>99855</v>
      </c>
      <c r="C4194" s="246" t="s">
        <v>2257</v>
      </c>
      <c r="D4194" s="245" t="s">
        <v>123</v>
      </c>
      <c r="E4194" s="247">
        <v>122.49</v>
      </c>
    </row>
    <row r="4195" spans="2:5" x14ac:dyDescent="0.25">
      <c r="B4195" s="265">
        <v>99856</v>
      </c>
      <c r="C4195" s="246" t="s">
        <v>8842</v>
      </c>
      <c r="D4195" s="245" t="s">
        <v>123</v>
      </c>
      <c r="E4195" s="247">
        <v>0</v>
      </c>
    </row>
    <row r="4196" spans="2:5" x14ac:dyDescent="0.25">
      <c r="B4196" s="265">
        <v>99862</v>
      </c>
      <c r="C4196" s="246" t="s">
        <v>2260</v>
      </c>
      <c r="D4196" s="245" t="s">
        <v>121</v>
      </c>
      <c r="E4196" s="247">
        <v>793.67</v>
      </c>
    </row>
    <row r="4197" spans="2:5" x14ac:dyDescent="0.25">
      <c r="B4197" s="265">
        <v>99861</v>
      </c>
      <c r="C4197" s="246" t="s">
        <v>2259</v>
      </c>
      <c r="D4197" s="245" t="s">
        <v>121</v>
      </c>
      <c r="E4197" s="247">
        <v>747.97</v>
      </c>
    </row>
    <row r="4198" spans="2:5" ht="47.25" x14ac:dyDescent="0.25">
      <c r="B4198" s="265">
        <v>99839</v>
      </c>
      <c r="C4198" s="246" t="s">
        <v>2255</v>
      </c>
      <c r="D4198" s="245" t="s">
        <v>123</v>
      </c>
      <c r="E4198" s="247">
        <v>587.36</v>
      </c>
    </row>
    <row r="4199" spans="2:5" ht="47.25" x14ac:dyDescent="0.25">
      <c r="B4199" s="265">
        <v>99849</v>
      </c>
      <c r="C4199" s="246" t="s">
        <v>8843</v>
      </c>
      <c r="D4199" s="245" t="s">
        <v>123</v>
      </c>
      <c r="E4199" s="247">
        <v>0</v>
      </c>
    </row>
    <row r="4200" spans="2:5" ht="47.25" x14ac:dyDescent="0.25">
      <c r="B4200" s="265">
        <v>99853</v>
      </c>
      <c r="C4200" s="246" t="s">
        <v>8844</v>
      </c>
      <c r="D4200" s="245" t="s">
        <v>123</v>
      </c>
      <c r="E4200" s="247">
        <v>0</v>
      </c>
    </row>
    <row r="4201" spans="2:5" ht="47.25" x14ac:dyDescent="0.25">
      <c r="B4201" s="265">
        <v>99847</v>
      </c>
      <c r="C4201" s="246" t="s">
        <v>8845</v>
      </c>
      <c r="D4201" s="245" t="s">
        <v>123</v>
      </c>
      <c r="E4201" s="247">
        <v>0</v>
      </c>
    </row>
    <row r="4202" spans="2:5" ht="47.25" x14ac:dyDescent="0.25">
      <c r="B4202" s="265">
        <v>99851</v>
      </c>
      <c r="C4202" s="246" t="s">
        <v>8846</v>
      </c>
      <c r="D4202" s="245" t="s">
        <v>123</v>
      </c>
      <c r="E4202" s="247">
        <v>0</v>
      </c>
    </row>
    <row r="4203" spans="2:5" ht="47.25" x14ac:dyDescent="0.25">
      <c r="B4203" s="265">
        <v>99850</v>
      </c>
      <c r="C4203" s="246" t="s">
        <v>8847</v>
      </c>
      <c r="D4203" s="245" t="s">
        <v>123</v>
      </c>
      <c r="E4203" s="247">
        <v>0</v>
      </c>
    </row>
    <row r="4204" spans="2:5" ht="47.25" x14ac:dyDescent="0.25">
      <c r="B4204" s="265">
        <v>99854</v>
      </c>
      <c r="C4204" s="246" t="s">
        <v>8848</v>
      </c>
      <c r="D4204" s="245" t="s">
        <v>123</v>
      </c>
      <c r="E4204" s="247">
        <v>0</v>
      </c>
    </row>
    <row r="4205" spans="2:5" ht="47.25" x14ac:dyDescent="0.25">
      <c r="B4205" s="265">
        <v>99848</v>
      </c>
      <c r="C4205" s="246" t="s">
        <v>8849</v>
      </c>
      <c r="D4205" s="245" t="s">
        <v>123</v>
      </c>
      <c r="E4205" s="247">
        <v>0</v>
      </c>
    </row>
    <row r="4206" spans="2:5" ht="47.25" x14ac:dyDescent="0.25">
      <c r="B4206" s="265">
        <v>99852</v>
      </c>
      <c r="C4206" s="246" t="s">
        <v>8850</v>
      </c>
      <c r="D4206" s="245" t="s">
        <v>123</v>
      </c>
      <c r="E4206" s="247">
        <v>0</v>
      </c>
    </row>
    <row r="4207" spans="2:5" ht="47.25" x14ac:dyDescent="0.25">
      <c r="B4207" s="265">
        <v>99844</v>
      </c>
      <c r="C4207" s="246" t="s">
        <v>8851</v>
      </c>
      <c r="D4207" s="245" t="s">
        <v>123</v>
      </c>
      <c r="E4207" s="247">
        <v>0</v>
      </c>
    </row>
    <row r="4208" spans="2:5" ht="47.25" x14ac:dyDescent="0.25">
      <c r="B4208" s="265">
        <v>99842</v>
      </c>
      <c r="C4208" s="246" t="s">
        <v>8852</v>
      </c>
      <c r="D4208" s="245" t="s">
        <v>123</v>
      </c>
      <c r="E4208" s="247">
        <v>0</v>
      </c>
    </row>
    <row r="4209" spans="2:5" ht="47.25" x14ac:dyDescent="0.25">
      <c r="B4209" s="265">
        <v>99837</v>
      </c>
      <c r="C4209" s="246" t="s">
        <v>2254</v>
      </c>
      <c r="D4209" s="245" t="s">
        <v>123</v>
      </c>
      <c r="E4209" s="247">
        <v>688.07</v>
      </c>
    </row>
    <row r="4210" spans="2:5" ht="47.25" x14ac:dyDescent="0.25">
      <c r="B4210" s="265">
        <v>99840</v>
      </c>
      <c r="C4210" s="246" t="s">
        <v>8853</v>
      </c>
      <c r="D4210" s="245" t="s">
        <v>123</v>
      </c>
      <c r="E4210" s="247">
        <v>0</v>
      </c>
    </row>
    <row r="4211" spans="2:5" ht="47.25" x14ac:dyDescent="0.25">
      <c r="B4211" s="265">
        <v>99845</v>
      </c>
      <c r="C4211" s="246" t="s">
        <v>8854</v>
      </c>
      <c r="D4211" s="245" t="s">
        <v>123</v>
      </c>
      <c r="E4211" s="247">
        <v>0</v>
      </c>
    </row>
    <row r="4212" spans="2:5" ht="47.25" x14ac:dyDescent="0.25">
      <c r="B4212" s="265">
        <v>99843</v>
      </c>
      <c r="C4212" s="246" t="s">
        <v>8855</v>
      </c>
      <c r="D4212" s="245" t="s">
        <v>123</v>
      </c>
      <c r="E4212" s="247">
        <v>0</v>
      </c>
    </row>
    <row r="4213" spans="2:5" ht="47.25" x14ac:dyDescent="0.25">
      <c r="B4213" s="265">
        <v>99838</v>
      </c>
      <c r="C4213" s="246" t="s">
        <v>8856</v>
      </c>
      <c r="D4213" s="245" t="s">
        <v>123</v>
      </c>
      <c r="E4213" s="247">
        <v>0</v>
      </c>
    </row>
    <row r="4214" spans="2:5" ht="31.5" x14ac:dyDescent="0.25">
      <c r="B4214" s="265">
        <v>99846</v>
      </c>
      <c r="C4214" s="246" t="s">
        <v>8857</v>
      </c>
      <c r="D4214" s="245" t="s">
        <v>123</v>
      </c>
      <c r="E4214" s="247">
        <v>0</v>
      </c>
    </row>
    <row r="4215" spans="2:5" ht="31.5" x14ac:dyDescent="0.25">
      <c r="B4215" s="265">
        <v>99841</v>
      </c>
      <c r="C4215" s="246" t="s">
        <v>2256</v>
      </c>
      <c r="D4215" s="245" t="s">
        <v>123</v>
      </c>
      <c r="E4215" s="247">
        <v>1171.95</v>
      </c>
    </row>
    <row r="4216" spans="2:5" ht="31.5" x14ac:dyDescent="0.25">
      <c r="B4216" s="265">
        <v>94276</v>
      </c>
      <c r="C4216" s="246" t="s">
        <v>2017</v>
      </c>
      <c r="D4216" s="245" t="s">
        <v>123</v>
      </c>
      <c r="E4216" s="247">
        <v>49.85</v>
      </c>
    </row>
    <row r="4217" spans="2:5" ht="31.5" x14ac:dyDescent="0.25">
      <c r="B4217" s="265">
        <v>94274</v>
      </c>
      <c r="C4217" s="246" t="s">
        <v>2015</v>
      </c>
      <c r="D4217" s="245" t="s">
        <v>123</v>
      </c>
      <c r="E4217" s="247">
        <v>54.4</v>
      </c>
    </row>
    <row r="4218" spans="2:5" ht="47.25" x14ac:dyDescent="0.25">
      <c r="B4218" s="265">
        <v>94280</v>
      </c>
      <c r="C4218" s="246" t="s">
        <v>2021</v>
      </c>
      <c r="D4218" s="245" t="s">
        <v>123</v>
      </c>
      <c r="E4218" s="247">
        <v>52.14</v>
      </c>
    </row>
    <row r="4219" spans="2:5" ht="31.5" x14ac:dyDescent="0.25">
      <c r="B4219" s="265">
        <v>94278</v>
      </c>
      <c r="C4219" s="246" t="s">
        <v>2019</v>
      </c>
      <c r="D4219" s="245" t="s">
        <v>123</v>
      </c>
      <c r="E4219" s="247">
        <v>44.55</v>
      </c>
    </row>
    <row r="4220" spans="2:5" ht="31.5" x14ac:dyDescent="0.25">
      <c r="B4220" s="265">
        <v>94275</v>
      </c>
      <c r="C4220" s="246" t="s">
        <v>2016</v>
      </c>
      <c r="D4220" s="245" t="s">
        <v>123</v>
      </c>
      <c r="E4220" s="247">
        <v>46.14</v>
      </c>
    </row>
    <row r="4221" spans="2:5" ht="31.5" x14ac:dyDescent="0.25">
      <c r="B4221" s="265">
        <v>94273</v>
      </c>
      <c r="C4221" s="246" t="s">
        <v>2014</v>
      </c>
      <c r="D4221" s="245" t="s">
        <v>123</v>
      </c>
      <c r="E4221" s="247">
        <v>50.7</v>
      </c>
    </row>
    <row r="4222" spans="2:5" ht="47.25" x14ac:dyDescent="0.25">
      <c r="B4222" s="265">
        <v>94279</v>
      </c>
      <c r="C4222" s="246" t="s">
        <v>2020</v>
      </c>
      <c r="D4222" s="245" t="s">
        <v>123</v>
      </c>
      <c r="E4222" s="247">
        <v>48.44</v>
      </c>
    </row>
    <row r="4223" spans="2:5" ht="31.5" x14ac:dyDescent="0.25">
      <c r="B4223" s="265">
        <v>94277</v>
      </c>
      <c r="C4223" s="246" t="s">
        <v>2018</v>
      </c>
      <c r="D4223" s="245" t="s">
        <v>123</v>
      </c>
      <c r="E4223" s="247">
        <v>40.86</v>
      </c>
    </row>
    <row r="4224" spans="2:5" ht="47.25" x14ac:dyDescent="0.25">
      <c r="B4224" s="265">
        <v>104930</v>
      </c>
      <c r="C4224" s="246" t="s">
        <v>8858</v>
      </c>
      <c r="D4224" s="245" t="s">
        <v>123</v>
      </c>
      <c r="E4224" s="247">
        <v>0</v>
      </c>
    </row>
    <row r="4225" spans="2:5" ht="47.25" x14ac:dyDescent="0.25">
      <c r="B4225" s="265">
        <v>104931</v>
      </c>
      <c r="C4225" s="246" t="s">
        <v>8859</v>
      </c>
      <c r="D4225" s="245" t="s">
        <v>123</v>
      </c>
      <c r="E4225" s="247">
        <v>0</v>
      </c>
    </row>
    <row r="4226" spans="2:5" x14ac:dyDescent="0.25">
      <c r="B4226" s="265">
        <v>94294</v>
      </c>
      <c r="C4226" s="246" t="s">
        <v>2035</v>
      </c>
      <c r="D4226" s="245" t="s">
        <v>123</v>
      </c>
      <c r="E4226" s="247">
        <v>8.42</v>
      </c>
    </row>
    <row r="4227" spans="2:5" ht="31.5" x14ac:dyDescent="0.25">
      <c r="B4227" s="265">
        <v>94288</v>
      </c>
      <c r="C4227" s="246" t="s">
        <v>2029</v>
      </c>
      <c r="D4227" s="245" t="s">
        <v>123</v>
      </c>
      <c r="E4227" s="247">
        <v>43.57</v>
      </c>
    </row>
    <row r="4228" spans="2:5" ht="31.5" x14ac:dyDescent="0.25">
      <c r="B4228" s="265">
        <v>94282</v>
      </c>
      <c r="C4228" s="246" t="s">
        <v>2023</v>
      </c>
      <c r="D4228" s="245" t="s">
        <v>123</v>
      </c>
      <c r="E4228" s="247">
        <v>54.74</v>
      </c>
    </row>
    <row r="4229" spans="2:5" ht="31.5" x14ac:dyDescent="0.25">
      <c r="B4229" s="265">
        <v>94290</v>
      </c>
      <c r="C4229" s="246" t="s">
        <v>2031</v>
      </c>
      <c r="D4229" s="245" t="s">
        <v>123</v>
      </c>
      <c r="E4229" s="247">
        <v>52.96</v>
      </c>
    </row>
    <row r="4230" spans="2:5" ht="31.5" x14ac:dyDescent="0.25">
      <c r="B4230" s="265">
        <v>94284</v>
      </c>
      <c r="C4230" s="246" t="s">
        <v>2025</v>
      </c>
      <c r="D4230" s="245" t="s">
        <v>123</v>
      </c>
      <c r="E4230" s="247">
        <v>69.87</v>
      </c>
    </row>
    <row r="4231" spans="2:5" ht="31.5" x14ac:dyDescent="0.25">
      <c r="B4231" s="265">
        <v>94292</v>
      </c>
      <c r="C4231" s="246" t="s">
        <v>2033</v>
      </c>
      <c r="D4231" s="245" t="s">
        <v>123</v>
      </c>
      <c r="E4231" s="247">
        <v>62.99</v>
      </c>
    </row>
    <row r="4232" spans="2:5" ht="31.5" x14ac:dyDescent="0.25">
      <c r="B4232" s="265">
        <v>94286</v>
      </c>
      <c r="C4232" s="246" t="s">
        <v>2027</v>
      </c>
      <c r="D4232" s="245" t="s">
        <v>123</v>
      </c>
      <c r="E4232" s="247">
        <v>88.03</v>
      </c>
    </row>
    <row r="4233" spans="2:5" ht="31.5" x14ac:dyDescent="0.25">
      <c r="B4233" s="265">
        <v>94287</v>
      </c>
      <c r="C4233" s="246" t="s">
        <v>2028</v>
      </c>
      <c r="D4233" s="245" t="s">
        <v>123</v>
      </c>
      <c r="E4233" s="247">
        <v>34.880000000000003</v>
      </c>
    </row>
    <row r="4234" spans="2:5" ht="31.5" x14ac:dyDescent="0.25">
      <c r="B4234" s="265">
        <v>94281</v>
      </c>
      <c r="C4234" s="246" t="s">
        <v>2022</v>
      </c>
      <c r="D4234" s="245" t="s">
        <v>123</v>
      </c>
      <c r="E4234" s="247">
        <v>44.97</v>
      </c>
    </row>
    <row r="4235" spans="2:5" ht="31.5" x14ac:dyDescent="0.25">
      <c r="B4235" s="265">
        <v>94289</v>
      </c>
      <c r="C4235" s="246" t="s">
        <v>2030</v>
      </c>
      <c r="D4235" s="245" t="s">
        <v>123</v>
      </c>
      <c r="E4235" s="247">
        <v>44.27</v>
      </c>
    </row>
    <row r="4236" spans="2:5" ht="31.5" x14ac:dyDescent="0.25">
      <c r="B4236" s="265">
        <v>94283</v>
      </c>
      <c r="C4236" s="246" t="s">
        <v>2024</v>
      </c>
      <c r="D4236" s="245" t="s">
        <v>123</v>
      </c>
      <c r="E4236" s="247">
        <v>60.09</v>
      </c>
    </row>
    <row r="4237" spans="2:5" ht="31.5" x14ac:dyDescent="0.25">
      <c r="B4237" s="265">
        <v>94291</v>
      </c>
      <c r="C4237" s="246" t="s">
        <v>2032</v>
      </c>
      <c r="D4237" s="245" t="s">
        <v>123</v>
      </c>
      <c r="E4237" s="247">
        <v>54.3</v>
      </c>
    </row>
    <row r="4238" spans="2:5" ht="31.5" x14ac:dyDescent="0.25">
      <c r="B4238" s="265">
        <v>94285</v>
      </c>
      <c r="C4238" s="246" t="s">
        <v>2026</v>
      </c>
      <c r="D4238" s="245" t="s">
        <v>123</v>
      </c>
      <c r="E4238" s="247">
        <v>78.260000000000005</v>
      </c>
    </row>
    <row r="4239" spans="2:5" ht="31.5" x14ac:dyDescent="0.25">
      <c r="B4239" s="265">
        <v>94293</v>
      </c>
      <c r="C4239" s="246" t="s">
        <v>2034</v>
      </c>
      <c r="D4239" s="245" t="s">
        <v>123</v>
      </c>
      <c r="E4239" s="247">
        <v>174.68</v>
      </c>
    </row>
    <row r="4240" spans="2:5" ht="31.5" x14ac:dyDescent="0.25">
      <c r="B4240" s="265">
        <v>94264</v>
      </c>
      <c r="C4240" s="246" t="s">
        <v>2005</v>
      </c>
      <c r="D4240" s="245" t="s">
        <v>123</v>
      </c>
      <c r="E4240" s="247">
        <v>44.38</v>
      </c>
    </row>
    <row r="4241" spans="2:5" ht="31.5" x14ac:dyDescent="0.25">
      <c r="B4241" s="265">
        <v>94266</v>
      </c>
      <c r="C4241" s="246" t="s">
        <v>2007</v>
      </c>
      <c r="D4241" s="245" t="s">
        <v>123</v>
      </c>
      <c r="E4241" s="247">
        <v>57.18</v>
      </c>
    </row>
    <row r="4242" spans="2:5" ht="31.5" x14ac:dyDescent="0.25">
      <c r="B4242" s="265">
        <v>94263</v>
      </c>
      <c r="C4242" s="246" t="s">
        <v>2004</v>
      </c>
      <c r="D4242" s="245" t="s">
        <v>123</v>
      </c>
      <c r="E4242" s="247">
        <v>38.46</v>
      </c>
    </row>
    <row r="4243" spans="2:5" ht="31.5" x14ac:dyDescent="0.25">
      <c r="B4243" s="265">
        <v>94265</v>
      </c>
      <c r="C4243" s="246" t="s">
        <v>2006</v>
      </c>
      <c r="D4243" s="245" t="s">
        <v>123</v>
      </c>
      <c r="E4243" s="247">
        <v>50.38</v>
      </c>
    </row>
    <row r="4244" spans="2:5" ht="31.5" x14ac:dyDescent="0.25">
      <c r="B4244" s="265">
        <v>94268</v>
      </c>
      <c r="C4244" s="246" t="s">
        <v>2009</v>
      </c>
      <c r="D4244" s="245" t="s">
        <v>123</v>
      </c>
      <c r="E4244" s="247">
        <v>67.23</v>
      </c>
    </row>
    <row r="4245" spans="2:5" ht="31.5" x14ac:dyDescent="0.25">
      <c r="B4245" s="265">
        <v>94272</v>
      </c>
      <c r="C4245" s="246" t="s">
        <v>2013</v>
      </c>
      <c r="D4245" s="245" t="s">
        <v>123</v>
      </c>
      <c r="E4245" s="247">
        <v>116.45</v>
      </c>
    </row>
    <row r="4246" spans="2:5" ht="31.5" x14ac:dyDescent="0.25">
      <c r="B4246" s="265">
        <v>94267</v>
      </c>
      <c r="C4246" s="246" t="s">
        <v>2008</v>
      </c>
      <c r="D4246" s="245" t="s">
        <v>123</v>
      </c>
      <c r="E4246" s="247">
        <v>59.74</v>
      </c>
    </row>
    <row r="4247" spans="2:5" ht="31.5" x14ac:dyDescent="0.25">
      <c r="B4247" s="265">
        <v>94269</v>
      </c>
      <c r="C4247" s="246" t="s">
        <v>2010</v>
      </c>
      <c r="D4247" s="245" t="s">
        <v>123</v>
      </c>
      <c r="E4247" s="247">
        <v>84.09</v>
      </c>
    </row>
    <row r="4248" spans="2:5" ht="31.5" x14ac:dyDescent="0.25">
      <c r="B4248" s="265">
        <v>94271</v>
      </c>
      <c r="C4248" s="246" t="s">
        <v>2012</v>
      </c>
      <c r="D4248" s="245" t="s">
        <v>123</v>
      </c>
      <c r="E4248" s="247">
        <v>102.54</v>
      </c>
    </row>
    <row r="4249" spans="2:5" ht="31.5" x14ac:dyDescent="0.25">
      <c r="B4249" s="265">
        <v>94270</v>
      </c>
      <c r="C4249" s="246" t="s">
        <v>2011</v>
      </c>
      <c r="D4249" s="245" t="s">
        <v>123</v>
      </c>
      <c r="E4249" s="247">
        <v>94.52</v>
      </c>
    </row>
    <row r="4250" spans="2:5" ht="31.5" x14ac:dyDescent="0.25">
      <c r="B4250" s="265">
        <v>105555</v>
      </c>
      <c r="C4250" s="246" t="s">
        <v>8860</v>
      </c>
      <c r="D4250" s="245" t="s">
        <v>19</v>
      </c>
      <c r="E4250" s="247">
        <v>0</v>
      </c>
    </row>
    <row r="4251" spans="2:5" ht="31.5" x14ac:dyDescent="0.25">
      <c r="B4251" s="265">
        <v>97603</v>
      </c>
      <c r="C4251" s="246" t="s">
        <v>8861</v>
      </c>
      <c r="D4251" s="245" t="s">
        <v>19</v>
      </c>
      <c r="E4251" s="247">
        <v>0</v>
      </c>
    </row>
    <row r="4252" spans="2:5" ht="31.5" x14ac:dyDescent="0.25">
      <c r="B4252" s="265">
        <v>97602</v>
      </c>
      <c r="C4252" s="246" t="s">
        <v>8862</v>
      </c>
      <c r="D4252" s="245" t="s">
        <v>19</v>
      </c>
      <c r="E4252" s="247">
        <v>0</v>
      </c>
    </row>
    <row r="4253" spans="2:5" ht="31.5" x14ac:dyDescent="0.25">
      <c r="B4253" s="265">
        <v>97604</v>
      </c>
      <c r="C4253" s="246" t="s">
        <v>8863</v>
      </c>
      <c r="D4253" s="245" t="s">
        <v>19</v>
      </c>
      <c r="E4253" s="247">
        <v>0</v>
      </c>
    </row>
    <row r="4254" spans="2:5" x14ac:dyDescent="0.25">
      <c r="B4254" s="265">
        <v>105553</v>
      </c>
      <c r="C4254" s="246" t="s">
        <v>8864</v>
      </c>
      <c r="D4254" s="245" t="s">
        <v>19</v>
      </c>
      <c r="E4254" s="247">
        <v>0</v>
      </c>
    </row>
    <row r="4255" spans="2:5" x14ac:dyDescent="0.25">
      <c r="B4255" s="265">
        <v>105552</v>
      </c>
      <c r="C4255" s="246" t="s">
        <v>8865</v>
      </c>
      <c r="D4255" s="245" t="s">
        <v>19</v>
      </c>
      <c r="E4255" s="247">
        <v>0</v>
      </c>
    </row>
    <row r="4256" spans="2:5" x14ac:dyDescent="0.25">
      <c r="B4256" s="265">
        <v>105550</v>
      </c>
      <c r="C4256" s="246" t="s">
        <v>8866</v>
      </c>
      <c r="D4256" s="245" t="s">
        <v>19</v>
      </c>
      <c r="E4256" s="247">
        <v>0</v>
      </c>
    </row>
    <row r="4257" spans="2:5" x14ac:dyDescent="0.25">
      <c r="B4257" s="265">
        <v>105551</v>
      </c>
      <c r="C4257" s="246" t="s">
        <v>8867</v>
      </c>
      <c r="D4257" s="245" t="s">
        <v>19</v>
      </c>
      <c r="E4257" s="247">
        <v>0</v>
      </c>
    </row>
    <row r="4258" spans="2:5" x14ac:dyDescent="0.25">
      <c r="B4258" s="265">
        <v>105549</v>
      </c>
      <c r="C4258" s="246" t="s">
        <v>8868</v>
      </c>
      <c r="D4258" s="245" t="s">
        <v>19</v>
      </c>
      <c r="E4258" s="247">
        <v>0</v>
      </c>
    </row>
    <row r="4259" spans="2:5" x14ac:dyDescent="0.25">
      <c r="B4259" s="265">
        <v>105547</v>
      </c>
      <c r="C4259" s="246" t="s">
        <v>8869</v>
      </c>
      <c r="D4259" s="245" t="s">
        <v>123</v>
      </c>
      <c r="E4259" s="247">
        <v>0</v>
      </c>
    </row>
    <row r="4260" spans="2:5" ht="31.5" x14ac:dyDescent="0.25">
      <c r="B4260" s="265">
        <v>97605</v>
      </c>
      <c r="C4260" s="246" t="s">
        <v>3329</v>
      </c>
      <c r="D4260" s="245" t="s">
        <v>19</v>
      </c>
      <c r="E4260" s="247">
        <v>87.8</v>
      </c>
    </row>
    <row r="4261" spans="2:5" ht="31.5" x14ac:dyDescent="0.25">
      <c r="B4261" s="265">
        <v>97607</v>
      </c>
      <c r="C4261" s="246" t="s">
        <v>3330</v>
      </c>
      <c r="D4261" s="245" t="s">
        <v>19</v>
      </c>
      <c r="E4261" s="247">
        <v>112.39</v>
      </c>
    </row>
    <row r="4262" spans="2:5" ht="31.5" x14ac:dyDescent="0.25">
      <c r="B4262" s="265">
        <v>97599</v>
      </c>
      <c r="C4262" s="246" t="s">
        <v>3203</v>
      </c>
      <c r="D4262" s="245" t="s">
        <v>19</v>
      </c>
      <c r="E4262" s="247">
        <v>21.37</v>
      </c>
    </row>
    <row r="4263" spans="2:5" ht="31.5" x14ac:dyDescent="0.25">
      <c r="B4263" s="265">
        <v>105542</v>
      </c>
      <c r="C4263" s="246" t="s">
        <v>8870</v>
      </c>
      <c r="D4263" s="245" t="s">
        <v>19</v>
      </c>
      <c r="E4263" s="247">
        <v>0</v>
      </c>
    </row>
    <row r="4264" spans="2:5" ht="31.5" x14ac:dyDescent="0.25">
      <c r="B4264" s="265">
        <v>105543</v>
      </c>
      <c r="C4264" s="246" t="s">
        <v>8871</v>
      </c>
      <c r="D4264" s="245" t="s">
        <v>19</v>
      </c>
      <c r="E4264" s="247">
        <v>0</v>
      </c>
    </row>
    <row r="4265" spans="2:5" ht="31.5" x14ac:dyDescent="0.25">
      <c r="B4265" s="265">
        <v>105544</v>
      </c>
      <c r="C4265" s="246" t="s">
        <v>8872</v>
      </c>
      <c r="D4265" s="245" t="s">
        <v>19</v>
      </c>
      <c r="E4265" s="247">
        <v>0</v>
      </c>
    </row>
    <row r="4266" spans="2:5" ht="31.5" x14ac:dyDescent="0.25">
      <c r="B4266" s="265">
        <v>100913</v>
      </c>
      <c r="C4266" s="246" t="s">
        <v>8873</v>
      </c>
      <c r="D4266" s="245" t="s">
        <v>19</v>
      </c>
      <c r="E4266" s="247">
        <v>0</v>
      </c>
    </row>
    <row r="4267" spans="2:5" ht="31.5" x14ac:dyDescent="0.25">
      <c r="B4267" s="265">
        <v>100916</v>
      </c>
      <c r="C4267" s="246" t="s">
        <v>8874</v>
      </c>
      <c r="D4267" s="245" t="s">
        <v>19</v>
      </c>
      <c r="E4267" s="247">
        <v>0</v>
      </c>
    </row>
    <row r="4268" spans="2:5" ht="31.5" x14ac:dyDescent="0.25">
      <c r="B4268" s="265">
        <v>100918</v>
      </c>
      <c r="C4268" s="246" t="s">
        <v>8875</v>
      </c>
      <c r="D4268" s="245" t="s">
        <v>19</v>
      </c>
      <c r="E4268" s="247">
        <v>0</v>
      </c>
    </row>
    <row r="4269" spans="2:5" ht="31.5" x14ac:dyDescent="0.25">
      <c r="B4269" s="265">
        <v>100914</v>
      </c>
      <c r="C4269" s="246" t="s">
        <v>8876</v>
      </c>
      <c r="D4269" s="245" t="s">
        <v>19</v>
      </c>
      <c r="E4269" s="247">
        <v>0</v>
      </c>
    </row>
    <row r="4270" spans="2:5" ht="31.5" x14ac:dyDescent="0.25">
      <c r="B4270" s="265">
        <v>100917</v>
      </c>
      <c r="C4270" s="246" t="s">
        <v>8877</v>
      </c>
      <c r="D4270" s="245" t="s">
        <v>19</v>
      </c>
      <c r="E4270" s="247">
        <v>0</v>
      </c>
    </row>
    <row r="4271" spans="2:5" ht="31.5" x14ac:dyDescent="0.25">
      <c r="B4271" s="265">
        <v>100907</v>
      </c>
      <c r="C4271" s="246" t="s">
        <v>8878</v>
      </c>
      <c r="D4271" s="245" t="s">
        <v>19</v>
      </c>
      <c r="E4271" s="247">
        <v>0</v>
      </c>
    </row>
    <row r="4272" spans="2:5" ht="31.5" x14ac:dyDescent="0.25">
      <c r="B4272" s="265">
        <v>102467</v>
      </c>
      <c r="C4272" s="246" t="s">
        <v>8879</v>
      </c>
      <c r="D4272" s="245" t="s">
        <v>19</v>
      </c>
      <c r="E4272" s="247">
        <v>0</v>
      </c>
    </row>
    <row r="4273" spans="2:5" ht="31.5" x14ac:dyDescent="0.25">
      <c r="B4273" s="265">
        <v>100910</v>
      </c>
      <c r="C4273" s="246" t="s">
        <v>8880</v>
      </c>
      <c r="D4273" s="245" t="s">
        <v>19</v>
      </c>
      <c r="E4273" s="247">
        <v>0</v>
      </c>
    </row>
    <row r="4274" spans="2:5" ht="31.5" x14ac:dyDescent="0.25">
      <c r="B4274" s="265">
        <v>105541</v>
      </c>
      <c r="C4274" s="246" t="s">
        <v>8881</v>
      </c>
      <c r="D4274" s="245" t="s">
        <v>19</v>
      </c>
      <c r="E4274" s="247">
        <v>0</v>
      </c>
    </row>
    <row r="4275" spans="2:5" ht="31.5" x14ac:dyDescent="0.25">
      <c r="B4275" s="265">
        <v>100908</v>
      </c>
      <c r="C4275" s="246" t="s">
        <v>8882</v>
      </c>
      <c r="D4275" s="245" t="s">
        <v>19</v>
      </c>
      <c r="E4275" s="247">
        <v>0</v>
      </c>
    </row>
    <row r="4276" spans="2:5" ht="31.5" x14ac:dyDescent="0.25">
      <c r="B4276" s="265">
        <v>100911</v>
      </c>
      <c r="C4276" s="246" t="s">
        <v>8883</v>
      </c>
      <c r="D4276" s="245" t="s">
        <v>19</v>
      </c>
      <c r="E4276" s="247">
        <v>0</v>
      </c>
    </row>
    <row r="4277" spans="2:5" ht="31.5" x14ac:dyDescent="0.25">
      <c r="B4277" s="265">
        <v>103782</v>
      </c>
      <c r="C4277" s="246" t="s">
        <v>3208</v>
      </c>
      <c r="D4277" s="245" t="s">
        <v>19</v>
      </c>
      <c r="E4277" s="247">
        <v>34.65</v>
      </c>
    </row>
    <row r="4278" spans="2:5" ht="31.5" x14ac:dyDescent="0.25">
      <c r="B4278" s="265">
        <v>103786</v>
      </c>
      <c r="C4278" s="246" t="s">
        <v>8884</v>
      </c>
      <c r="D4278" s="245" t="s">
        <v>19</v>
      </c>
      <c r="E4278" s="247">
        <v>0</v>
      </c>
    </row>
    <row r="4279" spans="2:5" ht="31.5" x14ac:dyDescent="0.25">
      <c r="B4279" s="265">
        <v>103787</v>
      </c>
      <c r="C4279" s="246" t="s">
        <v>8885</v>
      </c>
      <c r="D4279" s="245" t="s">
        <v>19</v>
      </c>
      <c r="E4279" s="247">
        <v>0</v>
      </c>
    </row>
    <row r="4280" spans="2:5" ht="31.5" x14ac:dyDescent="0.25">
      <c r="B4280" s="265">
        <v>103788</v>
      </c>
      <c r="C4280" s="246" t="s">
        <v>8886</v>
      </c>
      <c r="D4280" s="245" t="s">
        <v>19</v>
      </c>
      <c r="E4280" s="247">
        <v>0</v>
      </c>
    </row>
    <row r="4281" spans="2:5" ht="31.5" x14ac:dyDescent="0.25">
      <c r="B4281" s="265">
        <v>103783</v>
      </c>
      <c r="C4281" s="246" t="s">
        <v>8887</v>
      </c>
      <c r="D4281" s="245" t="s">
        <v>19</v>
      </c>
      <c r="E4281" s="247">
        <v>0</v>
      </c>
    </row>
    <row r="4282" spans="2:5" ht="31.5" x14ac:dyDescent="0.25">
      <c r="B4282" s="265">
        <v>103784</v>
      </c>
      <c r="C4282" s="246" t="s">
        <v>8888</v>
      </c>
      <c r="D4282" s="245" t="s">
        <v>19</v>
      </c>
      <c r="E4282" s="247">
        <v>0</v>
      </c>
    </row>
    <row r="4283" spans="2:5" ht="31.5" x14ac:dyDescent="0.25">
      <c r="B4283" s="265">
        <v>103785</v>
      </c>
      <c r="C4283" s="246" t="s">
        <v>8889</v>
      </c>
      <c r="D4283" s="245" t="s">
        <v>19</v>
      </c>
      <c r="E4283" s="247">
        <v>0</v>
      </c>
    </row>
    <row r="4284" spans="2:5" x14ac:dyDescent="0.25">
      <c r="B4284" s="265">
        <v>105546</v>
      </c>
      <c r="C4284" s="246" t="s">
        <v>8890</v>
      </c>
      <c r="D4284" s="245" t="s">
        <v>19</v>
      </c>
      <c r="E4284" s="247">
        <v>0</v>
      </c>
    </row>
    <row r="4285" spans="2:5" x14ac:dyDescent="0.25">
      <c r="B4285" s="265">
        <v>105545</v>
      </c>
      <c r="C4285" s="246" t="s">
        <v>8891</v>
      </c>
      <c r="D4285" s="245" t="s">
        <v>19</v>
      </c>
      <c r="E4285" s="247">
        <v>0</v>
      </c>
    </row>
    <row r="4286" spans="2:5" x14ac:dyDescent="0.25">
      <c r="B4286" s="265">
        <v>97610</v>
      </c>
      <c r="C4286" s="246" t="s">
        <v>3205</v>
      </c>
      <c r="D4286" s="245" t="s">
        <v>19</v>
      </c>
      <c r="E4286" s="247">
        <v>16.3</v>
      </c>
    </row>
    <row r="4287" spans="2:5" x14ac:dyDescent="0.25">
      <c r="B4287" s="265">
        <v>97609</v>
      </c>
      <c r="C4287" s="246" t="s">
        <v>3204</v>
      </c>
      <c r="D4287" s="245" t="s">
        <v>19</v>
      </c>
      <c r="E4287" s="247">
        <v>15.61</v>
      </c>
    </row>
    <row r="4288" spans="2:5" x14ac:dyDescent="0.25">
      <c r="B4288" s="265">
        <v>105554</v>
      </c>
      <c r="C4288" s="246" t="s">
        <v>3209</v>
      </c>
      <c r="D4288" s="245" t="s">
        <v>19</v>
      </c>
      <c r="E4288" s="247">
        <v>18.2</v>
      </c>
    </row>
    <row r="4289" spans="2:5" x14ac:dyDescent="0.25">
      <c r="B4289" s="265">
        <v>100903</v>
      </c>
      <c r="C4289" s="246" t="s">
        <v>3207</v>
      </c>
      <c r="D4289" s="245" t="s">
        <v>19</v>
      </c>
      <c r="E4289" s="247">
        <v>35.69</v>
      </c>
    </row>
    <row r="4290" spans="2:5" x14ac:dyDescent="0.25">
      <c r="B4290" s="265">
        <v>100902</v>
      </c>
      <c r="C4290" s="246" t="s">
        <v>3206</v>
      </c>
      <c r="D4290" s="245" t="s">
        <v>19</v>
      </c>
      <c r="E4290" s="247">
        <v>32.659999999999997</v>
      </c>
    </row>
    <row r="4291" spans="2:5" x14ac:dyDescent="0.25">
      <c r="B4291" s="265">
        <v>105548</v>
      </c>
      <c r="C4291" s="246" t="s">
        <v>8892</v>
      </c>
      <c r="D4291" s="245" t="s">
        <v>123</v>
      </c>
      <c r="E4291" s="247">
        <v>0</v>
      </c>
    </row>
    <row r="4292" spans="2:5" x14ac:dyDescent="0.25">
      <c r="B4292" s="265">
        <v>97595</v>
      </c>
      <c r="C4292" s="246" t="s">
        <v>3199</v>
      </c>
      <c r="D4292" s="245" t="s">
        <v>19</v>
      </c>
      <c r="E4292" s="247">
        <v>107.84</v>
      </c>
    </row>
    <row r="4293" spans="2:5" x14ac:dyDescent="0.25">
      <c r="B4293" s="265">
        <v>97597</v>
      </c>
      <c r="C4293" s="246" t="s">
        <v>3201</v>
      </c>
      <c r="D4293" s="245" t="s">
        <v>19</v>
      </c>
      <c r="E4293" s="247">
        <v>76.17</v>
      </c>
    </row>
    <row r="4294" spans="2:5" x14ac:dyDescent="0.25">
      <c r="B4294" s="265">
        <v>97596</v>
      </c>
      <c r="C4294" s="246" t="s">
        <v>3200</v>
      </c>
      <c r="D4294" s="245" t="s">
        <v>19</v>
      </c>
      <c r="E4294" s="247">
        <v>77.95</v>
      </c>
    </row>
    <row r="4295" spans="2:5" x14ac:dyDescent="0.25">
      <c r="B4295" s="265">
        <v>97598</v>
      </c>
      <c r="C4295" s="246" t="s">
        <v>3202</v>
      </c>
      <c r="D4295" s="245" t="s">
        <v>19</v>
      </c>
      <c r="E4295" s="247">
        <v>72.349999999999994</v>
      </c>
    </row>
    <row r="4296" spans="2:5" ht="31.5" x14ac:dyDescent="0.25">
      <c r="B4296" s="265">
        <v>98549</v>
      </c>
      <c r="C4296" s="246" t="s">
        <v>8893</v>
      </c>
      <c r="D4296" s="245" t="s">
        <v>121</v>
      </c>
      <c r="E4296" s="247">
        <v>0</v>
      </c>
    </row>
    <row r="4297" spans="2:5" ht="31.5" x14ac:dyDescent="0.25">
      <c r="B4297" s="265">
        <v>98562</v>
      </c>
      <c r="C4297" s="246" t="s">
        <v>2848</v>
      </c>
      <c r="D4297" s="245" t="s">
        <v>121</v>
      </c>
      <c r="E4297" s="247">
        <v>60.06</v>
      </c>
    </row>
    <row r="4298" spans="2:5" ht="31.5" x14ac:dyDescent="0.25">
      <c r="B4298" s="265">
        <v>98555</v>
      </c>
      <c r="C4298" s="246" t="s">
        <v>2849</v>
      </c>
      <c r="D4298" s="245" t="s">
        <v>121</v>
      </c>
      <c r="E4298" s="247">
        <v>37.119999999999997</v>
      </c>
    </row>
    <row r="4299" spans="2:5" ht="31.5" x14ac:dyDescent="0.25">
      <c r="B4299" s="265">
        <v>98556</v>
      </c>
      <c r="C4299" s="246" t="s">
        <v>2850</v>
      </c>
      <c r="D4299" s="245" t="s">
        <v>121</v>
      </c>
      <c r="E4299" s="247">
        <v>68.2</v>
      </c>
    </row>
    <row r="4300" spans="2:5" x14ac:dyDescent="0.25">
      <c r="B4300" s="265">
        <v>98557</v>
      </c>
      <c r="C4300" s="246" t="s">
        <v>2857</v>
      </c>
      <c r="D4300" s="245" t="s">
        <v>121</v>
      </c>
      <c r="E4300" s="247">
        <v>48.59</v>
      </c>
    </row>
    <row r="4301" spans="2:5" ht="31.5" x14ac:dyDescent="0.25">
      <c r="B4301" s="265">
        <v>98548</v>
      </c>
      <c r="C4301" s="246" t="s">
        <v>8894</v>
      </c>
      <c r="D4301" s="245" t="s">
        <v>121</v>
      </c>
      <c r="E4301" s="247">
        <v>0</v>
      </c>
    </row>
    <row r="4302" spans="2:5" ht="31.5" x14ac:dyDescent="0.25">
      <c r="B4302" s="265">
        <v>98547</v>
      </c>
      <c r="C4302" s="246" t="s">
        <v>2854</v>
      </c>
      <c r="D4302" s="245" t="s">
        <v>121</v>
      </c>
      <c r="E4302" s="247">
        <v>232.71</v>
      </c>
    </row>
    <row r="4303" spans="2:5" ht="31.5" x14ac:dyDescent="0.25">
      <c r="B4303" s="265">
        <v>98546</v>
      </c>
      <c r="C4303" s="246" t="s">
        <v>2853</v>
      </c>
      <c r="D4303" s="245" t="s">
        <v>121</v>
      </c>
      <c r="E4303" s="247">
        <v>138.13999999999999</v>
      </c>
    </row>
    <row r="4304" spans="2:5" x14ac:dyDescent="0.25">
      <c r="B4304" s="265">
        <v>98552</v>
      </c>
      <c r="C4304" s="246" t="s">
        <v>8895</v>
      </c>
      <c r="D4304" s="245" t="s">
        <v>121</v>
      </c>
      <c r="E4304" s="247">
        <v>0</v>
      </c>
    </row>
    <row r="4305" spans="2:5" x14ac:dyDescent="0.25">
      <c r="B4305" s="265">
        <v>98553</v>
      </c>
      <c r="C4305" s="246" t="s">
        <v>2855</v>
      </c>
      <c r="D4305" s="245" t="s">
        <v>121</v>
      </c>
      <c r="E4305" s="247">
        <v>171.81</v>
      </c>
    </row>
    <row r="4306" spans="2:5" x14ac:dyDescent="0.25">
      <c r="B4306" s="265">
        <v>98554</v>
      </c>
      <c r="C4306" s="246" t="s">
        <v>2856</v>
      </c>
      <c r="D4306" s="245" t="s">
        <v>121</v>
      </c>
      <c r="E4306" s="247">
        <v>51.14</v>
      </c>
    </row>
    <row r="4307" spans="2:5" ht="31.5" x14ac:dyDescent="0.25">
      <c r="B4307" s="265">
        <v>98565</v>
      </c>
      <c r="C4307" s="246" t="s">
        <v>2860</v>
      </c>
      <c r="D4307" s="245" t="s">
        <v>121</v>
      </c>
      <c r="E4307" s="247">
        <v>63.33</v>
      </c>
    </row>
    <row r="4308" spans="2:5" ht="31.5" x14ac:dyDescent="0.25">
      <c r="B4308" s="265">
        <v>98567</v>
      </c>
      <c r="C4308" s="246" t="s">
        <v>2862</v>
      </c>
      <c r="D4308" s="245" t="s">
        <v>121</v>
      </c>
      <c r="E4308" s="247">
        <v>81.55</v>
      </c>
    </row>
    <row r="4309" spans="2:5" ht="31.5" x14ac:dyDescent="0.25">
      <c r="B4309" s="265">
        <v>98569</v>
      </c>
      <c r="C4309" s="246" t="s">
        <v>2864</v>
      </c>
      <c r="D4309" s="245" t="s">
        <v>121</v>
      </c>
      <c r="E4309" s="247">
        <v>100.68</v>
      </c>
    </row>
    <row r="4310" spans="2:5" x14ac:dyDescent="0.25">
      <c r="B4310" s="265">
        <v>98571</v>
      </c>
      <c r="C4310" s="246" t="s">
        <v>2866</v>
      </c>
      <c r="D4310" s="245" t="s">
        <v>121</v>
      </c>
      <c r="E4310" s="247">
        <v>50.37</v>
      </c>
    </row>
    <row r="4311" spans="2:5" x14ac:dyDescent="0.25">
      <c r="B4311" s="265">
        <v>98572</v>
      </c>
      <c r="C4311" s="246" t="s">
        <v>2867</v>
      </c>
      <c r="D4311" s="245" t="s">
        <v>121</v>
      </c>
      <c r="E4311" s="247">
        <v>61.9</v>
      </c>
    </row>
    <row r="4312" spans="2:5" ht="31.5" x14ac:dyDescent="0.25">
      <c r="B4312" s="265">
        <v>98563</v>
      </c>
      <c r="C4312" s="246" t="s">
        <v>2858</v>
      </c>
      <c r="D4312" s="245" t="s">
        <v>121</v>
      </c>
      <c r="E4312" s="247">
        <v>44.2</v>
      </c>
    </row>
    <row r="4313" spans="2:5" ht="31.5" x14ac:dyDescent="0.25">
      <c r="B4313" s="265">
        <v>98564</v>
      </c>
      <c r="C4313" s="246" t="s">
        <v>2859</v>
      </c>
      <c r="D4313" s="245" t="s">
        <v>121</v>
      </c>
      <c r="E4313" s="247">
        <v>59.88</v>
      </c>
    </row>
    <row r="4314" spans="2:5" ht="31.5" x14ac:dyDescent="0.25">
      <c r="B4314" s="265">
        <v>98566</v>
      </c>
      <c r="C4314" s="246" t="s">
        <v>2861</v>
      </c>
      <c r="D4314" s="245" t="s">
        <v>121</v>
      </c>
      <c r="E4314" s="247">
        <v>79.010000000000005</v>
      </c>
    </row>
    <row r="4315" spans="2:5" ht="31.5" x14ac:dyDescent="0.25">
      <c r="B4315" s="265">
        <v>98568</v>
      </c>
      <c r="C4315" s="246" t="s">
        <v>2863</v>
      </c>
      <c r="D4315" s="245" t="s">
        <v>121</v>
      </c>
      <c r="E4315" s="247">
        <v>97.24</v>
      </c>
    </row>
    <row r="4316" spans="2:5" ht="31.5" x14ac:dyDescent="0.25">
      <c r="B4316" s="265">
        <v>98570</v>
      </c>
      <c r="C4316" s="246" t="s">
        <v>2865</v>
      </c>
      <c r="D4316" s="245" t="s">
        <v>121</v>
      </c>
      <c r="E4316" s="247">
        <v>116.36</v>
      </c>
    </row>
    <row r="4317" spans="2:5" x14ac:dyDescent="0.25">
      <c r="B4317" s="265">
        <v>98573</v>
      </c>
      <c r="C4317" s="246" t="s">
        <v>2868</v>
      </c>
      <c r="D4317" s="245" t="s">
        <v>121</v>
      </c>
      <c r="E4317" s="247">
        <v>76.84</v>
      </c>
    </row>
    <row r="4318" spans="2:5" x14ac:dyDescent="0.25">
      <c r="B4318" s="265">
        <v>98576</v>
      </c>
      <c r="C4318" s="246" t="s">
        <v>2753</v>
      </c>
      <c r="D4318" s="245" t="s">
        <v>123</v>
      </c>
      <c r="E4318" s="247">
        <v>25.11</v>
      </c>
    </row>
    <row r="4319" spans="2:5" ht="31.5" x14ac:dyDescent="0.25">
      <c r="B4319" s="265">
        <v>98575</v>
      </c>
      <c r="C4319" s="246" t="s">
        <v>2752</v>
      </c>
      <c r="D4319" s="245" t="s">
        <v>123</v>
      </c>
      <c r="E4319" s="247">
        <v>81.599999999999994</v>
      </c>
    </row>
    <row r="4320" spans="2:5" x14ac:dyDescent="0.25">
      <c r="B4320" s="265">
        <v>98577</v>
      </c>
      <c r="C4320" s="246" t="s">
        <v>2754</v>
      </c>
      <c r="D4320" s="245" t="s">
        <v>123</v>
      </c>
      <c r="E4320" s="247">
        <v>58.46</v>
      </c>
    </row>
    <row r="4321" spans="2:5" ht="31.5" x14ac:dyDescent="0.25">
      <c r="B4321" s="265">
        <v>98558</v>
      </c>
      <c r="C4321" s="246" t="s">
        <v>2851</v>
      </c>
      <c r="D4321" s="245" t="s">
        <v>19</v>
      </c>
      <c r="E4321" s="247">
        <v>11.05</v>
      </c>
    </row>
    <row r="4322" spans="2:5" ht="31.5" x14ac:dyDescent="0.25">
      <c r="B4322" s="265">
        <v>98550</v>
      </c>
      <c r="C4322" s="246" t="s">
        <v>8896</v>
      </c>
      <c r="D4322" s="245" t="s">
        <v>121</v>
      </c>
      <c r="E4322" s="247">
        <v>0</v>
      </c>
    </row>
    <row r="4323" spans="2:5" x14ac:dyDescent="0.25">
      <c r="B4323" s="265">
        <v>98551</v>
      </c>
      <c r="C4323" s="246" t="s">
        <v>8897</v>
      </c>
      <c r="D4323" s="245" t="s">
        <v>123</v>
      </c>
      <c r="E4323" s="247">
        <v>0</v>
      </c>
    </row>
    <row r="4324" spans="2:5" x14ac:dyDescent="0.25">
      <c r="B4324" s="265">
        <v>98559</v>
      </c>
      <c r="C4324" s="246" t="s">
        <v>2852</v>
      </c>
      <c r="D4324" s="245" t="s">
        <v>123</v>
      </c>
      <c r="E4324" s="247">
        <v>5.83</v>
      </c>
    </row>
    <row r="4325" spans="2:5" ht="31.5" x14ac:dyDescent="0.25">
      <c r="B4325" s="265">
        <v>91925</v>
      </c>
      <c r="C4325" s="246" t="s">
        <v>2956</v>
      </c>
      <c r="D4325" s="245" t="s">
        <v>123</v>
      </c>
      <c r="E4325" s="247">
        <v>3.97</v>
      </c>
    </row>
    <row r="4326" spans="2:5" ht="31.5" x14ac:dyDescent="0.25">
      <c r="B4326" s="265">
        <v>91924</v>
      </c>
      <c r="C4326" s="246" t="s">
        <v>2955</v>
      </c>
      <c r="D4326" s="245" t="s">
        <v>123</v>
      </c>
      <c r="E4326" s="247">
        <v>3.35</v>
      </c>
    </row>
    <row r="4327" spans="2:5" ht="31.5" x14ac:dyDescent="0.25">
      <c r="B4327" s="265">
        <v>91933</v>
      </c>
      <c r="C4327" s="246" t="s">
        <v>2964</v>
      </c>
      <c r="D4327" s="245" t="s">
        <v>123</v>
      </c>
      <c r="E4327" s="247">
        <v>17.399999999999999</v>
      </c>
    </row>
    <row r="4328" spans="2:5" ht="31.5" x14ac:dyDescent="0.25">
      <c r="B4328" s="265">
        <v>91932</v>
      </c>
      <c r="C4328" s="246" t="s">
        <v>2963</v>
      </c>
      <c r="D4328" s="245" t="s">
        <v>123</v>
      </c>
      <c r="E4328" s="247">
        <v>17.98</v>
      </c>
    </row>
    <row r="4329" spans="2:5" ht="31.5" x14ac:dyDescent="0.25">
      <c r="B4329" s="265">
        <v>91935</v>
      </c>
      <c r="C4329" s="246" t="s">
        <v>2966</v>
      </c>
      <c r="D4329" s="245" t="s">
        <v>123</v>
      </c>
      <c r="E4329" s="247">
        <v>27.2</v>
      </c>
    </row>
    <row r="4330" spans="2:5" ht="31.5" x14ac:dyDescent="0.25">
      <c r="B4330" s="265">
        <v>91934</v>
      </c>
      <c r="C4330" s="246" t="s">
        <v>2965</v>
      </c>
      <c r="D4330" s="245" t="s">
        <v>123</v>
      </c>
      <c r="E4330" s="247">
        <v>26.06</v>
      </c>
    </row>
    <row r="4331" spans="2:5" ht="31.5" x14ac:dyDescent="0.25">
      <c r="B4331" s="265">
        <v>91927</v>
      </c>
      <c r="C4331" s="246" t="s">
        <v>2958</v>
      </c>
      <c r="D4331" s="245" t="s">
        <v>123</v>
      </c>
      <c r="E4331" s="247">
        <v>5.34</v>
      </c>
    </row>
    <row r="4332" spans="2:5" ht="31.5" x14ac:dyDescent="0.25">
      <c r="B4332" s="265">
        <v>91926</v>
      </c>
      <c r="C4332" s="246" t="s">
        <v>2957</v>
      </c>
      <c r="D4332" s="245" t="s">
        <v>123</v>
      </c>
      <c r="E4332" s="247">
        <v>4.8</v>
      </c>
    </row>
    <row r="4333" spans="2:5" ht="31.5" x14ac:dyDescent="0.25">
      <c r="B4333" s="265">
        <v>91929</v>
      </c>
      <c r="C4333" s="246" t="s">
        <v>2960</v>
      </c>
      <c r="D4333" s="245" t="s">
        <v>123</v>
      </c>
      <c r="E4333" s="247">
        <v>7.8</v>
      </c>
    </row>
    <row r="4334" spans="2:5" ht="31.5" x14ac:dyDescent="0.25">
      <c r="B4334" s="265">
        <v>91928</v>
      </c>
      <c r="C4334" s="246" t="s">
        <v>2959</v>
      </c>
      <c r="D4334" s="245" t="s">
        <v>123</v>
      </c>
      <c r="E4334" s="247">
        <v>7.34</v>
      </c>
    </row>
    <row r="4335" spans="2:5" ht="31.5" x14ac:dyDescent="0.25">
      <c r="B4335" s="265">
        <v>91931</v>
      </c>
      <c r="C4335" s="246" t="s">
        <v>2962</v>
      </c>
      <c r="D4335" s="245" t="s">
        <v>123</v>
      </c>
      <c r="E4335" s="247">
        <v>10.94</v>
      </c>
    </row>
    <row r="4336" spans="2:5" ht="31.5" x14ac:dyDescent="0.25">
      <c r="B4336" s="265">
        <v>91930</v>
      </c>
      <c r="C4336" s="246" t="s">
        <v>2961</v>
      </c>
      <c r="D4336" s="245" t="s">
        <v>123</v>
      </c>
      <c r="E4336" s="247">
        <v>10.18</v>
      </c>
    </row>
    <row r="4337" spans="2:5" ht="31.5" x14ac:dyDescent="0.25">
      <c r="B4337" s="265">
        <v>104620</v>
      </c>
      <c r="C4337" s="246" t="s">
        <v>8898</v>
      </c>
      <c r="D4337" s="245" t="s">
        <v>19</v>
      </c>
      <c r="E4337" s="247">
        <v>0</v>
      </c>
    </row>
    <row r="4338" spans="2:5" ht="31.5" x14ac:dyDescent="0.25">
      <c r="B4338" s="265">
        <v>104624</v>
      </c>
      <c r="C4338" s="246" t="s">
        <v>8899</v>
      </c>
      <c r="D4338" s="245" t="s">
        <v>19</v>
      </c>
      <c r="E4338" s="247">
        <v>0</v>
      </c>
    </row>
    <row r="4339" spans="2:5" ht="31.5" x14ac:dyDescent="0.25">
      <c r="B4339" s="265">
        <v>104622</v>
      </c>
      <c r="C4339" s="246" t="s">
        <v>8900</v>
      </c>
      <c r="D4339" s="245" t="s">
        <v>19</v>
      </c>
      <c r="E4339" s="247">
        <v>0</v>
      </c>
    </row>
    <row r="4340" spans="2:5" ht="31.5" x14ac:dyDescent="0.25">
      <c r="B4340" s="265">
        <v>104621</v>
      </c>
      <c r="C4340" s="246" t="s">
        <v>8901</v>
      </c>
      <c r="D4340" s="245" t="s">
        <v>19</v>
      </c>
      <c r="E4340" s="247">
        <v>0</v>
      </c>
    </row>
    <row r="4341" spans="2:5" ht="31.5" x14ac:dyDescent="0.25">
      <c r="B4341" s="265">
        <v>104625</v>
      </c>
      <c r="C4341" s="246" t="s">
        <v>8902</v>
      </c>
      <c r="D4341" s="245" t="s">
        <v>19</v>
      </c>
      <c r="E4341" s="247">
        <v>0</v>
      </c>
    </row>
    <row r="4342" spans="2:5" ht="31.5" x14ac:dyDescent="0.25">
      <c r="B4342" s="265">
        <v>104623</v>
      </c>
      <c r="C4342" s="246" t="s">
        <v>8903</v>
      </c>
      <c r="D4342" s="245" t="s">
        <v>19</v>
      </c>
      <c r="E4342" s="247">
        <v>0</v>
      </c>
    </row>
    <row r="4343" spans="2:5" x14ac:dyDescent="0.25">
      <c r="B4343" s="265">
        <v>91937</v>
      </c>
      <c r="C4343" s="246" t="s">
        <v>2988</v>
      </c>
      <c r="D4343" s="245" t="s">
        <v>19</v>
      </c>
      <c r="E4343" s="247">
        <v>22.06</v>
      </c>
    </row>
    <row r="4344" spans="2:5" x14ac:dyDescent="0.25">
      <c r="B4344" s="265">
        <v>92865</v>
      </c>
      <c r="C4344" s="246" t="s">
        <v>2995</v>
      </c>
      <c r="D4344" s="245" t="s">
        <v>19</v>
      </c>
      <c r="E4344" s="247">
        <v>18.05</v>
      </c>
    </row>
    <row r="4345" spans="2:5" x14ac:dyDescent="0.25">
      <c r="B4345" s="265">
        <v>91936</v>
      </c>
      <c r="C4345" s="246" t="s">
        <v>2987</v>
      </c>
      <c r="D4345" s="245" t="s">
        <v>19</v>
      </c>
      <c r="E4345" s="247">
        <v>25.15</v>
      </c>
    </row>
    <row r="4346" spans="2:5" ht="31.5" x14ac:dyDescent="0.25">
      <c r="B4346" s="265">
        <v>92867</v>
      </c>
      <c r="C4346" s="246" t="s">
        <v>2997</v>
      </c>
      <c r="D4346" s="245" t="s">
        <v>19</v>
      </c>
      <c r="E4346" s="247">
        <v>39.51</v>
      </c>
    </row>
    <row r="4347" spans="2:5" ht="31.5" x14ac:dyDescent="0.25">
      <c r="B4347" s="265">
        <v>91939</v>
      </c>
      <c r="C4347" s="246" t="s">
        <v>2989</v>
      </c>
      <c r="D4347" s="245" t="s">
        <v>19</v>
      </c>
      <c r="E4347" s="247">
        <v>42.01</v>
      </c>
    </row>
    <row r="4348" spans="2:5" ht="31.5" x14ac:dyDescent="0.25">
      <c r="B4348" s="265">
        <v>92869</v>
      </c>
      <c r="C4348" s="246" t="s">
        <v>2999</v>
      </c>
      <c r="D4348" s="245" t="s">
        <v>19</v>
      </c>
      <c r="E4348" s="247">
        <v>13.19</v>
      </c>
    </row>
    <row r="4349" spans="2:5" ht="31.5" x14ac:dyDescent="0.25">
      <c r="B4349" s="265">
        <v>91941</v>
      </c>
      <c r="C4349" s="246" t="s">
        <v>2991</v>
      </c>
      <c r="D4349" s="245" t="s">
        <v>19</v>
      </c>
      <c r="E4349" s="247">
        <v>15.69</v>
      </c>
    </row>
    <row r="4350" spans="2:5" ht="31.5" x14ac:dyDescent="0.25">
      <c r="B4350" s="265">
        <v>92868</v>
      </c>
      <c r="C4350" s="246" t="s">
        <v>2998</v>
      </c>
      <c r="D4350" s="245" t="s">
        <v>19</v>
      </c>
      <c r="E4350" s="247">
        <v>21.85</v>
      </c>
    </row>
    <row r="4351" spans="2:5" ht="31.5" x14ac:dyDescent="0.25">
      <c r="B4351" s="265">
        <v>91940</v>
      </c>
      <c r="C4351" s="246" t="s">
        <v>2990</v>
      </c>
      <c r="D4351" s="245" t="s">
        <v>19</v>
      </c>
      <c r="E4351" s="247">
        <v>24.35</v>
      </c>
    </row>
    <row r="4352" spans="2:5" ht="31.5" x14ac:dyDescent="0.25">
      <c r="B4352" s="265">
        <v>92870</v>
      </c>
      <c r="C4352" s="246" t="s">
        <v>3000</v>
      </c>
      <c r="D4352" s="245" t="s">
        <v>19</v>
      </c>
      <c r="E4352" s="247">
        <v>42.56</v>
      </c>
    </row>
    <row r="4353" spans="2:5" ht="31.5" x14ac:dyDescent="0.25">
      <c r="B4353" s="265">
        <v>91942</v>
      </c>
      <c r="C4353" s="246" t="s">
        <v>2992</v>
      </c>
      <c r="D4353" s="245" t="s">
        <v>19</v>
      </c>
      <c r="E4353" s="247">
        <v>47.35</v>
      </c>
    </row>
    <row r="4354" spans="2:5" ht="31.5" x14ac:dyDescent="0.25">
      <c r="B4354" s="265">
        <v>92872</v>
      </c>
      <c r="C4354" s="246" t="s">
        <v>3002</v>
      </c>
      <c r="D4354" s="245" t="s">
        <v>19</v>
      </c>
      <c r="E4354" s="247">
        <v>15.29</v>
      </c>
    </row>
    <row r="4355" spans="2:5" ht="31.5" x14ac:dyDescent="0.25">
      <c r="B4355" s="265">
        <v>91944</v>
      </c>
      <c r="C4355" s="246" t="s">
        <v>2994</v>
      </c>
      <c r="D4355" s="245" t="s">
        <v>19</v>
      </c>
      <c r="E4355" s="247">
        <v>20.079999999999998</v>
      </c>
    </row>
    <row r="4356" spans="2:5" ht="31.5" x14ac:dyDescent="0.25">
      <c r="B4356" s="265">
        <v>92871</v>
      </c>
      <c r="C4356" s="246" t="s">
        <v>3001</v>
      </c>
      <c r="D4356" s="245" t="s">
        <v>19</v>
      </c>
      <c r="E4356" s="247">
        <v>24.29</v>
      </c>
    </row>
    <row r="4357" spans="2:5" ht="31.5" x14ac:dyDescent="0.25">
      <c r="B4357" s="265">
        <v>91943</v>
      </c>
      <c r="C4357" s="246" t="s">
        <v>2993</v>
      </c>
      <c r="D4357" s="245" t="s">
        <v>19</v>
      </c>
      <c r="E4357" s="247">
        <v>29.08</v>
      </c>
    </row>
    <row r="4358" spans="2:5" x14ac:dyDescent="0.25">
      <c r="B4358" s="265">
        <v>92866</v>
      </c>
      <c r="C4358" s="246" t="s">
        <v>2996</v>
      </c>
      <c r="D4358" s="245" t="s">
        <v>19</v>
      </c>
      <c r="E4358" s="247">
        <v>16.46</v>
      </c>
    </row>
    <row r="4359" spans="2:5" ht="31.5" x14ac:dyDescent="0.25">
      <c r="B4359" s="265">
        <v>91987</v>
      </c>
      <c r="C4359" s="246" t="s">
        <v>3150</v>
      </c>
      <c r="D4359" s="245" t="s">
        <v>19</v>
      </c>
      <c r="E4359" s="247">
        <v>58.61</v>
      </c>
    </row>
    <row r="4360" spans="2:5" ht="31.5" x14ac:dyDescent="0.25">
      <c r="B4360" s="265">
        <v>91986</v>
      </c>
      <c r="C4360" s="246" t="s">
        <v>3149</v>
      </c>
      <c r="D4360" s="245" t="s">
        <v>19</v>
      </c>
      <c r="E4360" s="247">
        <v>45</v>
      </c>
    </row>
    <row r="4361" spans="2:5" ht="31.5" x14ac:dyDescent="0.25">
      <c r="B4361" s="265">
        <v>97559</v>
      </c>
      <c r="C4361" s="246" t="s">
        <v>2951</v>
      </c>
      <c r="D4361" s="245" t="s">
        <v>19</v>
      </c>
      <c r="E4361" s="247">
        <v>18.170000000000002</v>
      </c>
    </row>
    <row r="4362" spans="2:5" ht="31.5" x14ac:dyDescent="0.25">
      <c r="B4362" s="265">
        <v>97562</v>
      </c>
      <c r="C4362" s="246" t="s">
        <v>2952</v>
      </c>
      <c r="D4362" s="245" t="s">
        <v>19</v>
      </c>
      <c r="E4362" s="247">
        <v>15.17</v>
      </c>
    </row>
    <row r="4363" spans="2:5" ht="31.5" x14ac:dyDescent="0.25">
      <c r="B4363" s="265">
        <v>97564</v>
      </c>
      <c r="C4363" s="246" t="s">
        <v>2953</v>
      </c>
      <c r="D4363" s="245" t="s">
        <v>19</v>
      </c>
      <c r="E4363" s="247">
        <v>24.24</v>
      </c>
    </row>
    <row r="4364" spans="2:5" ht="31.5" x14ac:dyDescent="0.25">
      <c r="B4364" s="265">
        <v>91889</v>
      </c>
      <c r="C4364" s="246" t="s">
        <v>2918</v>
      </c>
      <c r="D4364" s="245" t="s">
        <v>19</v>
      </c>
      <c r="E4364" s="247">
        <v>16.36</v>
      </c>
    </row>
    <row r="4365" spans="2:5" ht="31.5" x14ac:dyDescent="0.25">
      <c r="B4365" s="265">
        <v>91901</v>
      </c>
      <c r="C4365" s="246" t="s">
        <v>2926</v>
      </c>
      <c r="D4365" s="245" t="s">
        <v>19</v>
      </c>
      <c r="E4365" s="247">
        <v>13.36</v>
      </c>
    </row>
    <row r="4366" spans="2:5" ht="31.5" x14ac:dyDescent="0.25">
      <c r="B4366" s="265">
        <v>91913</v>
      </c>
      <c r="C4366" s="246" t="s">
        <v>2934</v>
      </c>
      <c r="D4366" s="245" t="s">
        <v>19</v>
      </c>
      <c r="E4366" s="247">
        <v>22.49</v>
      </c>
    </row>
    <row r="4367" spans="2:5" ht="31.5" x14ac:dyDescent="0.25">
      <c r="B4367" s="265">
        <v>91892</v>
      </c>
      <c r="C4367" s="246" t="s">
        <v>2920</v>
      </c>
      <c r="D4367" s="245" t="s">
        <v>19</v>
      </c>
      <c r="E4367" s="247">
        <v>21.75</v>
      </c>
    </row>
    <row r="4368" spans="2:5" ht="31.5" x14ac:dyDescent="0.25">
      <c r="B4368" s="265">
        <v>91904</v>
      </c>
      <c r="C4368" s="246" t="s">
        <v>2928</v>
      </c>
      <c r="D4368" s="245" t="s">
        <v>19</v>
      </c>
      <c r="E4368" s="247">
        <v>18.75</v>
      </c>
    </row>
    <row r="4369" spans="2:5" ht="31.5" x14ac:dyDescent="0.25">
      <c r="B4369" s="265">
        <v>91916</v>
      </c>
      <c r="C4369" s="246" t="s">
        <v>2936</v>
      </c>
      <c r="D4369" s="245" t="s">
        <v>19</v>
      </c>
      <c r="E4369" s="247">
        <v>27.82</v>
      </c>
    </row>
    <row r="4370" spans="2:5" ht="31.5" x14ac:dyDescent="0.25">
      <c r="B4370" s="265">
        <v>91895</v>
      </c>
      <c r="C4370" s="246" t="s">
        <v>2922</v>
      </c>
      <c r="D4370" s="245" t="s">
        <v>19</v>
      </c>
      <c r="E4370" s="247">
        <v>26.43</v>
      </c>
    </row>
    <row r="4371" spans="2:5" ht="31.5" x14ac:dyDescent="0.25">
      <c r="B4371" s="265">
        <v>91907</v>
      </c>
      <c r="C4371" s="246" t="s">
        <v>2930</v>
      </c>
      <c r="D4371" s="245" t="s">
        <v>19</v>
      </c>
      <c r="E4371" s="247">
        <v>23.43</v>
      </c>
    </row>
    <row r="4372" spans="2:5" ht="31.5" x14ac:dyDescent="0.25">
      <c r="B4372" s="265">
        <v>91919</v>
      </c>
      <c r="C4372" s="246" t="s">
        <v>2938</v>
      </c>
      <c r="D4372" s="245" t="s">
        <v>19</v>
      </c>
      <c r="E4372" s="247">
        <v>32.43</v>
      </c>
    </row>
    <row r="4373" spans="2:5" ht="31.5" x14ac:dyDescent="0.25">
      <c r="B4373" s="265">
        <v>91898</v>
      </c>
      <c r="C4373" s="246" t="s">
        <v>2924</v>
      </c>
      <c r="D4373" s="245" t="s">
        <v>19</v>
      </c>
      <c r="E4373" s="247">
        <v>30.13</v>
      </c>
    </row>
    <row r="4374" spans="2:5" ht="31.5" x14ac:dyDescent="0.25">
      <c r="B4374" s="265">
        <v>91910</v>
      </c>
      <c r="C4374" s="246" t="s">
        <v>2932</v>
      </c>
      <c r="D4374" s="245" t="s">
        <v>19</v>
      </c>
      <c r="E4374" s="247">
        <v>27.2</v>
      </c>
    </row>
    <row r="4375" spans="2:5" ht="31.5" x14ac:dyDescent="0.25">
      <c r="B4375" s="265">
        <v>91922</v>
      </c>
      <c r="C4375" s="246" t="s">
        <v>2940</v>
      </c>
      <c r="D4375" s="245" t="s">
        <v>19</v>
      </c>
      <c r="E4375" s="247">
        <v>36.07</v>
      </c>
    </row>
    <row r="4376" spans="2:5" ht="31.5" x14ac:dyDescent="0.25">
      <c r="B4376" s="265">
        <v>91887</v>
      </c>
      <c r="C4376" s="246" t="s">
        <v>2917</v>
      </c>
      <c r="D4376" s="245" t="s">
        <v>19</v>
      </c>
      <c r="E4376" s="247">
        <v>16.84</v>
      </c>
    </row>
    <row r="4377" spans="2:5" ht="31.5" x14ac:dyDescent="0.25">
      <c r="B4377" s="265">
        <v>91899</v>
      </c>
      <c r="C4377" s="246" t="s">
        <v>2925</v>
      </c>
      <c r="D4377" s="245" t="s">
        <v>19</v>
      </c>
      <c r="E4377" s="247">
        <v>13.84</v>
      </c>
    </row>
    <row r="4378" spans="2:5" ht="31.5" x14ac:dyDescent="0.25">
      <c r="B4378" s="265">
        <v>91911</v>
      </c>
      <c r="C4378" s="246" t="s">
        <v>2933</v>
      </c>
      <c r="D4378" s="245" t="s">
        <v>19</v>
      </c>
      <c r="E4378" s="247">
        <v>22.97</v>
      </c>
    </row>
    <row r="4379" spans="2:5" ht="31.5" x14ac:dyDescent="0.25">
      <c r="B4379" s="265">
        <v>91890</v>
      </c>
      <c r="C4379" s="246" t="s">
        <v>2919</v>
      </c>
      <c r="D4379" s="245" t="s">
        <v>19</v>
      </c>
      <c r="E4379" s="247">
        <v>18.53</v>
      </c>
    </row>
    <row r="4380" spans="2:5" ht="31.5" x14ac:dyDescent="0.25">
      <c r="B4380" s="265">
        <v>91902</v>
      </c>
      <c r="C4380" s="246" t="s">
        <v>2927</v>
      </c>
      <c r="D4380" s="245" t="s">
        <v>19</v>
      </c>
      <c r="E4380" s="247">
        <v>15.53</v>
      </c>
    </row>
    <row r="4381" spans="2:5" ht="31.5" x14ac:dyDescent="0.25">
      <c r="B4381" s="265">
        <v>91914</v>
      </c>
      <c r="C4381" s="246" t="s">
        <v>2935</v>
      </c>
      <c r="D4381" s="245" t="s">
        <v>19</v>
      </c>
      <c r="E4381" s="247">
        <v>24.6</v>
      </c>
    </row>
    <row r="4382" spans="2:5" ht="31.5" x14ac:dyDescent="0.25">
      <c r="B4382" s="265">
        <v>91893</v>
      </c>
      <c r="C4382" s="246" t="s">
        <v>2921</v>
      </c>
      <c r="D4382" s="245" t="s">
        <v>19</v>
      </c>
      <c r="E4382" s="247">
        <v>23.17</v>
      </c>
    </row>
    <row r="4383" spans="2:5" ht="31.5" x14ac:dyDescent="0.25">
      <c r="B4383" s="265">
        <v>91905</v>
      </c>
      <c r="C4383" s="246" t="s">
        <v>2929</v>
      </c>
      <c r="D4383" s="245" t="s">
        <v>19</v>
      </c>
      <c r="E4383" s="247">
        <v>20.170000000000002</v>
      </c>
    </row>
    <row r="4384" spans="2:5" ht="31.5" x14ac:dyDescent="0.25">
      <c r="B4384" s="265">
        <v>91917</v>
      </c>
      <c r="C4384" s="246" t="s">
        <v>2937</v>
      </c>
      <c r="D4384" s="245" t="s">
        <v>19</v>
      </c>
      <c r="E4384" s="247">
        <v>29.17</v>
      </c>
    </row>
    <row r="4385" spans="2:5" ht="31.5" x14ac:dyDescent="0.25">
      <c r="B4385" s="265">
        <v>91896</v>
      </c>
      <c r="C4385" s="246" t="s">
        <v>2923</v>
      </c>
      <c r="D4385" s="245" t="s">
        <v>19</v>
      </c>
      <c r="E4385" s="247">
        <v>26.63</v>
      </c>
    </row>
    <row r="4386" spans="2:5" ht="31.5" x14ac:dyDescent="0.25">
      <c r="B4386" s="265">
        <v>91908</v>
      </c>
      <c r="C4386" s="246" t="s">
        <v>2931</v>
      </c>
      <c r="D4386" s="245" t="s">
        <v>19</v>
      </c>
      <c r="E4386" s="247">
        <v>23.7</v>
      </c>
    </row>
    <row r="4387" spans="2:5" ht="31.5" x14ac:dyDescent="0.25">
      <c r="B4387" s="265">
        <v>91920</v>
      </c>
      <c r="C4387" s="246" t="s">
        <v>2939</v>
      </c>
      <c r="D4387" s="245" t="s">
        <v>19</v>
      </c>
      <c r="E4387" s="247">
        <v>32.57</v>
      </c>
    </row>
    <row r="4388" spans="2:5" ht="31.5" x14ac:dyDescent="0.25">
      <c r="B4388" s="265">
        <v>91983</v>
      </c>
      <c r="C4388" s="246" t="s">
        <v>3146</v>
      </c>
      <c r="D4388" s="245" t="s">
        <v>19</v>
      </c>
      <c r="E4388" s="247">
        <v>114.14</v>
      </c>
    </row>
    <row r="4389" spans="2:5" ht="31.5" x14ac:dyDescent="0.25">
      <c r="B4389" s="265">
        <v>91982</v>
      </c>
      <c r="C4389" s="246" t="s">
        <v>3145</v>
      </c>
      <c r="D4389" s="245" t="s">
        <v>19</v>
      </c>
      <c r="E4389" s="247">
        <v>100.53</v>
      </c>
    </row>
    <row r="4390" spans="2:5" ht="31.5" x14ac:dyDescent="0.25">
      <c r="B4390" s="265">
        <v>91833</v>
      </c>
      <c r="C4390" s="246" t="s">
        <v>8904</v>
      </c>
      <c r="D4390" s="245" t="s">
        <v>123</v>
      </c>
      <c r="E4390" s="247">
        <v>23.39</v>
      </c>
    </row>
    <row r="4391" spans="2:5" ht="31.5" x14ac:dyDescent="0.25">
      <c r="B4391" s="265">
        <v>91843</v>
      </c>
      <c r="C4391" s="246" t="s">
        <v>2869</v>
      </c>
      <c r="D4391" s="245" t="s">
        <v>123</v>
      </c>
      <c r="E4391" s="247">
        <v>9.0399999999999991</v>
      </c>
    </row>
    <row r="4392" spans="2:5" ht="31.5" x14ac:dyDescent="0.25">
      <c r="B4392" s="265">
        <v>91853</v>
      </c>
      <c r="C4392" s="246" t="s">
        <v>2876</v>
      </c>
      <c r="D4392" s="245" t="s">
        <v>123</v>
      </c>
      <c r="E4392" s="247">
        <v>12.93</v>
      </c>
    </row>
    <row r="4393" spans="2:5" ht="31.5" x14ac:dyDescent="0.25">
      <c r="B4393" s="265">
        <v>91835</v>
      </c>
      <c r="C4393" s="246" t="s">
        <v>8905</v>
      </c>
      <c r="D4393" s="245" t="s">
        <v>123</v>
      </c>
      <c r="E4393" s="247">
        <v>25.86</v>
      </c>
    </row>
    <row r="4394" spans="2:5" ht="31.5" x14ac:dyDescent="0.25">
      <c r="B4394" s="265">
        <v>91845</v>
      </c>
      <c r="C4394" s="246" t="s">
        <v>2870</v>
      </c>
      <c r="D4394" s="245" t="s">
        <v>123</v>
      </c>
      <c r="E4394" s="247">
        <v>11.44</v>
      </c>
    </row>
    <row r="4395" spans="2:5" ht="31.5" x14ac:dyDescent="0.25">
      <c r="B4395" s="265">
        <v>91855</v>
      </c>
      <c r="C4395" s="246" t="s">
        <v>2878</v>
      </c>
      <c r="D4395" s="245" t="s">
        <v>123</v>
      </c>
      <c r="E4395" s="247">
        <v>15.2</v>
      </c>
    </row>
    <row r="4396" spans="2:5" ht="31.5" x14ac:dyDescent="0.25">
      <c r="B4396" s="265">
        <v>91837</v>
      </c>
      <c r="C4396" s="246" t="s">
        <v>8906</v>
      </c>
      <c r="D4396" s="245" t="s">
        <v>123</v>
      </c>
      <c r="E4396" s="247">
        <v>32.89</v>
      </c>
    </row>
    <row r="4397" spans="2:5" ht="31.5" x14ac:dyDescent="0.25">
      <c r="B4397" s="265">
        <v>91847</v>
      </c>
      <c r="C4397" s="246" t="s">
        <v>2871</v>
      </c>
      <c r="D4397" s="245" t="s">
        <v>123</v>
      </c>
      <c r="E4397" s="247">
        <v>18.55</v>
      </c>
    </row>
    <row r="4398" spans="2:5" ht="31.5" x14ac:dyDescent="0.25">
      <c r="B4398" s="265">
        <v>91857</v>
      </c>
      <c r="C4398" s="246" t="s">
        <v>2880</v>
      </c>
      <c r="D4398" s="245" t="s">
        <v>123</v>
      </c>
      <c r="E4398" s="247">
        <v>21.83</v>
      </c>
    </row>
    <row r="4399" spans="2:5" ht="31.5" x14ac:dyDescent="0.25">
      <c r="B4399" s="265">
        <v>91838</v>
      </c>
      <c r="C4399" s="246" t="s">
        <v>8907</v>
      </c>
      <c r="D4399" s="245" t="s">
        <v>123</v>
      </c>
      <c r="E4399" s="247">
        <v>0</v>
      </c>
    </row>
    <row r="4400" spans="2:5" ht="31.5" x14ac:dyDescent="0.25">
      <c r="B4400" s="265">
        <v>91848</v>
      </c>
      <c r="C4400" s="246" t="s">
        <v>8908</v>
      </c>
      <c r="D4400" s="245" t="s">
        <v>123</v>
      </c>
      <c r="E4400" s="247">
        <v>0</v>
      </c>
    </row>
    <row r="4401" spans="2:5" ht="31.5" x14ac:dyDescent="0.25">
      <c r="B4401" s="265">
        <v>91858</v>
      </c>
      <c r="C4401" s="246" t="s">
        <v>8909</v>
      </c>
      <c r="D4401" s="245" t="s">
        <v>123</v>
      </c>
      <c r="E4401" s="247">
        <v>0</v>
      </c>
    </row>
    <row r="4402" spans="2:5" ht="31.5" x14ac:dyDescent="0.25">
      <c r="B4402" s="265">
        <v>91840</v>
      </c>
      <c r="C4402" s="246" t="s">
        <v>8910</v>
      </c>
      <c r="D4402" s="245" t="s">
        <v>123</v>
      </c>
      <c r="E4402" s="247">
        <v>27.19</v>
      </c>
    </row>
    <row r="4403" spans="2:5" ht="31.5" x14ac:dyDescent="0.25">
      <c r="B4403" s="265">
        <v>91850</v>
      </c>
      <c r="C4403" s="246" t="s">
        <v>2873</v>
      </c>
      <c r="D4403" s="245" t="s">
        <v>123</v>
      </c>
      <c r="E4403" s="247">
        <v>12.8</v>
      </c>
    </row>
    <row r="4404" spans="2:5" ht="31.5" x14ac:dyDescent="0.25">
      <c r="B4404" s="265">
        <v>91860</v>
      </c>
      <c r="C4404" s="246" t="s">
        <v>2882</v>
      </c>
      <c r="D4404" s="245" t="s">
        <v>123</v>
      </c>
      <c r="E4404" s="247">
        <v>16.600000000000001</v>
      </c>
    </row>
    <row r="4405" spans="2:5" ht="31.5" x14ac:dyDescent="0.25">
      <c r="B4405" s="265">
        <v>91831</v>
      </c>
      <c r="C4405" s="246" t="s">
        <v>8911</v>
      </c>
      <c r="D4405" s="245" t="s">
        <v>123</v>
      </c>
      <c r="E4405" s="247">
        <v>22.51</v>
      </c>
    </row>
    <row r="4406" spans="2:5" ht="31.5" x14ac:dyDescent="0.25">
      <c r="B4406" s="265">
        <v>91852</v>
      </c>
      <c r="C4406" s="246" t="s">
        <v>2875</v>
      </c>
      <c r="D4406" s="245" t="s">
        <v>123</v>
      </c>
      <c r="E4406" s="247">
        <v>12.12</v>
      </c>
    </row>
    <row r="4407" spans="2:5" ht="31.5" x14ac:dyDescent="0.25">
      <c r="B4407" s="265">
        <v>91834</v>
      </c>
      <c r="C4407" s="246" t="s">
        <v>8912</v>
      </c>
      <c r="D4407" s="245" t="s">
        <v>123</v>
      </c>
      <c r="E4407" s="247">
        <v>23.6</v>
      </c>
    </row>
    <row r="4408" spans="2:5" ht="31.5" x14ac:dyDescent="0.25">
      <c r="B4408" s="265">
        <v>91854</v>
      </c>
      <c r="C4408" s="246" t="s">
        <v>2877</v>
      </c>
      <c r="D4408" s="245" t="s">
        <v>123</v>
      </c>
      <c r="E4408" s="247">
        <v>13.1</v>
      </c>
    </row>
    <row r="4409" spans="2:5" ht="31.5" x14ac:dyDescent="0.25">
      <c r="B4409" s="265">
        <v>91836</v>
      </c>
      <c r="C4409" s="246" t="s">
        <v>8913</v>
      </c>
      <c r="D4409" s="245" t="s">
        <v>123</v>
      </c>
      <c r="E4409" s="247">
        <v>27.62</v>
      </c>
    </row>
    <row r="4410" spans="2:5" ht="31.5" x14ac:dyDescent="0.25">
      <c r="B4410" s="265">
        <v>91856</v>
      </c>
      <c r="C4410" s="246" t="s">
        <v>2879</v>
      </c>
      <c r="D4410" s="245" t="s">
        <v>123</v>
      </c>
      <c r="E4410" s="247">
        <v>16.96</v>
      </c>
    </row>
    <row r="4411" spans="2:5" ht="31.5" x14ac:dyDescent="0.25">
      <c r="B4411" s="265">
        <v>91839</v>
      </c>
      <c r="C4411" s="246" t="s">
        <v>8914</v>
      </c>
      <c r="D4411" s="245" t="s">
        <v>123</v>
      </c>
      <c r="E4411" s="247">
        <v>24.02</v>
      </c>
    </row>
    <row r="4412" spans="2:5" ht="31.5" x14ac:dyDescent="0.25">
      <c r="B4412" s="265">
        <v>91849</v>
      </c>
      <c r="C4412" s="246" t="s">
        <v>2872</v>
      </c>
      <c r="D4412" s="245" t="s">
        <v>123</v>
      </c>
      <c r="E4412" s="247">
        <v>9.68</v>
      </c>
    </row>
    <row r="4413" spans="2:5" ht="31.5" x14ac:dyDescent="0.25">
      <c r="B4413" s="265">
        <v>91859</v>
      </c>
      <c r="C4413" s="246" t="s">
        <v>2881</v>
      </c>
      <c r="D4413" s="245" t="s">
        <v>123</v>
      </c>
      <c r="E4413" s="247">
        <v>13.63</v>
      </c>
    </row>
    <row r="4414" spans="2:5" ht="31.5" x14ac:dyDescent="0.25">
      <c r="B4414" s="265">
        <v>91841</v>
      </c>
      <c r="C4414" s="246" t="s">
        <v>8915</v>
      </c>
      <c r="D4414" s="245" t="s">
        <v>123</v>
      </c>
      <c r="E4414" s="247">
        <v>26.31</v>
      </c>
    </row>
    <row r="4415" spans="2:5" ht="31.5" x14ac:dyDescent="0.25">
      <c r="B4415" s="265">
        <v>91851</v>
      </c>
      <c r="C4415" s="246" t="s">
        <v>2874</v>
      </c>
      <c r="D4415" s="245" t="s">
        <v>123</v>
      </c>
      <c r="E4415" s="247">
        <v>11.92</v>
      </c>
    </row>
    <row r="4416" spans="2:5" ht="31.5" x14ac:dyDescent="0.25">
      <c r="B4416" s="265">
        <v>91861</v>
      </c>
      <c r="C4416" s="246" t="s">
        <v>2883</v>
      </c>
      <c r="D4416" s="245" t="s">
        <v>123</v>
      </c>
      <c r="E4416" s="247">
        <v>15.79</v>
      </c>
    </row>
    <row r="4417" spans="2:5" ht="31.5" x14ac:dyDescent="0.25">
      <c r="B4417" s="265">
        <v>91862</v>
      </c>
      <c r="C4417" s="246" t="s">
        <v>2884</v>
      </c>
      <c r="D4417" s="245" t="s">
        <v>123</v>
      </c>
      <c r="E4417" s="247">
        <v>13.24</v>
      </c>
    </row>
    <row r="4418" spans="2:5" ht="31.5" x14ac:dyDescent="0.25">
      <c r="B4418" s="265">
        <v>91866</v>
      </c>
      <c r="C4418" s="246" t="s">
        <v>2888</v>
      </c>
      <c r="D4418" s="245" t="s">
        <v>123</v>
      </c>
      <c r="E4418" s="247">
        <v>11.57</v>
      </c>
    </row>
    <row r="4419" spans="2:5" ht="31.5" x14ac:dyDescent="0.25">
      <c r="B4419" s="265">
        <v>91870</v>
      </c>
      <c r="C4419" s="246" t="s">
        <v>2892</v>
      </c>
      <c r="D4419" s="245" t="s">
        <v>123</v>
      </c>
      <c r="E4419" s="247">
        <v>17.2</v>
      </c>
    </row>
    <row r="4420" spans="2:5" ht="31.5" x14ac:dyDescent="0.25">
      <c r="B4420" s="265">
        <v>91863</v>
      </c>
      <c r="C4420" s="246" t="s">
        <v>2885</v>
      </c>
      <c r="D4420" s="245" t="s">
        <v>123</v>
      </c>
      <c r="E4420" s="247">
        <v>15.68</v>
      </c>
    </row>
    <row r="4421" spans="2:5" ht="31.5" x14ac:dyDescent="0.25">
      <c r="B4421" s="265">
        <v>91867</v>
      </c>
      <c r="C4421" s="246" t="s">
        <v>2889</v>
      </c>
      <c r="D4421" s="245" t="s">
        <v>123</v>
      </c>
      <c r="E4421" s="247">
        <v>14.02</v>
      </c>
    </row>
    <row r="4422" spans="2:5" ht="31.5" x14ac:dyDescent="0.25">
      <c r="B4422" s="265">
        <v>91871</v>
      </c>
      <c r="C4422" s="246" t="s">
        <v>2893</v>
      </c>
      <c r="D4422" s="245" t="s">
        <v>123</v>
      </c>
      <c r="E4422" s="247">
        <v>19.64</v>
      </c>
    </row>
    <row r="4423" spans="2:5" ht="31.5" x14ac:dyDescent="0.25">
      <c r="B4423" s="265">
        <v>91864</v>
      </c>
      <c r="C4423" s="246" t="s">
        <v>2886</v>
      </c>
      <c r="D4423" s="245" t="s">
        <v>123</v>
      </c>
      <c r="E4423" s="247">
        <v>21.32</v>
      </c>
    </row>
    <row r="4424" spans="2:5" ht="31.5" x14ac:dyDescent="0.25">
      <c r="B4424" s="265">
        <v>91868</v>
      </c>
      <c r="C4424" s="246" t="s">
        <v>2890</v>
      </c>
      <c r="D4424" s="245" t="s">
        <v>123</v>
      </c>
      <c r="E4424" s="247">
        <v>19.670000000000002</v>
      </c>
    </row>
    <row r="4425" spans="2:5" ht="31.5" x14ac:dyDescent="0.25">
      <c r="B4425" s="265">
        <v>91872</v>
      </c>
      <c r="C4425" s="246" t="s">
        <v>2894</v>
      </c>
      <c r="D4425" s="245" t="s">
        <v>123</v>
      </c>
      <c r="E4425" s="247">
        <v>25.27</v>
      </c>
    </row>
    <row r="4426" spans="2:5" ht="31.5" x14ac:dyDescent="0.25">
      <c r="B4426" s="265">
        <v>91865</v>
      </c>
      <c r="C4426" s="246" t="s">
        <v>2887</v>
      </c>
      <c r="D4426" s="245" t="s">
        <v>123</v>
      </c>
      <c r="E4426" s="247">
        <v>26.81</v>
      </c>
    </row>
    <row r="4427" spans="2:5" ht="31.5" x14ac:dyDescent="0.25">
      <c r="B4427" s="265">
        <v>91869</v>
      </c>
      <c r="C4427" s="246" t="s">
        <v>2891</v>
      </c>
      <c r="D4427" s="245" t="s">
        <v>123</v>
      </c>
      <c r="E4427" s="247">
        <v>25.1</v>
      </c>
    </row>
    <row r="4428" spans="2:5" ht="31.5" x14ac:dyDescent="0.25">
      <c r="B4428" s="265">
        <v>91873</v>
      </c>
      <c r="C4428" s="246" t="s">
        <v>2895</v>
      </c>
      <c r="D4428" s="245" t="s">
        <v>123</v>
      </c>
      <c r="E4428" s="247">
        <v>30.7</v>
      </c>
    </row>
    <row r="4429" spans="2:5" ht="31.5" x14ac:dyDescent="0.25">
      <c r="B4429" s="265">
        <v>91981</v>
      </c>
      <c r="C4429" s="246" t="s">
        <v>3144</v>
      </c>
      <c r="D4429" s="245" t="s">
        <v>19</v>
      </c>
      <c r="E4429" s="247">
        <v>60.73</v>
      </c>
    </row>
    <row r="4430" spans="2:5" ht="31.5" x14ac:dyDescent="0.25">
      <c r="B4430" s="265">
        <v>91980</v>
      </c>
      <c r="C4430" s="246" t="s">
        <v>3143</v>
      </c>
      <c r="D4430" s="245" t="s">
        <v>19</v>
      </c>
      <c r="E4430" s="247">
        <v>47.12</v>
      </c>
    </row>
    <row r="4431" spans="2:5" ht="31.5" x14ac:dyDescent="0.25">
      <c r="B4431" s="265">
        <v>91979</v>
      </c>
      <c r="C4431" s="246" t="s">
        <v>3142</v>
      </c>
      <c r="D4431" s="245" t="s">
        <v>19</v>
      </c>
      <c r="E4431" s="247">
        <v>62.07</v>
      </c>
    </row>
    <row r="4432" spans="2:5" ht="31.5" x14ac:dyDescent="0.25">
      <c r="B4432" s="265">
        <v>91978</v>
      </c>
      <c r="C4432" s="246" t="s">
        <v>3141</v>
      </c>
      <c r="D4432" s="245" t="s">
        <v>19</v>
      </c>
      <c r="E4432" s="247">
        <v>48.46</v>
      </c>
    </row>
    <row r="4433" spans="2:5" ht="31.5" x14ac:dyDescent="0.25">
      <c r="B4433" s="265">
        <v>92029</v>
      </c>
      <c r="C4433" s="246" t="s">
        <v>3192</v>
      </c>
      <c r="D4433" s="245" t="s">
        <v>19</v>
      </c>
      <c r="E4433" s="247">
        <v>71.16</v>
      </c>
    </row>
    <row r="4434" spans="2:5" ht="31.5" x14ac:dyDescent="0.25">
      <c r="B4434" s="265">
        <v>92028</v>
      </c>
      <c r="C4434" s="246" t="s">
        <v>3191</v>
      </c>
      <c r="D4434" s="245" t="s">
        <v>19</v>
      </c>
      <c r="E4434" s="247">
        <v>57.55</v>
      </c>
    </row>
    <row r="4435" spans="2:5" ht="31.5" x14ac:dyDescent="0.25">
      <c r="B4435" s="265">
        <v>92031</v>
      </c>
      <c r="C4435" s="246" t="s">
        <v>3194</v>
      </c>
      <c r="D4435" s="245" t="s">
        <v>19</v>
      </c>
      <c r="E4435" s="247">
        <v>97.14</v>
      </c>
    </row>
    <row r="4436" spans="2:5" ht="31.5" x14ac:dyDescent="0.25">
      <c r="B4436" s="265">
        <v>92030</v>
      </c>
      <c r="C4436" s="246" t="s">
        <v>3193</v>
      </c>
      <c r="D4436" s="245" t="s">
        <v>19</v>
      </c>
      <c r="E4436" s="247">
        <v>83.53</v>
      </c>
    </row>
    <row r="4437" spans="2:5" ht="31.5" x14ac:dyDescent="0.25">
      <c r="B4437" s="265">
        <v>91955</v>
      </c>
      <c r="C4437" s="246" t="s">
        <v>3118</v>
      </c>
      <c r="D4437" s="245" t="s">
        <v>19</v>
      </c>
      <c r="E4437" s="247">
        <v>45.12</v>
      </c>
    </row>
    <row r="4438" spans="2:5" ht="31.5" x14ac:dyDescent="0.25">
      <c r="B4438" s="265">
        <v>91954</v>
      </c>
      <c r="C4438" s="246" t="s">
        <v>3117</v>
      </c>
      <c r="D4438" s="245" t="s">
        <v>19</v>
      </c>
      <c r="E4438" s="247">
        <v>31.51</v>
      </c>
    </row>
    <row r="4439" spans="2:5" ht="31.5" x14ac:dyDescent="0.25">
      <c r="B4439" s="265">
        <v>92033</v>
      </c>
      <c r="C4439" s="246" t="s">
        <v>3196</v>
      </c>
      <c r="D4439" s="245" t="s">
        <v>19</v>
      </c>
      <c r="E4439" s="247">
        <v>98.39</v>
      </c>
    </row>
    <row r="4440" spans="2:5" ht="31.5" x14ac:dyDescent="0.25">
      <c r="B4440" s="265">
        <v>92032</v>
      </c>
      <c r="C4440" s="246" t="s">
        <v>3195</v>
      </c>
      <c r="D4440" s="245" t="s">
        <v>19</v>
      </c>
      <c r="E4440" s="247">
        <v>84.78</v>
      </c>
    </row>
    <row r="4441" spans="2:5" ht="31.5" x14ac:dyDescent="0.25">
      <c r="B4441" s="265">
        <v>91961</v>
      </c>
      <c r="C4441" s="246" t="s">
        <v>3124</v>
      </c>
      <c r="D4441" s="245" t="s">
        <v>19</v>
      </c>
      <c r="E4441" s="247">
        <v>72.41</v>
      </c>
    </row>
    <row r="4442" spans="2:5" ht="31.5" x14ac:dyDescent="0.25">
      <c r="B4442" s="265">
        <v>91960</v>
      </c>
      <c r="C4442" s="246" t="s">
        <v>3123</v>
      </c>
      <c r="D4442" s="245" t="s">
        <v>19</v>
      </c>
      <c r="E4442" s="247">
        <v>58.8</v>
      </c>
    </row>
    <row r="4443" spans="2:5" ht="31.5" x14ac:dyDescent="0.25">
      <c r="B4443" s="265">
        <v>91969</v>
      </c>
      <c r="C4443" s="246" t="s">
        <v>3132</v>
      </c>
      <c r="D4443" s="245" t="s">
        <v>19</v>
      </c>
      <c r="E4443" s="247">
        <v>99.64</v>
      </c>
    </row>
    <row r="4444" spans="2:5" ht="31.5" x14ac:dyDescent="0.25">
      <c r="B4444" s="265">
        <v>91968</v>
      </c>
      <c r="C4444" s="246" t="s">
        <v>3131</v>
      </c>
      <c r="D4444" s="245" t="s">
        <v>19</v>
      </c>
      <c r="E4444" s="247">
        <v>86.03</v>
      </c>
    </row>
    <row r="4445" spans="2:5" ht="31.5" x14ac:dyDescent="0.25">
      <c r="B4445" s="265">
        <v>91985</v>
      </c>
      <c r="C4445" s="246" t="s">
        <v>3148</v>
      </c>
      <c r="D4445" s="245" t="s">
        <v>19</v>
      </c>
      <c r="E4445" s="247">
        <v>35.79</v>
      </c>
    </row>
    <row r="4446" spans="2:5" ht="31.5" x14ac:dyDescent="0.25">
      <c r="B4446" s="265">
        <v>91984</v>
      </c>
      <c r="C4446" s="246" t="s">
        <v>3147</v>
      </c>
      <c r="D4446" s="245" t="s">
        <v>19</v>
      </c>
      <c r="E4446" s="247">
        <v>22.18</v>
      </c>
    </row>
    <row r="4447" spans="2:5" ht="31.5" x14ac:dyDescent="0.25">
      <c r="B4447" s="265">
        <v>91989</v>
      </c>
      <c r="C4447" s="246" t="s">
        <v>3152</v>
      </c>
      <c r="D4447" s="245" t="s">
        <v>19</v>
      </c>
      <c r="E4447" s="247">
        <v>40.270000000000003</v>
      </c>
    </row>
    <row r="4448" spans="2:5" ht="31.5" x14ac:dyDescent="0.25">
      <c r="B4448" s="265">
        <v>91988</v>
      </c>
      <c r="C4448" s="246" t="s">
        <v>3151</v>
      </c>
      <c r="D4448" s="245" t="s">
        <v>19</v>
      </c>
      <c r="E4448" s="247">
        <v>26.66</v>
      </c>
    </row>
    <row r="4449" spans="2:5" ht="31.5" x14ac:dyDescent="0.25">
      <c r="B4449" s="265">
        <v>92023</v>
      </c>
      <c r="C4449" s="246" t="s">
        <v>3186</v>
      </c>
      <c r="D4449" s="245" t="s">
        <v>19</v>
      </c>
      <c r="E4449" s="247">
        <v>63</v>
      </c>
    </row>
    <row r="4450" spans="2:5" ht="31.5" x14ac:dyDescent="0.25">
      <c r="B4450" s="265">
        <v>92022</v>
      </c>
      <c r="C4450" s="246" t="s">
        <v>3185</v>
      </c>
      <c r="D4450" s="245" t="s">
        <v>19</v>
      </c>
      <c r="E4450" s="247">
        <v>49.39</v>
      </c>
    </row>
    <row r="4451" spans="2:5" ht="31.5" x14ac:dyDescent="0.25">
      <c r="B4451" s="265">
        <v>92025</v>
      </c>
      <c r="C4451" s="246" t="s">
        <v>3188</v>
      </c>
      <c r="D4451" s="245" t="s">
        <v>19</v>
      </c>
      <c r="E4451" s="247">
        <v>89.05</v>
      </c>
    </row>
    <row r="4452" spans="2:5" ht="31.5" x14ac:dyDescent="0.25">
      <c r="B4452" s="265">
        <v>92024</v>
      </c>
      <c r="C4452" s="246" t="s">
        <v>3187</v>
      </c>
      <c r="D4452" s="245" t="s">
        <v>19</v>
      </c>
      <c r="E4452" s="247">
        <v>75.44</v>
      </c>
    </row>
    <row r="4453" spans="2:5" ht="31.5" x14ac:dyDescent="0.25">
      <c r="B4453" s="265">
        <v>91957</v>
      </c>
      <c r="C4453" s="246" t="s">
        <v>3120</v>
      </c>
      <c r="D4453" s="245" t="s">
        <v>19</v>
      </c>
      <c r="E4453" s="247">
        <v>64.25</v>
      </c>
    </row>
    <row r="4454" spans="2:5" ht="31.5" x14ac:dyDescent="0.25">
      <c r="B4454" s="265">
        <v>91956</v>
      </c>
      <c r="C4454" s="246" t="s">
        <v>3119</v>
      </c>
      <c r="D4454" s="245" t="s">
        <v>19</v>
      </c>
      <c r="E4454" s="247">
        <v>50.64</v>
      </c>
    </row>
    <row r="4455" spans="2:5" ht="31.5" x14ac:dyDescent="0.25">
      <c r="B4455" s="265">
        <v>91963</v>
      </c>
      <c r="C4455" s="246" t="s">
        <v>3126</v>
      </c>
      <c r="D4455" s="245" t="s">
        <v>19</v>
      </c>
      <c r="E4455" s="247">
        <v>91.55</v>
      </c>
    </row>
    <row r="4456" spans="2:5" ht="31.5" x14ac:dyDescent="0.25">
      <c r="B4456" s="265">
        <v>91962</v>
      </c>
      <c r="C4456" s="246" t="s">
        <v>3125</v>
      </c>
      <c r="D4456" s="245" t="s">
        <v>19</v>
      </c>
      <c r="E4456" s="247">
        <v>77.94</v>
      </c>
    </row>
    <row r="4457" spans="2:5" ht="31.5" x14ac:dyDescent="0.25">
      <c r="B4457" s="265">
        <v>91953</v>
      </c>
      <c r="C4457" s="246" t="s">
        <v>3116</v>
      </c>
      <c r="D4457" s="245" t="s">
        <v>19</v>
      </c>
      <c r="E4457" s="247">
        <v>37.020000000000003</v>
      </c>
    </row>
    <row r="4458" spans="2:5" ht="31.5" x14ac:dyDescent="0.25">
      <c r="B4458" s="265">
        <v>91952</v>
      </c>
      <c r="C4458" s="246" t="s">
        <v>3115</v>
      </c>
      <c r="D4458" s="245" t="s">
        <v>19</v>
      </c>
      <c r="E4458" s="247">
        <v>23.41</v>
      </c>
    </row>
    <row r="4459" spans="2:5" ht="31.5" x14ac:dyDescent="0.25">
      <c r="B4459" s="265">
        <v>92035</v>
      </c>
      <c r="C4459" s="246" t="s">
        <v>3198</v>
      </c>
      <c r="D4459" s="245" t="s">
        <v>19</v>
      </c>
      <c r="E4459" s="247">
        <v>90.3</v>
      </c>
    </row>
    <row r="4460" spans="2:5" ht="31.5" x14ac:dyDescent="0.25">
      <c r="B4460" s="265">
        <v>92034</v>
      </c>
      <c r="C4460" s="246" t="s">
        <v>3197</v>
      </c>
      <c r="D4460" s="245" t="s">
        <v>19</v>
      </c>
      <c r="E4460" s="247">
        <v>76.69</v>
      </c>
    </row>
    <row r="4461" spans="2:5" ht="31.5" x14ac:dyDescent="0.25">
      <c r="B4461" s="265">
        <v>92027</v>
      </c>
      <c r="C4461" s="246" t="s">
        <v>3190</v>
      </c>
      <c r="D4461" s="245" t="s">
        <v>19</v>
      </c>
      <c r="E4461" s="247">
        <v>82.2</v>
      </c>
    </row>
    <row r="4462" spans="2:5" ht="31.5" x14ac:dyDescent="0.25">
      <c r="B4462" s="265">
        <v>92026</v>
      </c>
      <c r="C4462" s="246" t="s">
        <v>3189</v>
      </c>
      <c r="D4462" s="245" t="s">
        <v>19</v>
      </c>
      <c r="E4462" s="247">
        <v>68.59</v>
      </c>
    </row>
    <row r="4463" spans="2:5" ht="31.5" x14ac:dyDescent="0.25">
      <c r="B4463" s="265">
        <v>91965</v>
      </c>
      <c r="C4463" s="246" t="s">
        <v>3128</v>
      </c>
      <c r="D4463" s="245" t="s">
        <v>19</v>
      </c>
      <c r="E4463" s="247">
        <v>83.45</v>
      </c>
    </row>
    <row r="4464" spans="2:5" ht="31.5" x14ac:dyDescent="0.25">
      <c r="B4464" s="265">
        <v>91964</v>
      </c>
      <c r="C4464" s="246" t="s">
        <v>3127</v>
      </c>
      <c r="D4464" s="245" t="s">
        <v>19</v>
      </c>
      <c r="E4464" s="247">
        <v>69.84</v>
      </c>
    </row>
    <row r="4465" spans="2:5" ht="31.5" x14ac:dyDescent="0.25">
      <c r="B4465" s="265">
        <v>91973</v>
      </c>
      <c r="C4465" s="246" t="s">
        <v>3136</v>
      </c>
      <c r="D4465" s="245" t="s">
        <v>19</v>
      </c>
      <c r="E4465" s="247">
        <v>117.19</v>
      </c>
    </row>
    <row r="4466" spans="2:5" ht="31.5" x14ac:dyDescent="0.25">
      <c r="B4466" s="265">
        <v>91972</v>
      </c>
      <c r="C4466" s="246" t="s">
        <v>3135</v>
      </c>
      <c r="D4466" s="245" t="s">
        <v>19</v>
      </c>
      <c r="E4466" s="247">
        <v>97.68</v>
      </c>
    </row>
    <row r="4467" spans="2:5" ht="31.5" x14ac:dyDescent="0.25">
      <c r="B4467" s="265">
        <v>91959</v>
      </c>
      <c r="C4467" s="246" t="s">
        <v>3122</v>
      </c>
      <c r="D4467" s="245" t="s">
        <v>19</v>
      </c>
      <c r="E4467" s="247">
        <v>56.23</v>
      </c>
    </row>
    <row r="4468" spans="2:5" ht="31.5" x14ac:dyDescent="0.25">
      <c r="B4468" s="265">
        <v>91958</v>
      </c>
      <c r="C4468" s="246" t="s">
        <v>3121</v>
      </c>
      <c r="D4468" s="245" t="s">
        <v>19</v>
      </c>
      <c r="E4468" s="247">
        <v>42.62</v>
      </c>
    </row>
    <row r="4469" spans="2:5" ht="31.5" x14ac:dyDescent="0.25">
      <c r="B4469" s="265">
        <v>91971</v>
      </c>
      <c r="C4469" s="246" t="s">
        <v>3134</v>
      </c>
      <c r="D4469" s="245" t="s">
        <v>19</v>
      </c>
      <c r="E4469" s="247">
        <v>109.02</v>
      </c>
    </row>
    <row r="4470" spans="2:5" ht="31.5" x14ac:dyDescent="0.25">
      <c r="B4470" s="265">
        <v>91970</v>
      </c>
      <c r="C4470" s="246" t="s">
        <v>3133</v>
      </c>
      <c r="D4470" s="245" t="s">
        <v>19</v>
      </c>
      <c r="E4470" s="247">
        <v>89.51</v>
      </c>
    </row>
    <row r="4471" spans="2:5" ht="31.5" x14ac:dyDescent="0.25">
      <c r="B4471" s="265">
        <v>91967</v>
      </c>
      <c r="C4471" s="246" t="s">
        <v>3130</v>
      </c>
      <c r="D4471" s="245" t="s">
        <v>19</v>
      </c>
      <c r="E4471" s="247">
        <v>75.42</v>
      </c>
    </row>
    <row r="4472" spans="2:5" ht="31.5" x14ac:dyDescent="0.25">
      <c r="B4472" s="265">
        <v>91966</v>
      </c>
      <c r="C4472" s="246" t="s">
        <v>3129</v>
      </c>
      <c r="D4472" s="245" t="s">
        <v>19</v>
      </c>
      <c r="E4472" s="247">
        <v>61.81</v>
      </c>
    </row>
    <row r="4473" spans="2:5" ht="31.5" x14ac:dyDescent="0.25">
      <c r="B4473" s="265">
        <v>91975</v>
      </c>
      <c r="C4473" s="246" t="s">
        <v>3138</v>
      </c>
      <c r="D4473" s="245" t="s">
        <v>19</v>
      </c>
      <c r="E4473" s="247">
        <v>100.93</v>
      </c>
    </row>
    <row r="4474" spans="2:5" ht="31.5" x14ac:dyDescent="0.25">
      <c r="B4474" s="265">
        <v>91974</v>
      </c>
      <c r="C4474" s="246" t="s">
        <v>3137</v>
      </c>
      <c r="D4474" s="245" t="s">
        <v>19</v>
      </c>
      <c r="E4474" s="247">
        <v>81.42</v>
      </c>
    </row>
    <row r="4475" spans="2:5" ht="31.5" x14ac:dyDescent="0.25">
      <c r="B4475" s="265">
        <v>91977</v>
      </c>
      <c r="C4475" s="246" t="s">
        <v>3140</v>
      </c>
      <c r="D4475" s="245" t="s">
        <v>19</v>
      </c>
      <c r="E4475" s="247">
        <v>139.4</v>
      </c>
    </row>
    <row r="4476" spans="2:5" ht="31.5" x14ac:dyDescent="0.25">
      <c r="B4476" s="265">
        <v>91976</v>
      </c>
      <c r="C4476" s="246" t="s">
        <v>3139</v>
      </c>
      <c r="D4476" s="245" t="s">
        <v>19</v>
      </c>
      <c r="E4476" s="247">
        <v>119.89</v>
      </c>
    </row>
    <row r="4477" spans="2:5" ht="31.5" x14ac:dyDescent="0.25">
      <c r="B4477" s="265">
        <v>91874</v>
      </c>
      <c r="C4477" s="246" t="s">
        <v>2905</v>
      </c>
      <c r="D4477" s="245" t="s">
        <v>19</v>
      </c>
      <c r="E4477" s="247">
        <v>9.56</v>
      </c>
    </row>
    <row r="4478" spans="2:5" ht="31.5" x14ac:dyDescent="0.25">
      <c r="B4478" s="265">
        <v>91878</v>
      </c>
      <c r="C4478" s="246" t="s">
        <v>2909</v>
      </c>
      <c r="D4478" s="245" t="s">
        <v>19</v>
      </c>
      <c r="E4478" s="247">
        <v>7.58</v>
      </c>
    </row>
    <row r="4479" spans="2:5" ht="31.5" x14ac:dyDescent="0.25">
      <c r="B4479" s="265">
        <v>91882</v>
      </c>
      <c r="C4479" s="246" t="s">
        <v>2913</v>
      </c>
      <c r="D4479" s="245" t="s">
        <v>19</v>
      </c>
      <c r="E4479" s="247">
        <v>13.65</v>
      </c>
    </row>
    <row r="4480" spans="2:5" ht="31.5" x14ac:dyDescent="0.25">
      <c r="B4480" s="265">
        <v>91875</v>
      </c>
      <c r="C4480" s="246" t="s">
        <v>2906</v>
      </c>
      <c r="D4480" s="245" t="s">
        <v>19</v>
      </c>
      <c r="E4480" s="247">
        <v>11.27</v>
      </c>
    </row>
    <row r="4481" spans="2:5" ht="31.5" x14ac:dyDescent="0.25">
      <c r="B4481" s="265">
        <v>91879</v>
      </c>
      <c r="C4481" s="246" t="s">
        <v>2910</v>
      </c>
      <c r="D4481" s="245" t="s">
        <v>19</v>
      </c>
      <c r="E4481" s="247">
        <v>9.3000000000000007</v>
      </c>
    </row>
    <row r="4482" spans="2:5" ht="31.5" x14ac:dyDescent="0.25">
      <c r="B4482" s="265">
        <v>91884</v>
      </c>
      <c r="C4482" s="246" t="s">
        <v>2914</v>
      </c>
      <c r="D4482" s="245" t="s">
        <v>19</v>
      </c>
      <c r="E4482" s="247">
        <v>15.37</v>
      </c>
    </row>
    <row r="4483" spans="2:5" ht="31.5" x14ac:dyDescent="0.25">
      <c r="B4483" s="265">
        <v>91876</v>
      </c>
      <c r="C4483" s="246" t="s">
        <v>2907</v>
      </c>
      <c r="D4483" s="245" t="s">
        <v>19</v>
      </c>
      <c r="E4483" s="247">
        <v>13.61</v>
      </c>
    </row>
    <row r="4484" spans="2:5" ht="31.5" x14ac:dyDescent="0.25">
      <c r="B4484" s="265">
        <v>91880</v>
      </c>
      <c r="C4484" s="246" t="s">
        <v>2911</v>
      </c>
      <c r="D4484" s="245" t="s">
        <v>19</v>
      </c>
      <c r="E4484" s="247">
        <v>11.64</v>
      </c>
    </row>
    <row r="4485" spans="2:5" ht="31.5" x14ac:dyDescent="0.25">
      <c r="B4485" s="265">
        <v>91885</v>
      </c>
      <c r="C4485" s="246" t="s">
        <v>2915</v>
      </c>
      <c r="D4485" s="245" t="s">
        <v>19</v>
      </c>
      <c r="E4485" s="247">
        <v>17.64</v>
      </c>
    </row>
    <row r="4486" spans="2:5" ht="31.5" x14ac:dyDescent="0.25">
      <c r="B4486" s="265">
        <v>91877</v>
      </c>
      <c r="C4486" s="246" t="s">
        <v>2908</v>
      </c>
      <c r="D4486" s="245" t="s">
        <v>19</v>
      </c>
      <c r="E4486" s="247">
        <v>16.899999999999999</v>
      </c>
    </row>
    <row r="4487" spans="2:5" ht="31.5" x14ac:dyDescent="0.25">
      <c r="B4487" s="265">
        <v>91881</v>
      </c>
      <c r="C4487" s="246" t="s">
        <v>2912</v>
      </c>
      <c r="D4487" s="245" t="s">
        <v>19</v>
      </c>
      <c r="E4487" s="247">
        <v>14.92</v>
      </c>
    </row>
    <row r="4488" spans="2:5" ht="31.5" x14ac:dyDescent="0.25">
      <c r="B4488" s="265">
        <v>91886</v>
      </c>
      <c r="C4488" s="246" t="s">
        <v>2916</v>
      </c>
      <c r="D4488" s="245" t="s">
        <v>19</v>
      </c>
      <c r="E4488" s="247">
        <v>20.85</v>
      </c>
    </row>
    <row r="4489" spans="2:5" ht="31.5" x14ac:dyDescent="0.25">
      <c r="B4489" s="265">
        <v>91945</v>
      </c>
      <c r="C4489" s="246" t="s">
        <v>3109</v>
      </c>
      <c r="D4489" s="245" t="s">
        <v>19</v>
      </c>
      <c r="E4489" s="247">
        <v>17.62</v>
      </c>
    </row>
    <row r="4490" spans="2:5" ht="31.5" x14ac:dyDescent="0.25">
      <c r="B4490" s="265">
        <v>91947</v>
      </c>
      <c r="C4490" s="246" t="s">
        <v>3111</v>
      </c>
      <c r="D4490" s="245" t="s">
        <v>19</v>
      </c>
      <c r="E4490" s="247">
        <v>11.09</v>
      </c>
    </row>
    <row r="4491" spans="2:5" ht="31.5" x14ac:dyDescent="0.25">
      <c r="B4491" s="265">
        <v>91946</v>
      </c>
      <c r="C4491" s="246" t="s">
        <v>3110</v>
      </c>
      <c r="D4491" s="245" t="s">
        <v>19</v>
      </c>
      <c r="E4491" s="247">
        <v>13.61</v>
      </c>
    </row>
    <row r="4492" spans="2:5" ht="31.5" x14ac:dyDescent="0.25">
      <c r="B4492" s="265">
        <v>91949</v>
      </c>
      <c r="C4492" s="246" t="s">
        <v>3112</v>
      </c>
      <c r="D4492" s="245" t="s">
        <v>19</v>
      </c>
      <c r="E4492" s="247">
        <v>24.41</v>
      </c>
    </row>
    <row r="4493" spans="2:5" ht="31.5" x14ac:dyDescent="0.25">
      <c r="B4493" s="265">
        <v>91951</v>
      </c>
      <c r="C4493" s="246" t="s">
        <v>3114</v>
      </c>
      <c r="D4493" s="245" t="s">
        <v>19</v>
      </c>
      <c r="E4493" s="247">
        <v>16.57</v>
      </c>
    </row>
    <row r="4494" spans="2:5" ht="31.5" x14ac:dyDescent="0.25">
      <c r="B4494" s="265">
        <v>91950</v>
      </c>
      <c r="C4494" s="246" t="s">
        <v>3113</v>
      </c>
      <c r="D4494" s="245" t="s">
        <v>19</v>
      </c>
      <c r="E4494" s="247">
        <v>19.510000000000002</v>
      </c>
    </row>
    <row r="4495" spans="2:5" ht="31.5" x14ac:dyDescent="0.25">
      <c r="B4495" s="265">
        <v>91992</v>
      </c>
      <c r="C4495" s="246" t="s">
        <v>3155</v>
      </c>
      <c r="D4495" s="245" t="s">
        <v>19</v>
      </c>
      <c r="E4495" s="247">
        <v>57.09</v>
      </c>
    </row>
    <row r="4496" spans="2:5" ht="31.5" x14ac:dyDescent="0.25">
      <c r="B4496" s="265">
        <v>91990</v>
      </c>
      <c r="C4496" s="246" t="s">
        <v>3153</v>
      </c>
      <c r="D4496" s="245" t="s">
        <v>19</v>
      </c>
      <c r="E4496" s="247">
        <v>43.48</v>
      </c>
    </row>
    <row r="4497" spans="2:5" ht="31.5" x14ac:dyDescent="0.25">
      <c r="B4497" s="265">
        <v>91993</v>
      </c>
      <c r="C4497" s="246" t="s">
        <v>3156</v>
      </c>
      <c r="D4497" s="245" t="s">
        <v>19</v>
      </c>
      <c r="E4497" s="247">
        <v>59.51</v>
      </c>
    </row>
    <row r="4498" spans="2:5" ht="31.5" x14ac:dyDescent="0.25">
      <c r="B4498" s="265">
        <v>91991</v>
      </c>
      <c r="C4498" s="246" t="s">
        <v>3154</v>
      </c>
      <c r="D4498" s="245" t="s">
        <v>19</v>
      </c>
      <c r="E4498" s="247">
        <v>45.9</v>
      </c>
    </row>
    <row r="4499" spans="2:5" ht="31.5" x14ac:dyDescent="0.25">
      <c r="B4499" s="265">
        <v>92000</v>
      </c>
      <c r="C4499" s="246" t="s">
        <v>3163</v>
      </c>
      <c r="D4499" s="245" t="s">
        <v>19</v>
      </c>
      <c r="E4499" s="247">
        <v>38.76</v>
      </c>
    </row>
    <row r="4500" spans="2:5" ht="31.5" x14ac:dyDescent="0.25">
      <c r="B4500" s="265">
        <v>91998</v>
      </c>
      <c r="C4500" s="246" t="s">
        <v>3161</v>
      </c>
      <c r="D4500" s="245" t="s">
        <v>19</v>
      </c>
      <c r="E4500" s="247">
        <v>25.15</v>
      </c>
    </row>
    <row r="4501" spans="2:5" ht="31.5" x14ac:dyDescent="0.25">
      <c r="B4501" s="265">
        <v>92001</v>
      </c>
      <c r="C4501" s="246" t="s">
        <v>3164</v>
      </c>
      <c r="D4501" s="245" t="s">
        <v>19</v>
      </c>
      <c r="E4501" s="247">
        <v>41.18</v>
      </c>
    </row>
    <row r="4502" spans="2:5" ht="31.5" x14ac:dyDescent="0.25">
      <c r="B4502" s="265">
        <v>91999</v>
      </c>
      <c r="C4502" s="246" t="s">
        <v>3162</v>
      </c>
      <c r="D4502" s="245" t="s">
        <v>19</v>
      </c>
      <c r="E4502" s="247">
        <v>27.57</v>
      </c>
    </row>
    <row r="4503" spans="2:5" ht="31.5" x14ac:dyDescent="0.25">
      <c r="B4503" s="265">
        <v>92008</v>
      </c>
      <c r="C4503" s="246" t="s">
        <v>3171</v>
      </c>
      <c r="D4503" s="245" t="s">
        <v>19</v>
      </c>
      <c r="E4503" s="247">
        <v>59.62</v>
      </c>
    </row>
    <row r="4504" spans="2:5" ht="31.5" x14ac:dyDescent="0.25">
      <c r="B4504" s="265">
        <v>92006</v>
      </c>
      <c r="C4504" s="246" t="s">
        <v>3169</v>
      </c>
      <c r="D4504" s="245" t="s">
        <v>19</v>
      </c>
      <c r="E4504" s="247">
        <v>46.01</v>
      </c>
    </row>
    <row r="4505" spans="2:5" ht="31.5" x14ac:dyDescent="0.25">
      <c r="B4505" s="265">
        <v>92009</v>
      </c>
      <c r="C4505" s="246" t="s">
        <v>3172</v>
      </c>
      <c r="D4505" s="245" t="s">
        <v>19</v>
      </c>
      <c r="E4505" s="247">
        <v>64.459999999999994</v>
      </c>
    </row>
    <row r="4506" spans="2:5" ht="31.5" x14ac:dyDescent="0.25">
      <c r="B4506" s="265">
        <v>92007</v>
      </c>
      <c r="C4506" s="246" t="s">
        <v>3170</v>
      </c>
      <c r="D4506" s="245" t="s">
        <v>19</v>
      </c>
      <c r="E4506" s="247">
        <v>50.85</v>
      </c>
    </row>
    <row r="4507" spans="2:5" ht="31.5" x14ac:dyDescent="0.25">
      <c r="B4507" s="265">
        <v>92016</v>
      </c>
      <c r="C4507" s="246" t="s">
        <v>3179</v>
      </c>
      <c r="D4507" s="245" t="s">
        <v>19</v>
      </c>
      <c r="E4507" s="247">
        <v>80.489999999999995</v>
      </c>
    </row>
    <row r="4508" spans="2:5" ht="31.5" x14ac:dyDescent="0.25">
      <c r="B4508" s="265">
        <v>92014</v>
      </c>
      <c r="C4508" s="246" t="s">
        <v>3177</v>
      </c>
      <c r="D4508" s="245" t="s">
        <v>19</v>
      </c>
      <c r="E4508" s="247">
        <v>66.88</v>
      </c>
    </row>
    <row r="4509" spans="2:5" ht="31.5" x14ac:dyDescent="0.25">
      <c r="B4509" s="265">
        <v>92017</v>
      </c>
      <c r="C4509" s="246" t="s">
        <v>3180</v>
      </c>
      <c r="D4509" s="245" t="s">
        <v>19</v>
      </c>
      <c r="E4509" s="247">
        <v>87.75</v>
      </c>
    </row>
    <row r="4510" spans="2:5" ht="31.5" x14ac:dyDescent="0.25">
      <c r="B4510" s="265">
        <v>92015</v>
      </c>
      <c r="C4510" s="246" t="s">
        <v>3178</v>
      </c>
      <c r="D4510" s="245" t="s">
        <v>19</v>
      </c>
      <c r="E4510" s="247">
        <v>74.14</v>
      </c>
    </row>
    <row r="4511" spans="2:5" ht="31.5" x14ac:dyDescent="0.25">
      <c r="B4511" s="265">
        <v>92019</v>
      </c>
      <c r="C4511" s="246" t="s">
        <v>3182</v>
      </c>
      <c r="D4511" s="245" t="s">
        <v>19</v>
      </c>
      <c r="E4511" s="247">
        <v>108</v>
      </c>
    </row>
    <row r="4512" spans="2:5" ht="31.5" x14ac:dyDescent="0.25">
      <c r="B4512" s="265">
        <v>92018</v>
      </c>
      <c r="C4512" s="246" t="s">
        <v>3181</v>
      </c>
      <c r="D4512" s="245" t="s">
        <v>19</v>
      </c>
      <c r="E4512" s="247">
        <v>88.49</v>
      </c>
    </row>
    <row r="4513" spans="2:5" ht="31.5" x14ac:dyDescent="0.25">
      <c r="B4513" s="265">
        <v>92021</v>
      </c>
      <c r="C4513" s="246" t="s">
        <v>3184</v>
      </c>
      <c r="D4513" s="245" t="s">
        <v>19</v>
      </c>
      <c r="E4513" s="247">
        <v>150.06</v>
      </c>
    </row>
    <row r="4514" spans="2:5" ht="31.5" x14ac:dyDescent="0.25">
      <c r="B4514" s="265">
        <v>92020</v>
      </c>
      <c r="C4514" s="246" t="s">
        <v>3183</v>
      </c>
      <c r="D4514" s="245" t="s">
        <v>19</v>
      </c>
      <c r="E4514" s="247">
        <v>130.55000000000001</v>
      </c>
    </row>
    <row r="4515" spans="2:5" ht="31.5" x14ac:dyDescent="0.25">
      <c r="B4515" s="265">
        <v>91996</v>
      </c>
      <c r="C4515" s="246" t="s">
        <v>3159</v>
      </c>
      <c r="D4515" s="245" t="s">
        <v>19</v>
      </c>
      <c r="E4515" s="247">
        <v>43.87</v>
      </c>
    </row>
    <row r="4516" spans="2:5" ht="31.5" x14ac:dyDescent="0.25">
      <c r="B4516" s="265">
        <v>91994</v>
      </c>
      <c r="C4516" s="246" t="s">
        <v>3157</v>
      </c>
      <c r="D4516" s="245" t="s">
        <v>19</v>
      </c>
      <c r="E4516" s="247">
        <v>30.26</v>
      </c>
    </row>
    <row r="4517" spans="2:5" ht="31.5" x14ac:dyDescent="0.25">
      <c r="B4517" s="265">
        <v>91997</v>
      </c>
      <c r="C4517" s="246" t="s">
        <v>3160</v>
      </c>
      <c r="D4517" s="245" t="s">
        <v>19</v>
      </c>
      <c r="E4517" s="247">
        <v>46.29</v>
      </c>
    </row>
    <row r="4518" spans="2:5" ht="31.5" x14ac:dyDescent="0.25">
      <c r="B4518" s="265">
        <v>91995</v>
      </c>
      <c r="C4518" s="246" t="s">
        <v>3158</v>
      </c>
      <c r="D4518" s="245" t="s">
        <v>19</v>
      </c>
      <c r="E4518" s="247">
        <v>32.68</v>
      </c>
    </row>
    <row r="4519" spans="2:5" ht="31.5" x14ac:dyDescent="0.25">
      <c r="B4519" s="265">
        <v>92004</v>
      </c>
      <c r="C4519" s="246" t="s">
        <v>3167</v>
      </c>
      <c r="D4519" s="245" t="s">
        <v>19</v>
      </c>
      <c r="E4519" s="247">
        <v>69.91</v>
      </c>
    </row>
    <row r="4520" spans="2:5" ht="31.5" x14ac:dyDescent="0.25">
      <c r="B4520" s="265">
        <v>92002</v>
      </c>
      <c r="C4520" s="246" t="s">
        <v>3165</v>
      </c>
      <c r="D4520" s="245" t="s">
        <v>19</v>
      </c>
      <c r="E4520" s="247">
        <v>56.3</v>
      </c>
    </row>
    <row r="4521" spans="2:5" ht="31.5" x14ac:dyDescent="0.25">
      <c r="B4521" s="265">
        <v>92005</v>
      </c>
      <c r="C4521" s="246" t="s">
        <v>3168</v>
      </c>
      <c r="D4521" s="245" t="s">
        <v>19</v>
      </c>
      <c r="E4521" s="247">
        <v>74.75</v>
      </c>
    </row>
    <row r="4522" spans="2:5" ht="31.5" x14ac:dyDescent="0.25">
      <c r="B4522" s="265">
        <v>92003</v>
      </c>
      <c r="C4522" s="246" t="s">
        <v>3166</v>
      </c>
      <c r="D4522" s="245" t="s">
        <v>19</v>
      </c>
      <c r="E4522" s="247">
        <v>61.14</v>
      </c>
    </row>
    <row r="4523" spans="2:5" ht="31.5" x14ac:dyDescent="0.25">
      <c r="B4523" s="265">
        <v>92012</v>
      </c>
      <c r="C4523" s="246" t="s">
        <v>3175</v>
      </c>
      <c r="D4523" s="245" t="s">
        <v>19</v>
      </c>
      <c r="E4523" s="247">
        <v>95.89</v>
      </c>
    </row>
    <row r="4524" spans="2:5" ht="31.5" x14ac:dyDescent="0.25">
      <c r="B4524" s="265">
        <v>92010</v>
      </c>
      <c r="C4524" s="246" t="s">
        <v>3173</v>
      </c>
      <c r="D4524" s="245" t="s">
        <v>19</v>
      </c>
      <c r="E4524" s="247">
        <v>82.28</v>
      </c>
    </row>
    <row r="4525" spans="2:5" ht="31.5" x14ac:dyDescent="0.25">
      <c r="B4525" s="265">
        <v>92013</v>
      </c>
      <c r="C4525" s="246" t="s">
        <v>3176</v>
      </c>
      <c r="D4525" s="245" t="s">
        <v>19</v>
      </c>
      <c r="E4525" s="247">
        <v>103.15</v>
      </c>
    </row>
    <row r="4526" spans="2:5" ht="31.5" x14ac:dyDescent="0.25">
      <c r="B4526" s="265">
        <v>92011</v>
      </c>
      <c r="C4526" s="246" t="s">
        <v>3174</v>
      </c>
      <c r="D4526" s="245" t="s">
        <v>19</v>
      </c>
      <c r="E4526" s="247">
        <v>89.54</v>
      </c>
    </row>
    <row r="4527" spans="2:5" ht="31.5" x14ac:dyDescent="0.25">
      <c r="B4527" s="265">
        <v>95777</v>
      </c>
      <c r="C4527" s="246" t="s">
        <v>3003</v>
      </c>
      <c r="D4527" s="245" t="s">
        <v>19</v>
      </c>
      <c r="E4527" s="247">
        <v>31.18</v>
      </c>
    </row>
    <row r="4528" spans="2:5" ht="31.5" x14ac:dyDescent="0.25">
      <c r="B4528" s="265">
        <v>95780</v>
      </c>
      <c r="C4528" s="246" t="s">
        <v>3006</v>
      </c>
      <c r="D4528" s="245" t="s">
        <v>19</v>
      </c>
      <c r="E4528" s="247">
        <v>37.14</v>
      </c>
    </row>
    <row r="4529" spans="2:5" ht="31.5" x14ac:dyDescent="0.25">
      <c r="B4529" s="265">
        <v>95783</v>
      </c>
      <c r="C4529" s="246" t="s">
        <v>8916</v>
      </c>
      <c r="D4529" s="245" t="s">
        <v>19</v>
      </c>
      <c r="E4529" s="247">
        <v>0</v>
      </c>
    </row>
    <row r="4530" spans="2:5" ht="31.5" x14ac:dyDescent="0.25">
      <c r="B4530" s="265">
        <v>95778</v>
      </c>
      <c r="C4530" s="246" t="s">
        <v>3004</v>
      </c>
      <c r="D4530" s="245" t="s">
        <v>19</v>
      </c>
      <c r="E4530" s="247">
        <v>35</v>
      </c>
    </row>
    <row r="4531" spans="2:5" ht="31.5" x14ac:dyDescent="0.25">
      <c r="B4531" s="265">
        <v>95781</v>
      </c>
      <c r="C4531" s="246" t="s">
        <v>3007</v>
      </c>
      <c r="D4531" s="245" t="s">
        <v>19</v>
      </c>
      <c r="E4531" s="247">
        <v>42.43</v>
      </c>
    </row>
    <row r="4532" spans="2:5" ht="31.5" x14ac:dyDescent="0.25">
      <c r="B4532" s="265">
        <v>95784</v>
      </c>
      <c r="C4532" s="246" t="s">
        <v>8917</v>
      </c>
      <c r="D4532" s="245" t="s">
        <v>19</v>
      </c>
      <c r="E4532" s="247">
        <v>0</v>
      </c>
    </row>
    <row r="4533" spans="2:5" ht="31.5" x14ac:dyDescent="0.25">
      <c r="B4533" s="265">
        <v>95782</v>
      </c>
      <c r="C4533" s="246" t="s">
        <v>3008</v>
      </c>
      <c r="D4533" s="245" t="s">
        <v>19</v>
      </c>
      <c r="E4533" s="247">
        <v>39.6</v>
      </c>
    </row>
    <row r="4534" spans="2:5" ht="31.5" x14ac:dyDescent="0.25">
      <c r="B4534" s="265">
        <v>95779</v>
      </c>
      <c r="C4534" s="246" t="s">
        <v>3005</v>
      </c>
      <c r="D4534" s="245" t="s">
        <v>19</v>
      </c>
      <c r="E4534" s="247">
        <v>29.03</v>
      </c>
    </row>
    <row r="4535" spans="2:5" ht="31.5" x14ac:dyDescent="0.25">
      <c r="B4535" s="265">
        <v>95785</v>
      </c>
      <c r="C4535" s="246" t="s">
        <v>3009</v>
      </c>
      <c r="D4535" s="245" t="s">
        <v>19</v>
      </c>
      <c r="E4535" s="247">
        <v>46.92</v>
      </c>
    </row>
    <row r="4536" spans="2:5" ht="31.5" x14ac:dyDescent="0.25">
      <c r="B4536" s="265">
        <v>95792</v>
      </c>
      <c r="C4536" s="246" t="s">
        <v>8918</v>
      </c>
      <c r="D4536" s="245" t="s">
        <v>19</v>
      </c>
      <c r="E4536" s="247">
        <v>0</v>
      </c>
    </row>
    <row r="4537" spans="2:5" ht="31.5" x14ac:dyDescent="0.25">
      <c r="B4537" s="265">
        <v>95793</v>
      </c>
      <c r="C4537" s="246" t="s">
        <v>8919</v>
      </c>
      <c r="D4537" s="245" t="s">
        <v>19</v>
      </c>
      <c r="E4537" s="247">
        <v>0</v>
      </c>
    </row>
    <row r="4538" spans="2:5" ht="31.5" x14ac:dyDescent="0.25">
      <c r="B4538" s="265">
        <v>95794</v>
      </c>
      <c r="C4538" s="246" t="s">
        <v>8920</v>
      </c>
      <c r="D4538" s="245" t="s">
        <v>19</v>
      </c>
      <c r="E4538" s="247">
        <v>0</v>
      </c>
    </row>
    <row r="4539" spans="2:5" ht="31.5" x14ac:dyDescent="0.25">
      <c r="B4539" s="265">
        <v>95786</v>
      </c>
      <c r="C4539" s="246" t="s">
        <v>8921</v>
      </c>
      <c r="D4539" s="245" t="s">
        <v>19</v>
      </c>
      <c r="E4539" s="247">
        <v>0</v>
      </c>
    </row>
    <row r="4540" spans="2:5" ht="31.5" x14ac:dyDescent="0.25">
      <c r="B4540" s="265">
        <v>95788</v>
      </c>
      <c r="C4540" s="246" t="s">
        <v>8922</v>
      </c>
      <c r="D4540" s="245" t="s">
        <v>19</v>
      </c>
      <c r="E4540" s="247">
        <v>0</v>
      </c>
    </row>
    <row r="4541" spans="2:5" ht="31.5" x14ac:dyDescent="0.25">
      <c r="B4541" s="265">
        <v>95790</v>
      </c>
      <c r="C4541" s="246" t="s">
        <v>8923</v>
      </c>
      <c r="D4541" s="245" t="s">
        <v>19</v>
      </c>
      <c r="E4541" s="247">
        <v>0</v>
      </c>
    </row>
    <row r="4542" spans="2:5" ht="31.5" x14ac:dyDescent="0.25">
      <c r="B4542" s="265">
        <v>95787</v>
      </c>
      <c r="C4542" s="246" t="s">
        <v>3010</v>
      </c>
      <c r="D4542" s="245" t="s">
        <v>19</v>
      </c>
      <c r="E4542" s="247">
        <v>35.28</v>
      </c>
    </row>
    <row r="4543" spans="2:5" ht="31.5" x14ac:dyDescent="0.25">
      <c r="B4543" s="265">
        <v>95789</v>
      </c>
      <c r="C4543" s="246" t="s">
        <v>3011</v>
      </c>
      <c r="D4543" s="245" t="s">
        <v>19</v>
      </c>
      <c r="E4543" s="247">
        <v>48.09</v>
      </c>
    </row>
    <row r="4544" spans="2:5" ht="31.5" x14ac:dyDescent="0.25">
      <c r="B4544" s="265">
        <v>95791</v>
      </c>
      <c r="C4544" s="246" t="s">
        <v>3012</v>
      </c>
      <c r="D4544" s="245" t="s">
        <v>19</v>
      </c>
      <c r="E4544" s="247">
        <v>66.83</v>
      </c>
    </row>
    <row r="4545" spans="2:5" ht="31.5" x14ac:dyDescent="0.25">
      <c r="B4545" s="265">
        <v>95795</v>
      </c>
      <c r="C4545" s="246" t="s">
        <v>3013</v>
      </c>
      <c r="D4545" s="245" t="s">
        <v>19</v>
      </c>
      <c r="E4545" s="247">
        <v>40.26</v>
      </c>
    </row>
    <row r="4546" spans="2:5" ht="31.5" x14ac:dyDescent="0.25">
      <c r="B4546" s="265">
        <v>95796</v>
      </c>
      <c r="C4546" s="246" t="s">
        <v>3014</v>
      </c>
      <c r="D4546" s="245" t="s">
        <v>19</v>
      </c>
      <c r="E4546" s="247">
        <v>56.55</v>
      </c>
    </row>
    <row r="4547" spans="2:5" ht="31.5" x14ac:dyDescent="0.25">
      <c r="B4547" s="265">
        <v>95797</v>
      </c>
      <c r="C4547" s="246" t="s">
        <v>3015</v>
      </c>
      <c r="D4547" s="245" t="s">
        <v>19</v>
      </c>
      <c r="E4547" s="247">
        <v>78.209999999999994</v>
      </c>
    </row>
    <row r="4548" spans="2:5" ht="31.5" x14ac:dyDescent="0.25">
      <c r="B4548" s="265">
        <v>95798</v>
      </c>
      <c r="C4548" s="246" t="s">
        <v>8924</v>
      </c>
      <c r="D4548" s="245" t="s">
        <v>19</v>
      </c>
      <c r="E4548" s="247">
        <v>0</v>
      </c>
    </row>
    <row r="4549" spans="2:5" ht="31.5" x14ac:dyDescent="0.25">
      <c r="B4549" s="265">
        <v>95799</v>
      </c>
      <c r="C4549" s="246" t="s">
        <v>8925</v>
      </c>
      <c r="D4549" s="245" t="s">
        <v>19</v>
      </c>
      <c r="E4549" s="247">
        <v>0</v>
      </c>
    </row>
    <row r="4550" spans="2:5" ht="31.5" x14ac:dyDescent="0.25">
      <c r="B4550" s="265">
        <v>95800</v>
      </c>
      <c r="C4550" s="246" t="s">
        <v>8926</v>
      </c>
      <c r="D4550" s="245" t="s">
        <v>19</v>
      </c>
      <c r="E4550" s="247">
        <v>0</v>
      </c>
    </row>
    <row r="4551" spans="2:5" ht="31.5" x14ac:dyDescent="0.25">
      <c r="B4551" s="265">
        <v>95801</v>
      </c>
      <c r="C4551" s="246" t="s">
        <v>3016</v>
      </c>
      <c r="D4551" s="245" t="s">
        <v>19</v>
      </c>
      <c r="E4551" s="247">
        <v>48.15</v>
      </c>
    </row>
    <row r="4552" spans="2:5" ht="31.5" x14ac:dyDescent="0.25">
      <c r="B4552" s="265">
        <v>95802</v>
      </c>
      <c r="C4552" s="246" t="s">
        <v>3017</v>
      </c>
      <c r="D4552" s="245" t="s">
        <v>19</v>
      </c>
      <c r="E4552" s="247">
        <v>60.08</v>
      </c>
    </row>
    <row r="4553" spans="2:5" ht="31.5" x14ac:dyDescent="0.25">
      <c r="B4553" s="265">
        <v>95803</v>
      </c>
      <c r="C4553" s="246" t="s">
        <v>3018</v>
      </c>
      <c r="D4553" s="245" t="s">
        <v>19</v>
      </c>
      <c r="E4553" s="247">
        <v>87.34</v>
      </c>
    </row>
    <row r="4554" spans="2:5" ht="31.5" x14ac:dyDescent="0.25">
      <c r="B4554" s="265">
        <v>95804</v>
      </c>
      <c r="C4554" s="246" t="s">
        <v>3019</v>
      </c>
      <c r="D4554" s="245" t="s">
        <v>19</v>
      </c>
      <c r="E4554" s="247">
        <v>31.26</v>
      </c>
    </row>
    <row r="4555" spans="2:5" ht="31.5" x14ac:dyDescent="0.25">
      <c r="B4555" s="265">
        <v>95805</v>
      </c>
      <c r="C4555" s="246" t="s">
        <v>3020</v>
      </c>
      <c r="D4555" s="245" t="s">
        <v>19</v>
      </c>
      <c r="E4555" s="247">
        <v>32.96</v>
      </c>
    </row>
    <row r="4556" spans="2:5" ht="31.5" x14ac:dyDescent="0.25">
      <c r="B4556" s="265">
        <v>95806</v>
      </c>
      <c r="C4556" s="246" t="s">
        <v>3021</v>
      </c>
      <c r="D4556" s="245" t="s">
        <v>19</v>
      </c>
      <c r="E4556" s="247">
        <v>36.090000000000003</v>
      </c>
    </row>
    <row r="4557" spans="2:5" ht="31.5" x14ac:dyDescent="0.25">
      <c r="B4557" s="265">
        <v>104401</v>
      </c>
      <c r="C4557" s="246" t="s">
        <v>3053</v>
      </c>
      <c r="D4557" s="245" t="s">
        <v>19</v>
      </c>
      <c r="E4557" s="247">
        <v>34.770000000000003</v>
      </c>
    </row>
    <row r="4558" spans="2:5" ht="31.5" x14ac:dyDescent="0.25">
      <c r="B4558" s="265">
        <v>104402</v>
      </c>
      <c r="C4558" s="246" t="s">
        <v>3054</v>
      </c>
      <c r="D4558" s="245" t="s">
        <v>19</v>
      </c>
      <c r="E4558" s="247">
        <v>36.19</v>
      </c>
    </row>
    <row r="4559" spans="2:5" ht="31.5" x14ac:dyDescent="0.25">
      <c r="B4559" s="265">
        <v>104403</v>
      </c>
      <c r="C4559" s="246" t="s">
        <v>3055</v>
      </c>
      <c r="D4559" s="245" t="s">
        <v>19</v>
      </c>
      <c r="E4559" s="247">
        <v>45.04</v>
      </c>
    </row>
    <row r="4560" spans="2:5" ht="31.5" x14ac:dyDescent="0.25">
      <c r="B4560" s="265">
        <v>104395</v>
      </c>
      <c r="C4560" s="246" t="s">
        <v>2954</v>
      </c>
      <c r="D4560" s="245" t="s">
        <v>19</v>
      </c>
      <c r="E4560" s="247">
        <v>30.52</v>
      </c>
    </row>
    <row r="4561" spans="2:5" ht="31.5" x14ac:dyDescent="0.25">
      <c r="B4561" s="265">
        <v>104396</v>
      </c>
      <c r="C4561" s="246" t="s">
        <v>3048</v>
      </c>
      <c r="D4561" s="245" t="s">
        <v>19</v>
      </c>
      <c r="E4561" s="247">
        <v>30.97</v>
      </c>
    </row>
    <row r="4562" spans="2:5" ht="31.5" x14ac:dyDescent="0.25">
      <c r="B4562" s="265">
        <v>104397</v>
      </c>
      <c r="C4562" s="246" t="s">
        <v>3049</v>
      </c>
      <c r="D4562" s="245" t="s">
        <v>19</v>
      </c>
      <c r="E4562" s="247">
        <v>37.04</v>
      </c>
    </row>
    <row r="4563" spans="2:5" ht="31.5" x14ac:dyDescent="0.25">
      <c r="B4563" s="265">
        <v>95810</v>
      </c>
      <c r="C4563" s="246" t="s">
        <v>3025</v>
      </c>
      <c r="D4563" s="245" t="s">
        <v>19</v>
      </c>
      <c r="E4563" s="247">
        <v>23.57</v>
      </c>
    </row>
    <row r="4564" spans="2:5" ht="31.5" x14ac:dyDescent="0.25">
      <c r="B4564" s="265">
        <v>95811</v>
      </c>
      <c r="C4564" s="246" t="s">
        <v>3026</v>
      </c>
      <c r="D4564" s="245" t="s">
        <v>19</v>
      </c>
      <c r="E4564" s="247">
        <v>28.66</v>
      </c>
    </row>
    <row r="4565" spans="2:5" ht="31.5" x14ac:dyDescent="0.25">
      <c r="B4565" s="265">
        <v>95812</v>
      </c>
      <c r="C4565" s="246" t="s">
        <v>3027</v>
      </c>
      <c r="D4565" s="245" t="s">
        <v>19</v>
      </c>
      <c r="E4565" s="247">
        <v>38.74</v>
      </c>
    </row>
    <row r="4566" spans="2:5" ht="31.5" x14ac:dyDescent="0.25">
      <c r="B4566" s="265">
        <v>95807</v>
      </c>
      <c r="C4566" s="246" t="s">
        <v>3022</v>
      </c>
      <c r="D4566" s="245" t="s">
        <v>19</v>
      </c>
      <c r="E4566" s="247">
        <v>36.659999999999997</v>
      </c>
    </row>
    <row r="4567" spans="2:5" ht="31.5" x14ac:dyDescent="0.25">
      <c r="B4567" s="265">
        <v>95808</v>
      </c>
      <c r="C4567" s="246" t="s">
        <v>3023</v>
      </c>
      <c r="D4567" s="245" t="s">
        <v>19</v>
      </c>
      <c r="E4567" s="247">
        <v>41.75</v>
      </c>
    </row>
    <row r="4568" spans="2:5" ht="31.5" x14ac:dyDescent="0.25">
      <c r="B4568" s="265">
        <v>95809</v>
      </c>
      <c r="C4568" s="246" t="s">
        <v>3024</v>
      </c>
      <c r="D4568" s="245" t="s">
        <v>19</v>
      </c>
      <c r="E4568" s="247">
        <v>51.83</v>
      </c>
    </row>
    <row r="4569" spans="2:5" ht="31.5" x14ac:dyDescent="0.25">
      <c r="B4569" s="265">
        <v>104398</v>
      </c>
      <c r="C4569" s="246" t="s">
        <v>3050</v>
      </c>
      <c r="D4569" s="245" t="s">
        <v>19</v>
      </c>
      <c r="E4569" s="247">
        <v>36.64</v>
      </c>
    </row>
    <row r="4570" spans="2:5" ht="31.5" x14ac:dyDescent="0.25">
      <c r="B4570" s="265">
        <v>104399</v>
      </c>
      <c r="C4570" s="246" t="s">
        <v>3051</v>
      </c>
      <c r="D4570" s="245" t="s">
        <v>19</v>
      </c>
      <c r="E4570" s="247">
        <v>39.75</v>
      </c>
    </row>
    <row r="4571" spans="2:5" ht="31.5" x14ac:dyDescent="0.25">
      <c r="B4571" s="265">
        <v>104400</v>
      </c>
      <c r="C4571" s="246" t="s">
        <v>3052</v>
      </c>
      <c r="D4571" s="245" t="s">
        <v>19</v>
      </c>
      <c r="E4571" s="247">
        <v>50.97</v>
      </c>
    </row>
    <row r="4572" spans="2:5" ht="31.5" x14ac:dyDescent="0.25">
      <c r="B4572" s="265">
        <v>104404</v>
      </c>
      <c r="C4572" s="246" t="s">
        <v>3056</v>
      </c>
      <c r="D4572" s="245" t="s">
        <v>19</v>
      </c>
      <c r="E4572" s="247">
        <v>46.55</v>
      </c>
    </row>
    <row r="4573" spans="2:5" ht="31.5" x14ac:dyDescent="0.25">
      <c r="B4573" s="265">
        <v>104405</v>
      </c>
      <c r="C4573" s="246" t="s">
        <v>3057</v>
      </c>
      <c r="D4573" s="245" t="s">
        <v>19</v>
      </c>
      <c r="E4573" s="247">
        <v>63.01</v>
      </c>
    </row>
    <row r="4574" spans="2:5" ht="31.5" x14ac:dyDescent="0.25">
      <c r="B4574" s="265">
        <v>95813</v>
      </c>
      <c r="C4574" s="246" t="s">
        <v>3028</v>
      </c>
      <c r="D4574" s="245" t="s">
        <v>19</v>
      </c>
      <c r="E4574" s="247">
        <v>27.29</v>
      </c>
    </row>
    <row r="4575" spans="2:5" ht="31.5" x14ac:dyDescent="0.25">
      <c r="B4575" s="265">
        <v>95814</v>
      </c>
      <c r="C4575" s="246" t="s">
        <v>3029</v>
      </c>
      <c r="D4575" s="245" t="s">
        <v>19</v>
      </c>
      <c r="E4575" s="247">
        <v>34.090000000000003</v>
      </c>
    </row>
    <row r="4576" spans="2:5" ht="31.5" x14ac:dyDescent="0.25">
      <c r="B4576" s="265">
        <v>95815</v>
      </c>
      <c r="C4576" s="246" t="s">
        <v>3030</v>
      </c>
      <c r="D4576" s="245" t="s">
        <v>19</v>
      </c>
      <c r="E4576" s="247">
        <v>49.92</v>
      </c>
    </row>
    <row r="4577" spans="2:5" ht="31.5" x14ac:dyDescent="0.25">
      <c r="B4577" s="265">
        <v>95816</v>
      </c>
      <c r="C4577" s="246" t="s">
        <v>3031</v>
      </c>
      <c r="D4577" s="245" t="s">
        <v>19</v>
      </c>
      <c r="E4577" s="247">
        <v>44.51</v>
      </c>
    </row>
    <row r="4578" spans="2:5" ht="31.5" x14ac:dyDescent="0.25">
      <c r="B4578" s="265">
        <v>95817</v>
      </c>
      <c r="C4578" s="246" t="s">
        <v>3032</v>
      </c>
      <c r="D4578" s="245" t="s">
        <v>19</v>
      </c>
      <c r="E4578" s="247">
        <v>52.26</v>
      </c>
    </row>
    <row r="4579" spans="2:5" ht="31.5" x14ac:dyDescent="0.25">
      <c r="B4579" s="265">
        <v>95818</v>
      </c>
      <c r="C4579" s="246" t="s">
        <v>3033</v>
      </c>
      <c r="D4579" s="245" t="s">
        <v>19</v>
      </c>
      <c r="E4579" s="247">
        <v>72.69</v>
      </c>
    </row>
    <row r="4580" spans="2:5" ht="31.5" x14ac:dyDescent="0.25">
      <c r="B4580" s="265">
        <v>104391</v>
      </c>
      <c r="C4580" s="246" t="s">
        <v>8927</v>
      </c>
      <c r="D4580" s="245" t="s">
        <v>19</v>
      </c>
      <c r="E4580" s="247">
        <v>0</v>
      </c>
    </row>
    <row r="4581" spans="2:5" ht="31.5" x14ac:dyDescent="0.25">
      <c r="B4581" s="265">
        <v>104392</v>
      </c>
      <c r="C4581" s="246" t="s">
        <v>8928</v>
      </c>
      <c r="D4581" s="245" t="s">
        <v>19</v>
      </c>
      <c r="E4581" s="247">
        <v>0</v>
      </c>
    </row>
    <row r="4582" spans="2:5" ht="31.5" x14ac:dyDescent="0.25">
      <c r="B4582" s="265">
        <v>104393</v>
      </c>
      <c r="C4582" s="246" t="s">
        <v>8929</v>
      </c>
      <c r="D4582" s="245" t="s">
        <v>19</v>
      </c>
      <c r="E4582" s="247">
        <v>0</v>
      </c>
    </row>
    <row r="4583" spans="2:5" ht="31.5" x14ac:dyDescent="0.25">
      <c r="B4583" s="265">
        <v>104394</v>
      </c>
      <c r="C4583" s="246" t="s">
        <v>8930</v>
      </c>
      <c r="D4583" s="245" t="s">
        <v>19</v>
      </c>
      <c r="E4583" s="247">
        <v>0</v>
      </c>
    </row>
    <row r="4584" spans="2:5" ht="31.5" x14ac:dyDescent="0.25">
      <c r="B4584" s="265">
        <v>95761</v>
      </c>
      <c r="C4584" s="246" t="s">
        <v>8931</v>
      </c>
      <c r="D4584" s="245" t="s">
        <v>19</v>
      </c>
      <c r="E4584" s="247">
        <v>0</v>
      </c>
    </row>
    <row r="4585" spans="2:5" ht="31.5" x14ac:dyDescent="0.25">
      <c r="B4585" s="265">
        <v>95763</v>
      </c>
      <c r="C4585" s="246" t="s">
        <v>8932</v>
      </c>
      <c r="D4585" s="245" t="s">
        <v>19</v>
      </c>
      <c r="E4585" s="247">
        <v>0</v>
      </c>
    </row>
    <row r="4586" spans="2:5" ht="31.5" x14ac:dyDescent="0.25">
      <c r="B4586" s="265">
        <v>95765</v>
      </c>
      <c r="C4586" s="246" t="s">
        <v>8933</v>
      </c>
      <c r="D4586" s="245" t="s">
        <v>19</v>
      </c>
      <c r="E4586" s="247">
        <v>0</v>
      </c>
    </row>
    <row r="4587" spans="2:5" ht="31.5" x14ac:dyDescent="0.25">
      <c r="B4587" s="265">
        <v>95767</v>
      </c>
      <c r="C4587" s="246" t="s">
        <v>8934</v>
      </c>
      <c r="D4587" s="245" t="s">
        <v>19</v>
      </c>
      <c r="E4587" s="247">
        <v>0</v>
      </c>
    </row>
    <row r="4588" spans="2:5" ht="31.5" x14ac:dyDescent="0.25">
      <c r="B4588" s="265">
        <v>95762</v>
      </c>
      <c r="C4588" s="246" t="s">
        <v>8935</v>
      </c>
      <c r="D4588" s="245" t="s">
        <v>19</v>
      </c>
      <c r="E4588" s="247">
        <v>0</v>
      </c>
    </row>
    <row r="4589" spans="2:5" ht="31.5" x14ac:dyDescent="0.25">
      <c r="B4589" s="265">
        <v>95764</v>
      </c>
      <c r="C4589" s="246" t="s">
        <v>8936</v>
      </c>
      <c r="D4589" s="245" t="s">
        <v>19</v>
      </c>
      <c r="E4589" s="247">
        <v>0</v>
      </c>
    </row>
    <row r="4590" spans="2:5" ht="31.5" x14ac:dyDescent="0.25">
      <c r="B4590" s="265">
        <v>95766</v>
      </c>
      <c r="C4590" s="246" t="s">
        <v>8937</v>
      </c>
      <c r="D4590" s="245" t="s">
        <v>19</v>
      </c>
      <c r="E4590" s="247">
        <v>0</v>
      </c>
    </row>
    <row r="4591" spans="2:5" ht="31.5" x14ac:dyDescent="0.25">
      <c r="B4591" s="265">
        <v>95768</v>
      </c>
      <c r="C4591" s="246" t="s">
        <v>8938</v>
      </c>
      <c r="D4591" s="245" t="s">
        <v>19</v>
      </c>
      <c r="E4591" s="247">
        <v>0</v>
      </c>
    </row>
    <row r="4592" spans="2:5" ht="31.5" x14ac:dyDescent="0.25">
      <c r="B4592" s="265">
        <v>95739</v>
      </c>
      <c r="C4592" s="246" t="s">
        <v>8939</v>
      </c>
      <c r="D4592" s="245" t="s">
        <v>19</v>
      </c>
      <c r="E4592" s="247">
        <v>0</v>
      </c>
    </row>
    <row r="4593" spans="2:5" ht="31.5" x14ac:dyDescent="0.25">
      <c r="B4593" s="265">
        <v>95740</v>
      </c>
      <c r="C4593" s="246" t="s">
        <v>8940</v>
      </c>
      <c r="D4593" s="245" t="s">
        <v>19</v>
      </c>
      <c r="E4593" s="247">
        <v>0</v>
      </c>
    </row>
    <row r="4594" spans="2:5" ht="31.5" x14ac:dyDescent="0.25">
      <c r="B4594" s="265">
        <v>95741</v>
      </c>
      <c r="C4594" s="246" t="s">
        <v>8941</v>
      </c>
      <c r="D4594" s="245" t="s">
        <v>19</v>
      </c>
      <c r="E4594" s="247">
        <v>0</v>
      </c>
    </row>
    <row r="4595" spans="2:5" ht="31.5" x14ac:dyDescent="0.25">
      <c r="B4595" s="265">
        <v>104409</v>
      </c>
      <c r="C4595" s="246" t="s">
        <v>8942</v>
      </c>
      <c r="D4595" s="245" t="s">
        <v>123</v>
      </c>
      <c r="E4595" s="247">
        <v>0</v>
      </c>
    </row>
    <row r="4596" spans="2:5" ht="31.5" x14ac:dyDescent="0.25">
      <c r="B4596" s="265">
        <v>104408</v>
      </c>
      <c r="C4596" s="246" t="s">
        <v>8943</v>
      </c>
      <c r="D4596" s="245" t="s">
        <v>123</v>
      </c>
      <c r="E4596" s="247">
        <v>0</v>
      </c>
    </row>
    <row r="4597" spans="2:5" ht="31.5" x14ac:dyDescent="0.25">
      <c r="B4597" s="265">
        <v>104407</v>
      </c>
      <c r="C4597" s="246" t="s">
        <v>8944</v>
      </c>
      <c r="D4597" s="245" t="s">
        <v>123</v>
      </c>
      <c r="E4597" s="247">
        <v>0</v>
      </c>
    </row>
    <row r="4598" spans="2:5" ht="31.5" x14ac:dyDescent="0.25">
      <c r="B4598" s="265">
        <v>104406</v>
      </c>
      <c r="C4598" s="246" t="s">
        <v>8945</v>
      </c>
      <c r="D4598" s="245" t="s">
        <v>123</v>
      </c>
      <c r="E4598" s="247">
        <v>0</v>
      </c>
    </row>
    <row r="4599" spans="2:5" x14ac:dyDescent="0.25">
      <c r="B4599" s="265">
        <v>95726</v>
      </c>
      <c r="C4599" s="246" t="s">
        <v>8946</v>
      </c>
      <c r="D4599" s="245" t="s">
        <v>123</v>
      </c>
      <c r="E4599" s="247">
        <v>21.11</v>
      </c>
    </row>
    <row r="4600" spans="2:5" x14ac:dyDescent="0.25">
      <c r="B4600" s="265">
        <v>95727</v>
      </c>
      <c r="C4600" s="246" t="s">
        <v>8947</v>
      </c>
      <c r="D4600" s="245" t="s">
        <v>123</v>
      </c>
      <c r="E4600" s="247">
        <v>25.98</v>
      </c>
    </row>
    <row r="4601" spans="2:5" x14ac:dyDescent="0.25">
      <c r="B4601" s="265">
        <v>95728</v>
      </c>
      <c r="C4601" s="246" t="s">
        <v>8948</v>
      </c>
      <c r="D4601" s="245" t="s">
        <v>123</v>
      </c>
      <c r="E4601" s="247">
        <v>34.01</v>
      </c>
    </row>
    <row r="4602" spans="2:5" ht="31.5" x14ac:dyDescent="0.25">
      <c r="B4602" s="265">
        <v>104452</v>
      </c>
      <c r="C4602" s="246" t="s">
        <v>8949</v>
      </c>
      <c r="D4602" s="245" t="s">
        <v>19</v>
      </c>
      <c r="E4602" s="247">
        <v>0</v>
      </c>
    </row>
    <row r="4603" spans="2:5" ht="31.5" x14ac:dyDescent="0.25">
      <c r="B4603" s="265">
        <v>104448</v>
      </c>
      <c r="C4603" s="246" t="s">
        <v>8950</v>
      </c>
      <c r="D4603" s="245" t="s">
        <v>19</v>
      </c>
      <c r="E4603" s="247">
        <v>0</v>
      </c>
    </row>
    <row r="4604" spans="2:5" ht="31.5" x14ac:dyDescent="0.25">
      <c r="B4604" s="265">
        <v>104449</v>
      </c>
      <c r="C4604" s="246" t="s">
        <v>8951</v>
      </c>
      <c r="D4604" s="245" t="s">
        <v>19</v>
      </c>
      <c r="E4604" s="247">
        <v>0</v>
      </c>
    </row>
    <row r="4605" spans="2:5" ht="31.5" x14ac:dyDescent="0.25">
      <c r="B4605" s="265">
        <v>104450</v>
      </c>
      <c r="C4605" s="246" t="s">
        <v>8952</v>
      </c>
      <c r="D4605" s="245" t="s">
        <v>19</v>
      </c>
      <c r="E4605" s="247">
        <v>0</v>
      </c>
    </row>
    <row r="4606" spans="2:5" ht="31.5" x14ac:dyDescent="0.25">
      <c r="B4606" s="265">
        <v>104445</v>
      </c>
      <c r="C4606" s="246" t="s">
        <v>8953</v>
      </c>
      <c r="D4606" s="245" t="s">
        <v>19</v>
      </c>
      <c r="E4606" s="247">
        <v>0</v>
      </c>
    </row>
    <row r="4607" spans="2:5" ht="31.5" x14ac:dyDescent="0.25">
      <c r="B4607" s="265">
        <v>104446</v>
      </c>
      <c r="C4607" s="246" t="s">
        <v>8954</v>
      </c>
      <c r="D4607" s="245" t="s">
        <v>19</v>
      </c>
      <c r="E4607" s="247">
        <v>0</v>
      </c>
    </row>
    <row r="4608" spans="2:5" ht="31.5" x14ac:dyDescent="0.25">
      <c r="B4608" s="265">
        <v>104447</v>
      </c>
      <c r="C4608" s="246" t="s">
        <v>8955</v>
      </c>
      <c r="D4608" s="245" t="s">
        <v>19</v>
      </c>
      <c r="E4608" s="247">
        <v>0</v>
      </c>
    </row>
    <row r="4609" spans="2:5" ht="31.5" x14ac:dyDescent="0.25">
      <c r="B4609" s="265">
        <v>92980</v>
      </c>
      <c r="C4609" s="246" t="s">
        <v>2968</v>
      </c>
      <c r="D4609" s="245" t="s">
        <v>123</v>
      </c>
      <c r="E4609" s="247">
        <v>10.7</v>
      </c>
    </row>
    <row r="4610" spans="2:5" ht="31.5" x14ac:dyDescent="0.25">
      <c r="B4610" s="265">
        <v>92979</v>
      </c>
      <c r="C4610" s="246" t="s">
        <v>2967</v>
      </c>
      <c r="D4610" s="245" t="s">
        <v>123</v>
      </c>
      <c r="E4610" s="247">
        <v>11.18</v>
      </c>
    </row>
    <row r="4611" spans="2:5" ht="31.5" x14ac:dyDescent="0.25">
      <c r="B4611" s="265">
        <v>92982</v>
      </c>
      <c r="C4611" s="246" t="s">
        <v>2970</v>
      </c>
      <c r="D4611" s="245" t="s">
        <v>123</v>
      </c>
      <c r="E4611" s="247">
        <v>16.940000000000001</v>
      </c>
    </row>
    <row r="4612" spans="2:5" ht="31.5" x14ac:dyDescent="0.25">
      <c r="B4612" s="265">
        <v>92981</v>
      </c>
      <c r="C4612" s="246" t="s">
        <v>2969</v>
      </c>
      <c r="D4612" s="245" t="s">
        <v>123</v>
      </c>
      <c r="E4612" s="247">
        <v>15.99</v>
      </c>
    </row>
    <row r="4613" spans="2:5" ht="31.5" x14ac:dyDescent="0.25">
      <c r="B4613" s="265">
        <v>101885</v>
      </c>
      <c r="C4613" s="246" t="s">
        <v>2982</v>
      </c>
      <c r="D4613" s="245" t="s">
        <v>123</v>
      </c>
      <c r="E4613" s="247">
        <v>10.35</v>
      </c>
    </row>
    <row r="4614" spans="2:5" ht="31.5" x14ac:dyDescent="0.25">
      <c r="B4614" s="265">
        <v>101884</v>
      </c>
      <c r="C4614" s="246" t="s">
        <v>2981</v>
      </c>
      <c r="D4614" s="245" t="s">
        <v>123</v>
      </c>
      <c r="E4614" s="247">
        <v>10.83</v>
      </c>
    </row>
    <row r="4615" spans="2:5" ht="31.5" x14ac:dyDescent="0.25">
      <c r="B4615" s="265">
        <v>101887</v>
      </c>
      <c r="C4615" s="246" t="s">
        <v>2984</v>
      </c>
      <c r="D4615" s="245" t="s">
        <v>123</v>
      </c>
      <c r="E4615" s="247">
        <v>16.53</v>
      </c>
    </row>
    <row r="4616" spans="2:5" ht="31.5" x14ac:dyDescent="0.25">
      <c r="B4616" s="265">
        <v>101886</v>
      </c>
      <c r="C4616" s="246" t="s">
        <v>2983</v>
      </c>
      <c r="D4616" s="245" t="s">
        <v>123</v>
      </c>
      <c r="E4616" s="247">
        <v>15.58</v>
      </c>
    </row>
    <row r="4617" spans="2:5" ht="31.5" x14ac:dyDescent="0.25">
      <c r="B4617" s="265">
        <v>101889</v>
      </c>
      <c r="C4617" s="246" t="s">
        <v>2986</v>
      </c>
      <c r="D4617" s="245" t="s">
        <v>123</v>
      </c>
      <c r="E4617" s="247">
        <v>25.68</v>
      </c>
    </row>
    <row r="4618" spans="2:5" ht="31.5" x14ac:dyDescent="0.25">
      <c r="B4618" s="265">
        <v>101888</v>
      </c>
      <c r="C4618" s="246" t="s">
        <v>2985</v>
      </c>
      <c r="D4618" s="245" t="s">
        <v>123</v>
      </c>
      <c r="E4618" s="247">
        <v>24.45</v>
      </c>
    </row>
    <row r="4619" spans="2:5" x14ac:dyDescent="0.25">
      <c r="B4619" s="265">
        <v>101938</v>
      </c>
      <c r="C4619" s="246" t="s">
        <v>3107</v>
      </c>
      <c r="D4619" s="245" t="s">
        <v>19</v>
      </c>
      <c r="E4619" s="247">
        <v>157.30000000000001</v>
      </c>
    </row>
    <row r="4620" spans="2:5" x14ac:dyDescent="0.25">
      <c r="B4620" s="265">
        <v>101904</v>
      </c>
      <c r="C4620" s="246" t="s">
        <v>3106</v>
      </c>
      <c r="D4620" s="245" t="s">
        <v>19</v>
      </c>
      <c r="E4620" s="247">
        <v>2016.34</v>
      </c>
    </row>
    <row r="4621" spans="2:5" x14ac:dyDescent="0.25">
      <c r="B4621" s="265">
        <v>101901</v>
      </c>
      <c r="C4621" s="246" t="s">
        <v>3103</v>
      </c>
      <c r="D4621" s="245" t="s">
        <v>19</v>
      </c>
      <c r="E4621" s="247">
        <v>211.84</v>
      </c>
    </row>
    <row r="4622" spans="2:5" x14ac:dyDescent="0.25">
      <c r="B4622" s="265">
        <v>101902</v>
      </c>
      <c r="C4622" s="246" t="s">
        <v>3104</v>
      </c>
      <c r="D4622" s="245" t="s">
        <v>19</v>
      </c>
      <c r="E4622" s="247">
        <v>261.63</v>
      </c>
    </row>
    <row r="4623" spans="2:5" x14ac:dyDescent="0.25">
      <c r="B4623" s="265">
        <v>101903</v>
      </c>
      <c r="C4623" s="246" t="s">
        <v>3105</v>
      </c>
      <c r="D4623" s="245" t="s">
        <v>19</v>
      </c>
      <c r="E4623" s="247">
        <v>546.80999999999995</v>
      </c>
    </row>
    <row r="4624" spans="2:5" x14ac:dyDescent="0.25">
      <c r="B4624" s="265">
        <v>97400</v>
      </c>
      <c r="C4624" s="246" t="s">
        <v>8956</v>
      </c>
      <c r="D4624" s="245" t="s">
        <v>19</v>
      </c>
      <c r="E4624" s="247">
        <v>0</v>
      </c>
    </row>
    <row r="4625" spans="2:5" x14ac:dyDescent="0.25">
      <c r="B4625" s="265">
        <v>97401</v>
      </c>
      <c r="C4625" s="246" t="s">
        <v>8957</v>
      </c>
      <c r="D4625" s="245" t="s">
        <v>19</v>
      </c>
      <c r="E4625" s="247">
        <v>0</v>
      </c>
    </row>
    <row r="4626" spans="2:5" x14ac:dyDescent="0.25">
      <c r="B4626" s="265">
        <v>97403</v>
      </c>
      <c r="C4626" s="246" t="s">
        <v>8958</v>
      </c>
      <c r="D4626" s="245" t="s">
        <v>19</v>
      </c>
      <c r="E4626" s="247">
        <v>0</v>
      </c>
    </row>
    <row r="4627" spans="2:5" x14ac:dyDescent="0.25">
      <c r="B4627" s="265">
        <v>97404</v>
      </c>
      <c r="C4627" s="246" t="s">
        <v>8959</v>
      </c>
      <c r="D4627" s="245" t="s">
        <v>19</v>
      </c>
      <c r="E4627" s="247">
        <v>0</v>
      </c>
    </row>
    <row r="4628" spans="2:5" x14ac:dyDescent="0.25">
      <c r="B4628" s="265">
        <v>97406</v>
      </c>
      <c r="C4628" s="246" t="s">
        <v>8960</v>
      </c>
      <c r="D4628" s="245" t="s">
        <v>19</v>
      </c>
      <c r="E4628" s="247">
        <v>0</v>
      </c>
    </row>
    <row r="4629" spans="2:5" x14ac:dyDescent="0.25">
      <c r="B4629" s="265">
        <v>97393</v>
      </c>
      <c r="C4629" s="246" t="s">
        <v>8961</v>
      </c>
      <c r="D4629" s="245" t="s">
        <v>19</v>
      </c>
      <c r="E4629" s="247">
        <v>0</v>
      </c>
    </row>
    <row r="4630" spans="2:5" x14ac:dyDescent="0.25">
      <c r="B4630" s="265">
        <v>97407</v>
      </c>
      <c r="C4630" s="246" t="s">
        <v>8962</v>
      </c>
      <c r="D4630" s="245" t="s">
        <v>19</v>
      </c>
      <c r="E4630" s="247">
        <v>0</v>
      </c>
    </row>
    <row r="4631" spans="2:5" x14ac:dyDescent="0.25">
      <c r="B4631" s="265">
        <v>97408</v>
      </c>
      <c r="C4631" s="246" t="s">
        <v>8963</v>
      </c>
      <c r="D4631" s="245" t="s">
        <v>19</v>
      </c>
      <c r="E4631" s="247">
        <v>0</v>
      </c>
    </row>
    <row r="4632" spans="2:5" x14ac:dyDescent="0.25">
      <c r="B4632" s="265">
        <v>97394</v>
      </c>
      <c r="C4632" s="246" t="s">
        <v>8964</v>
      </c>
      <c r="D4632" s="245" t="s">
        <v>19</v>
      </c>
      <c r="E4632" s="247">
        <v>0</v>
      </c>
    </row>
    <row r="4633" spans="2:5" x14ac:dyDescent="0.25">
      <c r="B4633" s="265">
        <v>97395</v>
      </c>
      <c r="C4633" s="246" t="s">
        <v>8965</v>
      </c>
      <c r="D4633" s="245" t="s">
        <v>19</v>
      </c>
      <c r="E4633" s="247">
        <v>0</v>
      </c>
    </row>
    <row r="4634" spans="2:5" x14ac:dyDescent="0.25">
      <c r="B4634" s="265">
        <v>97398</v>
      </c>
      <c r="C4634" s="246" t="s">
        <v>8966</v>
      </c>
      <c r="D4634" s="245" t="s">
        <v>19</v>
      </c>
      <c r="E4634" s="247">
        <v>0</v>
      </c>
    </row>
    <row r="4635" spans="2:5" x14ac:dyDescent="0.25">
      <c r="B4635" s="265">
        <v>97399</v>
      </c>
      <c r="C4635" s="246" t="s">
        <v>8967</v>
      </c>
      <c r="D4635" s="245" t="s">
        <v>19</v>
      </c>
      <c r="E4635" s="247">
        <v>0</v>
      </c>
    </row>
    <row r="4636" spans="2:5" x14ac:dyDescent="0.25">
      <c r="B4636" s="265">
        <v>97414</v>
      </c>
      <c r="C4636" s="246" t="s">
        <v>8968</v>
      </c>
      <c r="D4636" s="245" t="s">
        <v>19</v>
      </c>
      <c r="E4636" s="247">
        <v>0</v>
      </c>
    </row>
    <row r="4637" spans="2:5" x14ac:dyDescent="0.25">
      <c r="B4637" s="265">
        <v>97415</v>
      </c>
      <c r="C4637" s="246" t="s">
        <v>8969</v>
      </c>
      <c r="D4637" s="245" t="s">
        <v>19</v>
      </c>
      <c r="E4637" s="247">
        <v>0</v>
      </c>
    </row>
    <row r="4638" spans="2:5" x14ac:dyDescent="0.25">
      <c r="B4638" s="265">
        <v>97416</v>
      </c>
      <c r="C4638" s="246" t="s">
        <v>8970</v>
      </c>
      <c r="D4638" s="245" t="s">
        <v>19</v>
      </c>
      <c r="E4638" s="247">
        <v>0</v>
      </c>
    </row>
    <row r="4639" spans="2:5" x14ac:dyDescent="0.25">
      <c r="B4639" s="265">
        <v>97417</v>
      </c>
      <c r="C4639" s="246" t="s">
        <v>8971</v>
      </c>
      <c r="D4639" s="245" t="s">
        <v>19</v>
      </c>
      <c r="E4639" s="247">
        <v>0</v>
      </c>
    </row>
    <row r="4640" spans="2:5" x14ac:dyDescent="0.25">
      <c r="B4640" s="265">
        <v>97418</v>
      </c>
      <c r="C4640" s="246" t="s">
        <v>8972</v>
      </c>
      <c r="D4640" s="245" t="s">
        <v>19</v>
      </c>
      <c r="E4640" s="247">
        <v>0</v>
      </c>
    </row>
    <row r="4641" spans="2:5" x14ac:dyDescent="0.25">
      <c r="B4641" s="265">
        <v>97409</v>
      </c>
      <c r="C4641" s="246" t="s">
        <v>8973</v>
      </c>
      <c r="D4641" s="245" t="s">
        <v>19</v>
      </c>
      <c r="E4641" s="247">
        <v>0</v>
      </c>
    </row>
    <row r="4642" spans="2:5" x14ac:dyDescent="0.25">
      <c r="B4642" s="265">
        <v>97419</v>
      </c>
      <c r="C4642" s="246" t="s">
        <v>8974</v>
      </c>
      <c r="D4642" s="245" t="s">
        <v>19</v>
      </c>
      <c r="E4642" s="247">
        <v>0</v>
      </c>
    </row>
    <row r="4643" spans="2:5" x14ac:dyDescent="0.25">
      <c r="B4643" s="265">
        <v>97420</v>
      </c>
      <c r="C4643" s="246" t="s">
        <v>8975</v>
      </c>
      <c r="D4643" s="245" t="s">
        <v>19</v>
      </c>
      <c r="E4643" s="247">
        <v>0</v>
      </c>
    </row>
    <row r="4644" spans="2:5" x14ac:dyDescent="0.25">
      <c r="B4644" s="265">
        <v>97410</v>
      </c>
      <c r="C4644" s="246" t="s">
        <v>8976</v>
      </c>
      <c r="D4644" s="245" t="s">
        <v>19</v>
      </c>
      <c r="E4644" s="247">
        <v>0</v>
      </c>
    </row>
    <row r="4645" spans="2:5" x14ac:dyDescent="0.25">
      <c r="B4645" s="265">
        <v>97411</v>
      </c>
      <c r="C4645" s="246" t="s">
        <v>8977</v>
      </c>
      <c r="D4645" s="245" t="s">
        <v>19</v>
      </c>
      <c r="E4645" s="247">
        <v>0</v>
      </c>
    </row>
    <row r="4646" spans="2:5" x14ac:dyDescent="0.25">
      <c r="B4646" s="265">
        <v>97412</v>
      </c>
      <c r="C4646" s="246" t="s">
        <v>8978</v>
      </c>
      <c r="D4646" s="245" t="s">
        <v>19</v>
      </c>
      <c r="E4646" s="247">
        <v>0</v>
      </c>
    </row>
    <row r="4647" spans="2:5" x14ac:dyDescent="0.25">
      <c r="B4647" s="265">
        <v>97413</v>
      </c>
      <c r="C4647" s="246" t="s">
        <v>8979</v>
      </c>
      <c r="D4647" s="245" t="s">
        <v>19</v>
      </c>
      <c r="E4647" s="247">
        <v>0</v>
      </c>
    </row>
    <row r="4648" spans="2:5" x14ac:dyDescent="0.25">
      <c r="B4648" s="265">
        <v>101900</v>
      </c>
      <c r="C4648" s="246" t="s">
        <v>3102</v>
      </c>
      <c r="D4648" s="245" t="s">
        <v>19</v>
      </c>
      <c r="E4648" s="247">
        <v>5048.1499999999996</v>
      </c>
    </row>
    <row r="4649" spans="2:5" x14ac:dyDescent="0.25">
      <c r="B4649" s="265">
        <v>93660</v>
      </c>
      <c r="C4649" s="246" t="s">
        <v>3065</v>
      </c>
      <c r="D4649" s="245" t="s">
        <v>19</v>
      </c>
      <c r="E4649" s="247">
        <v>64.03</v>
      </c>
    </row>
    <row r="4650" spans="2:5" x14ac:dyDescent="0.25">
      <c r="B4650" s="265">
        <v>93661</v>
      </c>
      <c r="C4650" s="246" t="s">
        <v>3066</v>
      </c>
      <c r="D4650" s="245" t="s">
        <v>19</v>
      </c>
      <c r="E4650" s="247">
        <v>65.73</v>
      </c>
    </row>
    <row r="4651" spans="2:5" x14ac:dyDescent="0.25">
      <c r="B4651" s="265">
        <v>93662</v>
      </c>
      <c r="C4651" s="246" t="s">
        <v>3067</v>
      </c>
      <c r="D4651" s="245" t="s">
        <v>19</v>
      </c>
      <c r="E4651" s="247">
        <v>68.94</v>
      </c>
    </row>
    <row r="4652" spans="2:5" x14ac:dyDescent="0.25">
      <c r="B4652" s="265">
        <v>93663</v>
      </c>
      <c r="C4652" s="246" t="s">
        <v>3068</v>
      </c>
      <c r="D4652" s="245" t="s">
        <v>19</v>
      </c>
      <c r="E4652" s="247">
        <v>68.94</v>
      </c>
    </row>
    <row r="4653" spans="2:5" x14ac:dyDescent="0.25">
      <c r="B4653" s="265">
        <v>93664</v>
      </c>
      <c r="C4653" s="246" t="s">
        <v>3069</v>
      </c>
      <c r="D4653" s="245" t="s">
        <v>19</v>
      </c>
      <c r="E4653" s="247">
        <v>72.87</v>
      </c>
    </row>
    <row r="4654" spans="2:5" x14ac:dyDescent="0.25">
      <c r="B4654" s="265">
        <v>93665</v>
      </c>
      <c r="C4654" s="246" t="s">
        <v>3070</v>
      </c>
      <c r="D4654" s="245" t="s">
        <v>19</v>
      </c>
      <c r="E4654" s="247">
        <v>78.290000000000006</v>
      </c>
    </row>
    <row r="4655" spans="2:5" x14ac:dyDescent="0.25">
      <c r="B4655" s="265">
        <v>93666</v>
      </c>
      <c r="C4655" s="246" t="s">
        <v>3071</v>
      </c>
      <c r="D4655" s="245" t="s">
        <v>19</v>
      </c>
      <c r="E4655" s="247">
        <v>86.33</v>
      </c>
    </row>
    <row r="4656" spans="2:5" x14ac:dyDescent="0.25">
      <c r="B4656" s="265">
        <v>93674</v>
      </c>
      <c r="C4656" s="246" t="s">
        <v>8980</v>
      </c>
      <c r="D4656" s="245" t="s">
        <v>19</v>
      </c>
      <c r="E4656" s="247">
        <v>0</v>
      </c>
    </row>
    <row r="4657" spans="2:5" x14ac:dyDescent="0.25">
      <c r="B4657" s="265">
        <v>93675</v>
      </c>
      <c r="C4657" s="246" t="s">
        <v>8981</v>
      </c>
      <c r="D4657" s="245" t="s">
        <v>19</v>
      </c>
      <c r="E4657" s="247">
        <v>0</v>
      </c>
    </row>
    <row r="4658" spans="2:5" ht="31.5" x14ac:dyDescent="0.25">
      <c r="B4658" s="265">
        <v>101892</v>
      </c>
      <c r="C4658" s="246" t="s">
        <v>3094</v>
      </c>
      <c r="D4658" s="245" t="s">
        <v>19</v>
      </c>
      <c r="E4658" s="247">
        <v>81.27</v>
      </c>
    </row>
    <row r="4659" spans="2:5" x14ac:dyDescent="0.25">
      <c r="B4659" s="265">
        <v>93653</v>
      </c>
      <c r="C4659" s="246" t="s">
        <v>3058</v>
      </c>
      <c r="D4659" s="245" t="s">
        <v>19</v>
      </c>
      <c r="E4659" s="247">
        <v>13.43</v>
      </c>
    </row>
    <row r="4660" spans="2:5" x14ac:dyDescent="0.25">
      <c r="B4660" s="265">
        <v>93654</v>
      </c>
      <c r="C4660" s="246" t="s">
        <v>3059</v>
      </c>
      <c r="D4660" s="245" t="s">
        <v>19</v>
      </c>
      <c r="E4660" s="247">
        <v>14.27</v>
      </c>
    </row>
    <row r="4661" spans="2:5" x14ac:dyDescent="0.25">
      <c r="B4661" s="265">
        <v>93655</v>
      </c>
      <c r="C4661" s="246" t="s">
        <v>3060</v>
      </c>
      <c r="D4661" s="245" t="s">
        <v>19</v>
      </c>
      <c r="E4661" s="247">
        <v>15.88</v>
      </c>
    </row>
    <row r="4662" spans="2:5" x14ac:dyDescent="0.25">
      <c r="B4662" s="265">
        <v>93656</v>
      </c>
      <c r="C4662" s="246" t="s">
        <v>3061</v>
      </c>
      <c r="D4662" s="245" t="s">
        <v>19</v>
      </c>
      <c r="E4662" s="247">
        <v>15.88</v>
      </c>
    </row>
    <row r="4663" spans="2:5" x14ac:dyDescent="0.25">
      <c r="B4663" s="265">
        <v>93657</v>
      </c>
      <c r="C4663" s="246" t="s">
        <v>3062</v>
      </c>
      <c r="D4663" s="245" t="s">
        <v>19</v>
      </c>
      <c r="E4663" s="247">
        <v>17.84</v>
      </c>
    </row>
    <row r="4664" spans="2:5" x14ac:dyDescent="0.25">
      <c r="B4664" s="265">
        <v>93658</v>
      </c>
      <c r="C4664" s="246" t="s">
        <v>3063</v>
      </c>
      <c r="D4664" s="245" t="s">
        <v>19</v>
      </c>
      <c r="E4664" s="247">
        <v>25.8</v>
      </c>
    </row>
    <row r="4665" spans="2:5" x14ac:dyDescent="0.25">
      <c r="B4665" s="265">
        <v>93659</v>
      </c>
      <c r="C4665" s="246" t="s">
        <v>3064</v>
      </c>
      <c r="D4665" s="245" t="s">
        <v>19</v>
      </c>
      <c r="E4665" s="247">
        <v>29.82</v>
      </c>
    </row>
    <row r="4666" spans="2:5" ht="31.5" x14ac:dyDescent="0.25">
      <c r="B4666" s="265">
        <v>101890</v>
      </c>
      <c r="C4666" s="246" t="s">
        <v>3092</v>
      </c>
      <c r="D4666" s="245" t="s">
        <v>19</v>
      </c>
      <c r="E4666" s="247">
        <v>18.82</v>
      </c>
    </row>
    <row r="4667" spans="2:5" ht="31.5" x14ac:dyDescent="0.25">
      <c r="B4667" s="265">
        <v>101891</v>
      </c>
      <c r="C4667" s="246" t="s">
        <v>3093</v>
      </c>
      <c r="D4667" s="245" t="s">
        <v>19</v>
      </c>
      <c r="E4667" s="247">
        <v>32.67</v>
      </c>
    </row>
    <row r="4668" spans="2:5" ht="31.5" x14ac:dyDescent="0.25">
      <c r="B4668" s="265">
        <v>101895</v>
      </c>
      <c r="C4668" s="246" t="s">
        <v>3097</v>
      </c>
      <c r="D4668" s="245" t="s">
        <v>19</v>
      </c>
      <c r="E4668" s="247">
        <v>489.26</v>
      </c>
    </row>
    <row r="4669" spans="2:5" ht="31.5" x14ac:dyDescent="0.25">
      <c r="B4669" s="265">
        <v>101896</v>
      </c>
      <c r="C4669" s="246" t="s">
        <v>3098</v>
      </c>
      <c r="D4669" s="245" t="s">
        <v>19</v>
      </c>
      <c r="E4669" s="247">
        <v>724.54</v>
      </c>
    </row>
    <row r="4670" spans="2:5" ht="31.5" x14ac:dyDescent="0.25">
      <c r="B4670" s="265">
        <v>101897</v>
      </c>
      <c r="C4670" s="246" t="s">
        <v>3099</v>
      </c>
      <c r="D4670" s="245" t="s">
        <v>19</v>
      </c>
      <c r="E4670" s="247">
        <v>1145.28</v>
      </c>
    </row>
    <row r="4671" spans="2:5" ht="31.5" x14ac:dyDescent="0.25">
      <c r="B4671" s="265">
        <v>101898</v>
      </c>
      <c r="C4671" s="246" t="s">
        <v>3100</v>
      </c>
      <c r="D4671" s="245" t="s">
        <v>19</v>
      </c>
      <c r="E4671" s="247">
        <v>1525.38</v>
      </c>
    </row>
    <row r="4672" spans="2:5" ht="31.5" x14ac:dyDescent="0.25">
      <c r="B4672" s="265">
        <v>101899</v>
      </c>
      <c r="C4672" s="246" t="s">
        <v>3101</v>
      </c>
      <c r="D4672" s="245" t="s">
        <v>19</v>
      </c>
      <c r="E4672" s="247">
        <v>2429.48</v>
      </c>
    </row>
    <row r="4673" spans="2:5" x14ac:dyDescent="0.25">
      <c r="B4673" s="265">
        <v>93676</v>
      </c>
      <c r="C4673" s="246" t="s">
        <v>8982</v>
      </c>
      <c r="D4673" s="245" t="s">
        <v>19</v>
      </c>
      <c r="E4673" s="247">
        <v>0</v>
      </c>
    </row>
    <row r="4674" spans="2:5" x14ac:dyDescent="0.25">
      <c r="B4674" s="265">
        <v>97711</v>
      </c>
      <c r="C4674" s="246" t="s">
        <v>8983</v>
      </c>
      <c r="D4674" s="245" t="s">
        <v>19</v>
      </c>
      <c r="E4674" s="247">
        <v>0</v>
      </c>
    </row>
    <row r="4675" spans="2:5" x14ac:dyDescent="0.25">
      <c r="B4675" s="265">
        <v>93667</v>
      </c>
      <c r="C4675" s="246" t="s">
        <v>3072</v>
      </c>
      <c r="D4675" s="245" t="s">
        <v>19</v>
      </c>
      <c r="E4675" s="247">
        <v>80.37</v>
      </c>
    </row>
    <row r="4676" spans="2:5" x14ac:dyDescent="0.25">
      <c r="B4676" s="265">
        <v>93668</v>
      </c>
      <c r="C4676" s="246" t="s">
        <v>3073</v>
      </c>
      <c r="D4676" s="245" t="s">
        <v>19</v>
      </c>
      <c r="E4676" s="247">
        <v>82.91</v>
      </c>
    </row>
    <row r="4677" spans="2:5" x14ac:dyDescent="0.25">
      <c r="B4677" s="265">
        <v>93669</v>
      </c>
      <c r="C4677" s="246" t="s">
        <v>3074</v>
      </c>
      <c r="D4677" s="245" t="s">
        <v>19</v>
      </c>
      <c r="E4677" s="247">
        <v>87.72</v>
      </c>
    </row>
    <row r="4678" spans="2:5" x14ac:dyDescent="0.25">
      <c r="B4678" s="265">
        <v>93670</v>
      </c>
      <c r="C4678" s="246" t="s">
        <v>3075</v>
      </c>
      <c r="D4678" s="245" t="s">
        <v>19</v>
      </c>
      <c r="E4678" s="247">
        <v>87.72</v>
      </c>
    </row>
    <row r="4679" spans="2:5" x14ac:dyDescent="0.25">
      <c r="B4679" s="265">
        <v>93671</v>
      </c>
      <c r="C4679" s="246" t="s">
        <v>3076</v>
      </c>
      <c r="D4679" s="245" t="s">
        <v>19</v>
      </c>
      <c r="E4679" s="247">
        <v>93.62</v>
      </c>
    </row>
    <row r="4680" spans="2:5" x14ac:dyDescent="0.25">
      <c r="B4680" s="265">
        <v>93672</v>
      </c>
      <c r="C4680" s="246" t="s">
        <v>3077</v>
      </c>
      <c r="D4680" s="245" t="s">
        <v>19</v>
      </c>
      <c r="E4680" s="247">
        <v>103.06</v>
      </c>
    </row>
    <row r="4681" spans="2:5" x14ac:dyDescent="0.25">
      <c r="B4681" s="265">
        <v>93673</v>
      </c>
      <c r="C4681" s="246" t="s">
        <v>3078</v>
      </c>
      <c r="D4681" s="245" t="s">
        <v>19</v>
      </c>
      <c r="E4681" s="247">
        <v>115.12</v>
      </c>
    </row>
    <row r="4682" spans="2:5" ht="31.5" x14ac:dyDescent="0.25">
      <c r="B4682" s="265">
        <v>101893</v>
      </c>
      <c r="C4682" s="246" t="s">
        <v>3095</v>
      </c>
      <c r="D4682" s="245" t="s">
        <v>19</v>
      </c>
      <c r="E4682" s="247">
        <v>104.36</v>
      </c>
    </row>
    <row r="4683" spans="2:5" ht="31.5" x14ac:dyDescent="0.25">
      <c r="B4683" s="265">
        <v>101894</v>
      </c>
      <c r="C4683" s="246" t="s">
        <v>3096</v>
      </c>
      <c r="D4683" s="245" t="s">
        <v>19</v>
      </c>
      <c r="E4683" s="247">
        <v>184.31</v>
      </c>
    </row>
    <row r="4684" spans="2:5" x14ac:dyDescent="0.25">
      <c r="B4684" s="265">
        <v>97421</v>
      </c>
      <c r="C4684" s="246" t="s">
        <v>8984</v>
      </c>
      <c r="D4684" s="245" t="s">
        <v>19</v>
      </c>
      <c r="E4684" s="247">
        <v>0</v>
      </c>
    </row>
    <row r="4685" spans="2:5" x14ac:dyDescent="0.25">
      <c r="B4685" s="265">
        <v>97373</v>
      </c>
      <c r="C4685" s="246" t="s">
        <v>8985</v>
      </c>
      <c r="D4685" s="245" t="s">
        <v>123</v>
      </c>
      <c r="E4685" s="247">
        <v>0</v>
      </c>
    </row>
    <row r="4686" spans="2:5" x14ac:dyDescent="0.25">
      <c r="B4686" s="265">
        <v>97374</v>
      </c>
      <c r="C4686" s="246" t="s">
        <v>8986</v>
      </c>
      <c r="D4686" s="245" t="s">
        <v>123</v>
      </c>
      <c r="E4686" s="247">
        <v>0</v>
      </c>
    </row>
    <row r="4687" spans="2:5" x14ac:dyDescent="0.25">
      <c r="B4687" s="265">
        <v>97375</v>
      </c>
      <c r="C4687" s="246" t="s">
        <v>8987</v>
      </c>
      <c r="D4687" s="245" t="s">
        <v>123</v>
      </c>
      <c r="E4687" s="247">
        <v>0</v>
      </c>
    </row>
    <row r="4688" spans="2:5" x14ac:dyDescent="0.25">
      <c r="B4688" s="265">
        <v>97376</v>
      </c>
      <c r="C4688" s="246" t="s">
        <v>8988</v>
      </c>
      <c r="D4688" s="245" t="s">
        <v>123</v>
      </c>
      <c r="E4688" s="247">
        <v>0</v>
      </c>
    </row>
    <row r="4689" spans="2:5" x14ac:dyDescent="0.25">
      <c r="B4689" s="265">
        <v>97377</v>
      </c>
      <c r="C4689" s="246" t="s">
        <v>8989</v>
      </c>
      <c r="D4689" s="245" t="s">
        <v>123</v>
      </c>
      <c r="E4689" s="247">
        <v>0</v>
      </c>
    </row>
    <row r="4690" spans="2:5" x14ac:dyDescent="0.25">
      <c r="B4690" s="265">
        <v>97368</v>
      </c>
      <c r="C4690" s="246" t="s">
        <v>8990</v>
      </c>
      <c r="D4690" s="245" t="s">
        <v>123</v>
      </c>
      <c r="E4690" s="247">
        <v>0</v>
      </c>
    </row>
    <row r="4691" spans="2:5" x14ac:dyDescent="0.25">
      <c r="B4691" s="265">
        <v>97369</v>
      </c>
      <c r="C4691" s="246" t="s">
        <v>8991</v>
      </c>
      <c r="D4691" s="245" t="s">
        <v>123</v>
      </c>
      <c r="E4691" s="247">
        <v>0</v>
      </c>
    </row>
    <row r="4692" spans="2:5" x14ac:dyDescent="0.25">
      <c r="B4692" s="265">
        <v>97370</v>
      </c>
      <c r="C4692" s="246" t="s">
        <v>8992</v>
      </c>
      <c r="D4692" s="245" t="s">
        <v>123</v>
      </c>
      <c r="E4692" s="247">
        <v>0</v>
      </c>
    </row>
    <row r="4693" spans="2:5" x14ac:dyDescent="0.25">
      <c r="B4693" s="265">
        <v>97371</v>
      </c>
      <c r="C4693" s="246" t="s">
        <v>8993</v>
      </c>
      <c r="D4693" s="245" t="s">
        <v>123</v>
      </c>
      <c r="E4693" s="247">
        <v>0</v>
      </c>
    </row>
    <row r="4694" spans="2:5" x14ac:dyDescent="0.25">
      <c r="B4694" s="265">
        <v>97372</v>
      </c>
      <c r="C4694" s="246" t="s">
        <v>8994</v>
      </c>
      <c r="D4694" s="245" t="s">
        <v>123</v>
      </c>
      <c r="E4694" s="247">
        <v>0</v>
      </c>
    </row>
    <row r="4695" spans="2:5" ht="31.5" x14ac:dyDescent="0.25">
      <c r="B4695" s="265">
        <v>101875</v>
      </c>
      <c r="C4695" s="246" t="s">
        <v>3083</v>
      </c>
      <c r="D4695" s="245" t="s">
        <v>19</v>
      </c>
      <c r="E4695" s="247">
        <v>355.52</v>
      </c>
    </row>
    <row r="4696" spans="2:5" ht="31.5" x14ac:dyDescent="0.25">
      <c r="B4696" s="265">
        <v>101883</v>
      </c>
      <c r="C4696" s="246" t="s">
        <v>3091</v>
      </c>
      <c r="D4696" s="245" t="s">
        <v>19</v>
      </c>
      <c r="E4696" s="247">
        <v>486.42</v>
      </c>
    </row>
    <row r="4697" spans="2:5" ht="31.5" x14ac:dyDescent="0.25">
      <c r="B4697" s="265">
        <v>101879</v>
      </c>
      <c r="C4697" s="246" t="s">
        <v>3087</v>
      </c>
      <c r="D4697" s="245" t="s">
        <v>19</v>
      </c>
      <c r="E4697" s="247">
        <v>509.63</v>
      </c>
    </row>
    <row r="4698" spans="2:5" ht="31.5" x14ac:dyDescent="0.25">
      <c r="B4698" s="265">
        <v>101880</v>
      </c>
      <c r="C4698" s="246" t="s">
        <v>3088</v>
      </c>
      <c r="D4698" s="245" t="s">
        <v>19</v>
      </c>
      <c r="E4698" s="247">
        <v>587.85</v>
      </c>
    </row>
    <row r="4699" spans="2:5" ht="31.5" x14ac:dyDescent="0.25">
      <c r="B4699" s="265">
        <v>101882</v>
      </c>
      <c r="C4699" s="246" t="s">
        <v>3090</v>
      </c>
      <c r="D4699" s="245" t="s">
        <v>19</v>
      </c>
      <c r="E4699" s="247">
        <v>1177.52</v>
      </c>
    </row>
    <row r="4700" spans="2:5" ht="31.5" x14ac:dyDescent="0.25">
      <c r="B4700" s="265">
        <v>101881</v>
      </c>
      <c r="C4700" s="246" t="s">
        <v>3089</v>
      </c>
      <c r="D4700" s="245" t="s">
        <v>19</v>
      </c>
      <c r="E4700" s="247">
        <v>835.84</v>
      </c>
    </row>
    <row r="4701" spans="2:5" ht="31.5" x14ac:dyDescent="0.25">
      <c r="B4701" s="265">
        <v>101878</v>
      </c>
      <c r="C4701" s="246" t="s">
        <v>3086</v>
      </c>
      <c r="D4701" s="245" t="s">
        <v>19</v>
      </c>
      <c r="E4701" s="247">
        <v>511.17</v>
      </c>
    </row>
    <row r="4702" spans="2:5" ht="31.5" x14ac:dyDescent="0.25">
      <c r="B4702" s="265">
        <v>101877</v>
      </c>
      <c r="C4702" s="246" t="s">
        <v>3085</v>
      </c>
      <c r="D4702" s="245" t="s">
        <v>19</v>
      </c>
      <c r="E4702" s="247">
        <v>80.650000000000006</v>
      </c>
    </row>
    <row r="4703" spans="2:5" ht="31.5" x14ac:dyDescent="0.25">
      <c r="B4703" s="265">
        <v>101876</v>
      </c>
      <c r="C4703" s="246" t="s">
        <v>3084</v>
      </c>
      <c r="D4703" s="245" t="s">
        <v>19</v>
      </c>
      <c r="E4703" s="247">
        <v>117.53</v>
      </c>
    </row>
    <row r="4704" spans="2:5" x14ac:dyDescent="0.25">
      <c r="B4704" s="265">
        <v>101873</v>
      </c>
      <c r="C4704" s="246" t="s">
        <v>8995</v>
      </c>
      <c r="D4704" s="245" t="s">
        <v>19</v>
      </c>
      <c r="E4704" s="247">
        <v>0</v>
      </c>
    </row>
    <row r="4705" spans="2:5" x14ac:dyDescent="0.25">
      <c r="B4705" s="265">
        <v>101874</v>
      </c>
      <c r="C4705" s="246" t="s">
        <v>8996</v>
      </c>
      <c r="D4705" s="245" t="s">
        <v>19</v>
      </c>
      <c r="E4705" s="247">
        <v>0</v>
      </c>
    </row>
    <row r="4706" spans="2:5" x14ac:dyDescent="0.25">
      <c r="B4706" s="265">
        <v>101871</v>
      </c>
      <c r="C4706" s="246" t="s">
        <v>8997</v>
      </c>
      <c r="D4706" s="245" t="s">
        <v>19</v>
      </c>
      <c r="E4706" s="247">
        <v>0</v>
      </c>
    </row>
    <row r="4707" spans="2:5" x14ac:dyDescent="0.25">
      <c r="B4707" s="265">
        <v>101872</v>
      </c>
      <c r="C4707" s="246" t="s">
        <v>8998</v>
      </c>
      <c r="D4707" s="245" t="s">
        <v>19</v>
      </c>
      <c r="E4707" s="247">
        <v>0</v>
      </c>
    </row>
    <row r="4708" spans="2:5" x14ac:dyDescent="0.25">
      <c r="B4708" s="265">
        <v>97360</v>
      </c>
      <c r="C4708" s="246" t="s">
        <v>3080</v>
      </c>
      <c r="D4708" s="245" t="s">
        <v>19</v>
      </c>
      <c r="E4708" s="247">
        <v>10297.120000000001</v>
      </c>
    </row>
    <row r="4709" spans="2:5" x14ac:dyDescent="0.25">
      <c r="B4709" s="265">
        <v>97361</v>
      </c>
      <c r="C4709" s="246" t="s">
        <v>3081</v>
      </c>
      <c r="D4709" s="245" t="s">
        <v>19</v>
      </c>
      <c r="E4709" s="247">
        <v>13729.5</v>
      </c>
    </row>
    <row r="4710" spans="2:5" x14ac:dyDescent="0.25">
      <c r="B4710" s="265">
        <v>97359</v>
      </c>
      <c r="C4710" s="246" t="s">
        <v>3079</v>
      </c>
      <c r="D4710" s="245" t="s">
        <v>19</v>
      </c>
      <c r="E4710" s="247">
        <v>5338.15</v>
      </c>
    </row>
    <row r="4711" spans="2:5" ht="31.5" x14ac:dyDescent="0.25">
      <c r="B4711" s="265">
        <v>101946</v>
      </c>
      <c r="C4711" s="246" t="s">
        <v>3108</v>
      </c>
      <c r="D4711" s="245" t="s">
        <v>19</v>
      </c>
      <c r="E4711" s="247">
        <v>228.5</v>
      </c>
    </row>
    <row r="4712" spans="2:5" ht="31.5" x14ac:dyDescent="0.25">
      <c r="B4712" s="265">
        <v>97362</v>
      </c>
      <c r="C4712" s="246" t="s">
        <v>3082</v>
      </c>
      <c r="D4712" s="245" t="s">
        <v>19</v>
      </c>
      <c r="E4712" s="247">
        <v>1607.94</v>
      </c>
    </row>
    <row r="4713" spans="2:5" ht="31.5" x14ac:dyDescent="0.25">
      <c r="B4713" s="265">
        <v>101553</v>
      </c>
      <c r="C4713" s="246" t="s">
        <v>3271</v>
      </c>
      <c r="D4713" s="245" t="s">
        <v>19</v>
      </c>
      <c r="E4713" s="247">
        <v>15.01</v>
      </c>
    </row>
    <row r="4714" spans="2:5" ht="31.5" x14ac:dyDescent="0.25">
      <c r="B4714" s="265">
        <v>101554</v>
      </c>
      <c r="C4714" s="246" t="s">
        <v>3272</v>
      </c>
      <c r="D4714" s="245" t="s">
        <v>19</v>
      </c>
      <c r="E4714" s="247">
        <v>11.59</v>
      </c>
    </row>
    <row r="4715" spans="2:5" ht="31.5" x14ac:dyDescent="0.25">
      <c r="B4715" s="265">
        <v>101555</v>
      </c>
      <c r="C4715" s="246" t="s">
        <v>3273</v>
      </c>
      <c r="D4715" s="245" t="s">
        <v>19</v>
      </c>
      <c r="E4715" s="247">
        <v>8.4700000000000006</v>
      </c>
    </row>
    <row r="4716" spans="2:5" ht="31.5" x14ac:dyDescent="0.25">
      <c r="B4716" s="265">
        <v>101556</v>
      </c>
      <c r="C4716" s="246" t="s">
        <v>3274</v>
      </c>
      <c r="D4716" s="245" t="s">
        <v>19</v>
      </c>
      <c r="E4716" s="247">
        <v>7.98</v>
      </c>
    </row>
    <row r="4717" spans="2:5" ht="31.5" x14ac:dyDescent="0.25">
      <c r="B4717" s="265">
        <v>101537</v>
      </c>
      <c r="C4717" s="246" t="s">
        <v>3258</v>
      </c>
      <c r="D4717" s="245" t="s">
        <v>19</v>
      </c>
      <c r="E4717" s="247">
        <v>111.92</v>
      </c>
    </row>
    <row r="4718" spans="2:5" x14ac:dyDescent="0.25">
      <c r="B4718" s="265">
        <v>101538</v>
      </c>
      <c r="C4718" s="246" t="s">
        <v>3259</v>
      </c>
      <c r="D4718" s="245" t="s">
        <v>19</v>
      </c>
      <c r="E4718" s="247">
        <v>42.65</v>
      </c>
    </row>
    <row r="4719" spans="2:5" x14ac:dyDescent="0.25">
      <c r="B4719" s="265">
        <v>101542</v>
      </c>
      <c r="C4719" s="246" t="s">
        <v>3263</v>
      </c>
      <c r="D4719" s="245" t="s">
        <v>19</v>
      </c>
      <c r="E4719" s="247">
        <v>33.08</v>
      </c>
    </row>
    <row r="4720" spans="2:5" x14ac:dyDescent="0.25">
      <c r="B4720" s="265">
        <v>101539</v>
      </c>
      <c r="C4720" s="246" t="s">
        <v>3260</v>
      </c>
      <c r="D4720" s="245" t="s">
        <v>19</v>
      </c>
      <c r="E4720" s="247">
        <v>73.27</v>
      </c>
    </row>
    <row r="4721" spans="2:5" x14ac:dyDescent="0.25">
      <c r="B4721" s="265">
        <v>101543</v>
      </c>
      <c r="C4721" s="246" t="s">
        <v>3264</v>
      </c>
      <c r="D4721" s="245" t="s">
        <v>19</v>
      </c>
      <c r="E4721" s="247">
        <v>60.34</v>
      </c>
    </row>
    <row r="4722" spans="2:5" x14ac:dyDescent="0.25">
      <c r="B4722" s="265">
        <v>101540</v>
      </c>
      <c r="C4722" s="246" t="s">
        <v>3261</v>
      </c>
      <c r="D4722" s="245" t="s">
        <v>19</v>
      </c>
      <c r="E4722" s="247">
        <v>120.64</v>
      </c>
    </row>
    <row r="4723" spans="2:5" x14ac:dyDescent="0.25">
      <c r="B4723" s="265">
        <v>101544</v>
      </c>
      <c r="C4723" s="246" t="s">
        <v>3265</v>
      </c>
      <c r="D4723" s="245" t="s">
        <v>19</v>
      </c>
      <c r="E4723" s="247">
        <v>95.15</v>
      </c>
    </row>
    <row r="4724" spans="2:5" x14ac:dyDescent="0.25">
      <c r="B4724" s="265">
        <v>101541</v>
      </c>
      <c r="C4724" s="246" t="s">
        <v>3262</v>
      </c>
      <c r="D4724" s="245" t="s">
        <v>19</v>
      </c>
      <c r="E4724" s="247">
        <v>158.02000000000001</v>
      </c>
    </row>
    <row r="4725" spans="2:5" x14ac:dyDescent="0.25">
      <c r="B4725" s="265">
        <v>101545</v>
      </c>
      <c r="C4725" s="246" t="s">
        <v>3266</v>
      </c>
      <c r="D4725" s="245" t="s">
        <v>19</v>
      </c>
      <c r="E4725" s="247">
        <v>135.63999999999999</v>
      </c>
    </row>
    <row r="4726" spans="2:5" ht="31.5" x14ac:dyDescent="0.25">
      <c r="B4726" s="265">
        <v>101560</v>
      </c>
      <c r="C4726" s="246" t="s">
        <v>3275</v>
      </c>
      <c r="D4726" s="245" t="s">
        <v>123</v>
      </c>
      <c r="E4726" s="247">
        <v>10.29</v>
      </c>
    </row>
    <row r="4727" spans="2:5" ht="31.5" x14ac:dyDescent="0.25">
      <c r="B4727" s="265">
        <v>101568</v>
      </c>
      <c r="C4727" s="246" t="s">
        <v>3282</v>
      </c>
      <c r="D4727" s="245" t="s">
        <v>123</v>
      </c>
      <c r="E4727" s="247">
        <v>125</v>
      </c>
    </row>
    <row r="4728" spans="2:5" ht="31.5" x14ac:dyDescent="0.25">
      <c r="B4728" s="265">
        <v>101561</v>
      </c>
      <c r="C4728" s="246" t="s">
        <v>3276</v>
      </c>
      <c r="D4728" s="245" t="s">
        <v>123</v>
      </c>
      <c r="E4728" s="247">
        <v>16.32</v>
      </c>
    </row>
    <row r="4729" spans="2:5" ht="31.5" x14ac:dyDescent="0.25">
      <c r="B4729" s="265">
        <v>101562</v>
      </c>
      <c r="C4729" s="246" t="s">
        <v>3277</v>
      </c>
      <c r="D4729" s="245" t="s">
        <v>123</v>
      </c>
      <c r="E4729" s="247">
        <v>25.26</v>
      </c>
    </row>
    <row r="4730" spans="2:5" ht="31.5" x14ac:dyDescent="0.25">
      <c r="B4730" s="265">
        <v>101563</v>
      </c>
      <c r="C4730" s="246" t="s">
        <v>3278</v>
      </c>
      <c r="D4730" s="245" t="s">
        <v>123</v>
      </c>
      <c r="E4730" s="247">
        <v>35.659999999999997</v>
      </c>
    </row>
    <row r="4731" spans="2:5" ht="31.5" x14ac:dyDescent="0.25">
      <c r="B4731" s="265">
        <v>101564</v>
      </c>
      <c r="C4731" s="246" t="s">
        <v>3279</v>
      </c>
      <c r="D4731" s="245" t="s">
        <v>123</v>
      </c>
      <c r="E4731" s="247">
        <v>52.68</v>
      </c>
    </row>
    <row r="4732" spans="2:5" ht="31.5" x14ac:dyDescent="0.25">
      <c r="B4732" s="265">
        <v>101565</v>
      </c>
      <c r="C4732" s="246" t="s">
        <v>3280</v>
      </c>
      <c r="D4732" s="245" t="s">
        <v>123</v>
      </c>
      <c r="E4732" s="247">
        <v>73.650000000000006</v>
      </c>
    </row>
    <row r="4733" spans="2:5" ht="31.5" x14ac:dyDescent="0.25">
      <c r="B4733" s="265">
        <v>101567</v>
      </c>
      <c r="C4733" s="246" t="s">
        <v>3281</v>
      </c>
      <c r="D4733" s="245" t="s">
        <v>123</v>
      </c>
      <c r="E4733" s="247">
        <v>95.6</v>
      </c>
    </row>
    <row r="4734" spans="2:5" ht="31.5" x14ac:dyDescent="0.25">
      <c r="B4734" s="265">
        <v>101551</v>
      </c>
      <c r="C4734" s="246" t="s">
        <v>8999</v>
      </c>
      <c r="D4734" s="245" t="s">
        <v>19</v>
      </c>
      <c r="E4734" s="247">
        <v>0</v>
      </c>
    </row>
    <row r="4735" spans="2:5" ht="31.5" x14ac:dyDescent="0.25">
      <c r="B4735" s="265">
        <v>101552</v>
      </c>
      <c r="C4735" s="246" t="s">
        <v>9000</v>
      </c>
      <c r="D4735" s="245" t="s">
        <v>19</v>
      </c>
      <c r="E4735" s="247">
        <v>0</v>
      </c>
    </row>
    <row r="4736" spans="2:5" ht="31.5" x14ac:dyDescent="0.25">
      <c r="B4736" s="265">
        <v>101550</v>
      </c>
      <c r="C4736" s="246" t="s">
        <v>9001</v>
      </c>
      <c r="D4736" s="245" t="s">
        <v>19</v>
      </c>
      <c r="E4736" s="247">
        <v>0</v>
      </c>
    </row>
    <row r="4737" spans="2:5" ht="31.5" x14ac:dyDescent="0.25">
      <c r="B4737" s="265">
        <v>101501</v>
      </c>
      <c r="C4737" s="246" t="s">
        <v>3222</v>
      </c>
      <c r="D4737" s="245" t="s">
        <v>19</v>
      </c>
      <c r="E4737" s="247">
        <v>1918.46</v>
      </c>
    </row>
    <row r="4738" spans="2:5" ht="31.5" x14ac:dyDescent="0.25">
      <c r="B4738" s="265">
        <v>101502</v>
      </c>
      <c r="C4738" s="246" t="s">
        <v>3223</v>
      </c>
      <c r="D4738" s="245" t="s">
        <v>19</v>
      </c>
      <c r="E4738" s="247">
        <v>2081.63</v>
      </c>
    </row>
    <row r="4739" spans="2:5" ht="31.5" x14ac:dyDescent="0.25">
      <c r="B4739" s="265">
        <v>101503</v>
      </c>
      <c r="C4739" s="246" t="s">
        <v>3224</v>
      </c>
      <c r="D4739" s="245" t="s">
        <v>19</v>
      </c>
      <c r="E4739" s="247">
        <v>2107.1</v>
      </c>
    </row>
    <row r="4740" spans="2:5" ht="31.5" x14ac:dyDescent="0.25">
      <c r="B4740" s="265">
        <v>101504</v>
      </c>
      <c r="C4740" s="246" t="s">
        <v>3225</v>
      </c>
      <c r="D4740" s="245" t="s">
        <v>19</v>
      </c>
      <c r="E4740" s="247">
        <v>2329.02</v>
      </c>
    </row>
    <row r="4741" spans="2:5" ht="31.5" x14ac:dyDescent="0.25">
      <c r="B4741" s="265">
        <v>101497</v>
      </c>
      <c r="C4741" s="246" t="s">
        <v>3218</v>
      </c>
      <c r="D4741" s="245" t="s">
        <v>19</v>
      </c>
      <c r="E4741" s="247">
        <v>1931.17</v>
      </c>
    </row>
    <row r="4742" spans="2:5" ht="31.5" x14ac:dyDescent="0.25">
      <c r="B4742" s="265">
        <v>101498</v>
      </c>
      <c r="C4742" s="246" t="s">
        <v>3219</v>
      </c>
      <c r="D4742" s="245" t="s">
        <v>19</v>
      </c>
      <c r="E4742" s="247">
        <v>2094.34</v>
      </c>
    </row>
    <row r="4743" spans="2:5" ht="31.5" x14ac:dyDescent="0.25">
      <c r="B4743" s="265">
        <v>101499</v>
      </c>
      <c r="C4743" s="246" t="s">
        <v>3220</v>
      </c>
      <c r="D4743" s="245" t="s">
        <v>19</v>
      </c>
      <c r="E4743" s="247">
        <v>2119.81</v>
      </c>
    </row>
    <row r="4744" spans="2:5" ht="31.5" x14ac:dyDescent="0.25">
      <c r="B4744" s="265">
        <v>101500</v>
      </c>
      <c r="C4744" s="246" t="s">
        <v>3221</v>
      </c>
      <c r="D4744" s="245" t="s">
        <v>19</v>
      </c>
      <c r="E4744" s="247">
        <v>2341.73</v>
      </c>
    </row>
    <row r="4745" spans="2:5" ht="31.5" x14ac:dyDescent="0.25">
      <c r="B4745" s="265">
        <v>101493</v>
      </c>
      <c r="C4745" s="246" t="s">
        <v>3214</v>
      </c>
      <c r="D4745" s="245" t="s">
        <v>19</v>
      </c>
      <c r="E4745" s="247">
        <v>1584.5</v>
      </c>
    </row>
    <row r="4746" spans="2:5" ht="31.5" x14ac:dyDescent="0.25">
      <c r="B4746" s="265">
        <v>101494</v>
      </c>
      <c r="C4746" s="246" t="s">
        <v>3215</v>
      </c>
      <c r="D4746" s="245" t="s">
        <v>19</v>
      </c>
      <c r="E4746" s="247">
        <v>1692.3</v>
      </c>
    </row>
    <row r="4747" spans="2:5" ht="31.5" x14ac:dyDescent="0.25">
      <c r="B4747" s="265">
        <v>101495</v>
      </c>
      <c r="C4747" s="246" t="s">
        <v>3216</v>
      </c>
      <c r="D4747" s="245" t="s">
        <v>19</v>
      </c>
      <c r="E4747" s="247">
        <v>1709.13</v>
      </c>
    </row>
    <row r="4748" spans="2:5" ht="31.5" x14ac:dyDescent="0.25">
      <c r="B4748" s="265">
        <v>101496</v>
      </c>
      <c r="C4748" s="246" t="s">
        <v>3217</v>
      </c>
      <c r="D4748" s="245" t="s">
        <v>19</v>
      </c>
      <c r="E4748" s="247">
        <v>1870.37</v>
      </c>
    </row>
    <row r="4749" spans="2:5" ht="31.5" x14ac:dyDescent="0.25">
      <c r="B4749" s="265">
        <v>101489</v>
      </c>
      <c r="C4749" s="246" t="s">
        <v>3210</v>
      </c>
      <c r="D4749" s="245" t="s">
        <v>19</v>
      </c>
      <c r="E4749" s="247">
        <v>1606.2</v>
      </c>
    </row>
    <row r="4750" spans="2:5" ht="31.5" x14ac:dyDescent="0.25">
      <c r="B4750" s="265">
        <v>101490</v>
      </c>
      <c r="C4750" s="246" t="s">
        <v>3211</v>
      </c>
      <c r="D4750" s="245" t="s">
        <v>19</v>
      </c>
      <c r="E4750" s="247">
        <v>1714</v>
      </c>
    </row>
    <row r="4751" spans="2:5" ht="31.5" x14ac:dyDescent="0.25">
      <c r="B4751" s="265">
        <v>101491</v>
      </c>
      <c r="C4751" s="246" t="s">
        <v>3212</v>
      </c>
      <c r="D4751" s="245" t="s">
        <v>19</v>
      </c>
      <c r="E4751" s="247">
        <v>1730.83</v>
      </c>
    </row>
    <row r="4752" spans="2:5" ht="31.5" x14ac:dyDescent="0.25">
      <c r="B4752" s="265">
        <v>101492</v>
      </c>
      <c r="C4752" s="246" t="s">
        <v>3213</v>
      </c>
      <c r="D4752" s="245" t="s">
        <v>19</v>
      </c>
      <c r="E4752" s="247">
        <v>1892.07</v>
      </c>
    </row>
    <row r="4753" spans="2:5" ht="31.5" x14ac:dyDescent="0.25">
      <c r="B4753" s="265">
        <v>101509</v>
      </c>
      <c r="C4753" s="246" t="s">
        <v>3230</v>
      </c>
      <c r="D4753" s="245" t="s">
        <v>19</v>
      </c>
      <c r="E4753" s="247">
        <v>1986.72</v>
      </c>
    </row>
    <row r="4754" spans="2:5" ht="31.5" x14ac:dyDescent="0.25">
      <c r="B4754" s="265">
        <v>101510</v>
      </c>
      <c r="C4754" s="246" t="s">
        <v>3231</v>
      </c>
      <c r="D4754" s="245" t="s">
        <v>19</v>
      </c>
      <c r="E4754" s="247">
        <v>2204.2800000000002</v>
      </c>
    </row>
    <row r="4755" spans="2:5" ht="31.5" x14ac:dyDescent="0.25">
      <c r="B4755" s="265">
        <v>101511</v>
      </c>
      <c r="C4755" s="246" t="s">
        <v>3232</v>
      </c>
      <c r="D4755" s="245" t="s">
        <v>19</v>
      </c>
      <c r="E4755" s="247">
        <v>2238.2399999999998</v>
      </c>
    </row>
    <row r="4756" spans="2:5" ht="31.5" x14ac:dyDescent="0.25">
      <c r="B4756" s="265">
        <v>101512</v>
      </c>
      <c r="C4756" s="246" t="s">
        <v>3233</v>
      </c>
      <c r="D4756" s="245" t="s">
        <v>19</v>
      </c>
      <c r="E4756" s="247">
        <v>2519.77</v>
      </c>
    </row>
    <row r="4757" spans="2:5" ht="31.5" x14ac:dyDescent="0.25">
      <c r="B4757" s="265">
        <v>101505</v>
      </c>
      <c r="C4757" s="246" t="s">
        <v>3226</v>
      </c>
      <c r="D4757" s="245" t="s">
        <v>19</v>
      </c>
      <c r="E4757" s="247">
        <v>2056.5300000000002</v>
      </c>
    </row>
    <row r="4758" spans="2:5" ht="31.5" x14ac:dyDescent="0.25">
      <c r="B4758" s="265">
        <v>101506</v>
      </c>
      <c r="C4758" s="246" t="s">
        <v>3227</v>
      </c>
      <c r="D4758" s="245" t="s">
        <v>19</v>
      </c>
      <c r="E4758" s="247">
        <v>2274.09</v>
      </c>
    </row>
    <row r="4759" spans="2:5" ht="31.5" x14ac:dyDescent="0.25">
      <c r="B4759" s="265">
        <v>101507</v>
      </c>
      <c r="C4759" s="246" t="s">
        <v>3228</v>
      </c>
      <c r="D4759" s="245" t="s">
        <v>19</v>
      </c>
      <c r="E4759" s="247">
        <v>2308.0500000000002</v>
      </c>
    </row>
    <row r="4760" spans="2:5" ht="31.5" x14ac:dyDescent="0.25">
      <c r="B4760" s="265">
        <v>101508</v>
      </c>
      <c r="C4760" s="246" t="s">
        <v>3229</v>
      </c>
      <c r="D4760" s="245" t="s">
        <v>19</v>
      </c>
      <c r="E4760" s="247">
        <v>2589.58</v>
      </c>
    </row>
    <row r="4761" spans="2:5" ht="31.5" x14ac:dyDescent="0.25">
      <c r="B4761" s="265">
        <v>101525</v>
      </c>
      <c r="C4761" s="246" t="s">
        <v>3246</v>
      </c>
      <c r="D4761" s="245" t="s">
        <v>19</v>
      </c>
      <c r="E4761" s="247">
        <v>1206.1600000000001</v>
      </c>
    </row>
    <row r="4762" spans="2:5" ht="31.5" x14ac:dyDescent="0.25">
      <c r="B4762" s="265">
        <v>101526</v>
      </c>
      <c r="C4762" s="246" t="s">
        <v>3247</v>
      </c>
      <c r="D4762" s="245" t="s">
        <v>19</v>
      </c>
      <c r="E4762" s="247">
        <v>1400.2</v>
      </c>
    </row>
    <row r="4763" spans="2:5" ht="31.5" x14ac:dyDescent="0.25">
      <c r="B4763" s="265">
        <v>101527</v>
      </c>
      <c r="C4763" s="246" t="s">
        <v>3248</v>
      </c>
      <c r="D4763" s="245" t="s">
        <v>19</v>
      </c>
      <c r="E4763" s="247">
        <v>1430.49</v>
      </c>
    </row>
    <row r="4764" spans="2:5" ht="31.5" x14ac:dyDescent="0.25">
      <c r="B4764" s="265">
        <v>101528</v>
      </c>
      <c r="C4764" s="246" t="s">
        <v>3249</v>
      </c>
      <c r="D4764" s="245" t="s">
        <v>19</v>
      </c>
      <c r="E4764" s="247">
        <v>1643.14</v>
      </c>
    </row>
    <row r="4765" spans="2:5" ht="31.5" x14ac:dyDescent="0.25">
      <c r="B4765" s="265">
        <v>101521</v>
      </c>
      <c r="C4765" s="246" t="s">
        <v>3242</v>
      </c>
      <c r="D4765" s="245" t="s">
        <v>19</v>
      </c>
      <c r="E4765" s="247">
        <v>1218.8699999999999</v>
      </c>
    </row>
    <row r="4766" spans="2:5" ht="31.5" x14ac:dyDescent="0.25">
      <c r="B4766" s="265">
        <v>101522</v>
      </c>
      <c r="C4766" s="246" t="s">
        <v>3243</v>
      </c>
      <c r="D4766" s="245" t="s">
        <v>19</v>
      </c>
      <c r="E4766" s="247">
        <v>1412.91</v>
      </c>
    </row>
    <row r="4767" spans="2:5" ht="31.5" x14ac:dyDescent="0.25">
      <c r="B4767" s="265">
        <v>101523</v>
      </c>
      <c r="C4767" s="246" t="s">
        <v>3244</v>
      </c>
      <c r="D4767" s="245" t="s">
        <v>19</v>
      </c>
      <c r="E4767" s="247">
        <v>1443.2</v>
      </c>
    </row>
    <row r="4768" spans="2:5" ht="31.5" x14ac:dyDescent="0.25">
      <c r="B4768" s="265">
        <v>101524</v>
      </c>
      <c r="C4768" s="246" t="s">
        <v>3245</v>
      </c>
      <c r="D4768" s="245" t="s">
        <v>19</v>
      </c>
      <c r="E4768" s="247">
        <v>1655.85</v>
      </c>
    </row>
    <row r="4769" spans="2:5" ht="31.5" x14ac:dyDescent="0.25">
      <c r="B4769" s="265">
        <v>101517</v>
      </c>
      <c r="C4769" s="246" t="s">
        <v>3238</v>
      </c>
      <c r="D4769" s="245" t="s">
        <v>19</v>
      </c>
      <c r="E4769" s="247">
        <v>855.67</v>
      </c>
    </row>
    <row r="4770" spans="2:5" ht="31.5" x14ac:dyDescent="0.25">
      <c r="B4770" s="265">
        <v>101518</v>
      </c>
      <c r="C4770" s="246" t="s">
        <v>3239</v>
      </c>
      <c r="D4770" s="245" t="s">
        <v>19</v>
      </c>
      <c r="E4770" s="247">
        <v>985.03</v>
      </c>
    </row>
    <row r="4771" spans="2:5" ht="31.5" x14ac:dyDescent="0.25">
      <c r="B4771" s="265">
        <v>101519</v>
      </c>
      <c r="C4771" s="246" t="s">
        <v>3240</v>
      </c>
      <c r="D4771" s="245" t="s">
        <v>19</v>
      </c>
      <c r="E4771" s="247">
        <v>1005.22</v>
      </c>
    </row>
    <row r="4772" spans="2:5" ht="31.5" x14ac:dyDescent="0.25">
      <c r="B4772" s="265">
        <v>101520</v>
      </c>
      <c r="C4772" s="246" t="s">
        <v>3241</v>
      </c>
      <c r="D4772" s="245" t="s">
        <v>19</v>
      </c>
      <c r="E4772" s="247">
        <v>1146.99</v>
      </c>
    </row>
    <row r="4773" spans="2:5" ht="31.5" x14ac:dyDescent="0.25">
      <c r="B4773" s="265">
        <v>101513</v>
      </c>
      <c r="C4773" s="246" t="s">
        <v>3234</v>
      </c>
      <c r="D4773" s="245" t="s">
        <v>19</v>
      </c>
      <c r="E4773" s="247">
        <v>877.37</v>
      </c>
    </row>
    <row r="4774" spans="2:5" ht="31.5" x14ac:dyDescent="0.25">
      <c r="B4774" s="265">
        <v>101514</v>
      </c>
      <c r="C4774" s="246" t="s">
        <v>3235</v>
      </c>
      <c r="D4774" s="245" t="s">
        <v>19</v>
      </c>
      <c r="E4774" s="247">
        <v>1006.73</v>
      </c>
    </row>
    <row r="4775" spans="2:5" ht="31.5" x14ac:dyDescent="0.25">
      <c r="B4775" s="265">
        <v>101515</v>
      </c>
      <c r="C4775" s="246" t="s">
        <v>3236</v>
      </c>
      <c r="D4775" s="245" t="s">
        <v>19</v>
      </c>
      <c r="E4775" s="247">
        <v>1026.92</v>
      </c>
    </row>
    <row r="4776" spans="2:5" ht="31.5" x14ac:dyDescent="0.25">
      <c r="B4776" s="265">
        <v>101516</v>
      </c>
      <c r="C4776" s="246" t="s">
        <v>3237</v>
      </c>
      <c r="D4776" s="245" t="s">
        <v>19</v>
      </c>
      <c r="E4776" s="247">
        <v>1168.69</v>
      </c>
    </row>
    <row r="4777" spans="2:5" ht="31.5" x14ac:dyDescent="0.25">
      <c r="B4777" s="265">
        <v>101533</v>
      </c>
      <c r="C4777" s="246" t="s">
        <v>3254</v>
      </c>
      <c r="D4777" s="245" t="s">
        <v>19</v>
      </c>
      <c r="E4777" s="247">
        <v>1292.69</v>
      </c>
    </row>
    <row r="4778" spans="2:5" ht="31.5" x14ac:dyDescent="0.25">
      <c r="B4778" s="265">
        <v>101534</v>
      </c>
      <c r="C4778" s="246" t="s">
        <v>3255</v>
      </c>
      <c r="D4778" s="245" t="s">
        <v>19</v>
      </c>
      <c r="E4778" s="247">
        <v>1551.41</v>
      </c>
    </row>
    <row r="4779" spans="2:5" ht="31.5" x14ac:dyDescent="0.25">
      <c r="B4779" s="265">
        <v>101535</v>
      </c>
      <c r="C4779" s="246" t="s">
        <v>3256</v>
      </c>
      <c r="D4779" s="245" t="s">
        <v>19</v>
      </c>
      <c r="E4779" s="247">
        <v>1591.8</v>
      </c>
    </row>
    <row r="4780" spans="2:5" ht="31.5" x14ac:dyDescent="0.25">
      <c r="B4780" s="265">
        <v>101536</v>
      </c>
      <c r="C4780" s="246" t="s">
        <v>3257</v>
      </c>
      <c r="D4780" s="245" t="s">
        <v>19</v>
      </c>
      <c r="E4780" s="247">
        <v>1875.33</v>
      </c>
    </row>
    <row r="4781" spans="2:5" ht="31.5" x14ac:dyDescent="0.25">
      <c r="B4781" s="265">
        <v>101529</v>
      </c>
      <c r="C4781" s="246" t="s">
        <v>3250</v>
      </c>
      <c r="D4781" s="245" t="s">
        <v>19</v>
      </c>
      <c r="E4781" s="247">
        <v>1362.5</v>
      </c>
    </row>
    <row r="4782" spans="2:5" ht="31.5" x14ac:dyDescent="0.25">
      <c r="B4782" s="265">
        <v>101530</v>
      </c>
      <c r="C4782" s="246" t="s">
        <v>3251</v>
      </c>
      <c r="D4782" s="245" t="s">
        <v>19</v>
      </c>
      <c r="E4782" s="247">
        <v>1621.22</v>
      </c>
    </row>
    <row r="4783" spans="2:5" ht="31.5" x14ac:dyDescent="0.25">
      <c r="B4783" s="265">
        <v>101531</v>
      </c>
      <c r="C4783" s="246" t="s">
        <v>3252</v>
      </c>
      <c r="D4783" s="245" t="s">
        <v>19</v>
      </c>
      <c r="E4783" s="247">
        <v>1661.61</v>
      </c>
    </row>
    <row r="4784" spans="2:5" ht="31.5" x14ac:dyDescent="0.25">
      <c r="B4784" s="265">
        <v>101532</v>
      </c>
      <c r="C4784" s="246" t="s">
        <v>3253</v>
      </c>
      <c r="D4784" s="245" t="s">
        <v>19</v>
      </c>
      <c r="E4784" s="247">
        <v>1945.14</v>
      </c>
    </row>
    <row r="4785" spans="2:5" ht="31.5" x14ac:dyDescent="0.25">
      <c r="B4785" s="265">
        <v>101549</v>
      </c>
      <c r="C4785" s="246" t="s">
        <v>3270</v>
      </c>
      <c r="D4785" s="245" t="s">
        <v>19</v>
      </c>
      <c r="E4785" s="247">
        <v>18.86</v>
      </c>
    </row>
    <row r="4786" spans="2:5" x14ac:dyDescent="0.25">
      <c r="B4786" s="265">
        <v>101547</v>
      </c>
      <c r="C4786" s="246" t="s">
        <v>3268</v>
      </c>
      <c r="D4786" s="245" t="s">
        <v>19</v>
      </c>
      <c r="E4786" s="247">
        <v>98.89</v>
      </c>
    </row>
    <row r="4787" spans="2:5" x14ac:dyDescent="0.25">
      <c r="B4787" s="265">
        <v>101546</v>
      </c>
      <c r="C4787" s="246" t="s">
        <v>3267</v>
      </c>
      <c r="D4787" s="245" t="s">
        <v>19</v>
      </c>
      <c r="E4787" s="247">
        <v>32.020000000000003</v>
      </c>
    </row>
    <row r="4788" spans="2:5" x14ac:dyDescent="0.25">
      <c r="B4788" s="265">
        <v>101548</v>
      </c>
      <c r="C4788" s="246" t="s">
        <v>3269</v>
      </c>
      <c r="D4788" s="245" t="s">
        <v>19</v>
      </c>
      <c r="E4788" s="247">
        <v>8.43</v>
      </c>
    </row>
    <row r="4789" spans="2:5" ht="31.5" x14ac:dyDescent="0.25">
      <c r="B4789" s="265">
        <v>94764</v>
      </c>
      <c r="C4789" s="246" t="s">
        <v>4522</v>
      </c>
      <c r="D4789" s="245" t="s">
        <v>19</v>
      </c>
      <c r="E4789" s="247">
        <v>41.54</v>
      </c>
    </row>
    <row r="4790" spans="2:5" ht="31.5" x14ac:dyDescent="0.25">
      <c r="B4790" s="265">
        <v>94765</v>
      </c>
      <c r="C4790" s="246" t="s">
        <v>4523</v>
      </c>
      <c r="D4790" s="245" t="s">
        <v>19</v>
      </c>
      <c r="E4790" s="247">
        <v>45.7</v>
      </c>
    </row>
    <row r="4791" spans="2:5" ht="31.5" x14ac:dyDescent="0.25">
      <c r="B4791" s="265">
        <v>94766</v>
      </c>
      <c r="C4791" s="246" t="s">
        <v>4524</v>
      </c>
      <c r="D4791" s="245" t="s">
        <v>19</v>
      </c>
      <c r="E4791" s="247">
        <v>50.98</v>
      </c>
    </row>
    <row r="4792" spans="2:5" ht="31.5" x14ac:dyDescent="0.25">
      <c r="B4792" s="265">
        <v>94767</v>
      </c>
      <c r="C4792" s="246" t="s">
        <v>4525</v>
      </c>
      <c r="D4792" s="245" t="s">
        <v>19</v>
      </c>
      <c r="E4792" s="247">
        <v>75.12</v>
      </c>
    </row>
    <row r="4793" spans="2:5" ht="31.5" x14ac:dyDescent="0.25">
      <c r="B4793" s="265">
        <v>94768</v>
      </c>
      <c r="C4793" s="246" t="s">
        <v>4526</v>
      </c>
      <c r="D4793" s="245" t="s">
        <v>19</v>
      </c>
      <c r="E4793" s="247">
        <v>84.98</v>
      </c>
    </row>
    <row r="4794" spans="2:5" ht="31.5" x14ac:dyDescent="0.25">
      <c r="B4794" s="265">
        <v>94769</v>
      </c>
      <c r="C4794" s="246" t="s">
        <v>4527</v>
      </c>
      <c r="D4794" s="245" t="s">
        <v>19</v>
      </c>
      <c r="E4794" s="247">
        <v>113.16</v>
      </c>
    </row>
    <row r="4795" spans="2:5" ht="31.5" x14ac:dyDescent="0.25">
      <c r="B4795" s="265">
        <v>94783</v>
      </c>
      <c r="C4795" s="246" t="s">
        <v>4528</v>
      </c>
      <c r="D4795" s="245" t="s">
        <v>19</v>
      </c>
      <c r="E4795" s="247">
        <v>18.579999999999998</v>
      </c>
    </row>
    <row r="4796" spans="2:5" ht="31.5" x14ac:dyDescent="0.25">
      <c r="B4796" s="265">
        <v>94703</v>
      </c>
      <c r="C4796" s="246" t="s">
        <v>4481</v>
      </c>
      <c r="D4796" s="245" t="s">
        <v>19</v>
      </c>
      <c r="E4796" s="247">
        <v>19.760000000000002</v>
      </c>
    </row>
    <row r="4797" spans="2:5" ht="31.5" x14ac:dyDescent="0.25">
      <c r="B4797" s="265">
        <v>94704</v>
      </c>
      <c r="C4797" s="246" t="s">
        <v>4482</v>
      </c>
      <c r="D4797" s="245" t="s">
        <v>19</v>
      </c>
      <c r="E4797" s="247">
        <v>25.46</v>
      </c>
    </row>
    <row r="4798" spans="2:5" ht="31.5" x14ac:dyDescent="0.25">
      <c r="B4798" s="265">
        <v>94705</v>
      </c>
      <c r="C4798" s="246" t="s">
        <v>4483</v>
      </c>
      <c r="D4798" s="245" t="s">
        <v>19</v>
      </c>
      <c r="E4798" s="247">
        <v>33.729999999999997</v>
      </c>
    </row>
    <row r="4799" spans="2:5" ht="31.5" x14ac:dyDescent="0.25">
      <c r="B4799" s="265">
        <v>94706</v>
      </c>
      <c r="C4799" s="246" t="s">
        <v>4484</v>
      </c>
      <c r="D4799" s="245" t="s">
        <v>19</v>
      </c>
      <c r="E4799" s="247">
        <v>33.31</v>
      </c>
    </row>
    <row r="4800" spans="2:5" ht="31.5" x14ac:dyDescent="0.25">
      <c r="B4800" s="265">
        <v>94707</v>
      </c>
      <c r="C4800" s="246" t="s">
        <v>4485</v>
      </c>
      <c r="D4800" s="245" t="s">
        <v>19</v>
      </c>
      <c r="E4800" s="247">
        <v>50.68</v>
      </c>
    </row>
    <row r="4801" spans="2:5" ht="31.5" x14ac:dyDescent="0.25">
      <c r="B4801" s="265">
        <v>94715</v>
      </c>
      <c r="C4801" s="246" t="s">
        <v>4488</v>
      </c>
      <c r="D4801" s="245" t="s">
        <v>19</v>
      </c>
      <c r="E4801" s="247">
        <v>250.28</v>
      </c>
    </row>
    <row r="4802" spans="2:5" ht="31.5" x14ac:dyDescent="0.25">
      <c r="B4802" s="265">
        <v>94713</v>
      </c>
      <c r="C4802" s="246" t="s">
        <v>4486</v>
      </c>
      <c r="D4802" s="245" t="s">
        <v>19</v>
      </c>
      <c r="E4802" s="247">
        <v>200.98</v>
      </c>
    </row>
    <row r="4803" spans="2:5" ht="31.5" x14ac:dyDescent="0.25">
      <c r="B4803" s="265">
        <v>94714</v>
      </c>
      <c r="C4803" s="246" t="s">
        <v>4487</v>
      </c>
      <c r="D4803" s="245" t="s">
        <v>19</v>
      </c>
      <c r="E4803" s="247">
        <v>279.68</v>
      </c>
    </row>
    <row r="4804" spans="2:5" ht="31.5" x14ac:dyDescent="0.25">
      <c r="B4804" s="265">
        <v>94656</v>
      </c>
      <c r="C4804" s="246" t="s">
        <v>4434</v>
      </c>
      <c r="D4804" s="245" t="s">
        <v>19</v>
      </c>
      <c r="E4804" s="247">
        <v>3.95</v>
      </c>
    </row>
    <row r="4805" spans="2:5" ht="31.5" x14ac:dyDescent="0.25">
      <c r="B4805" s="265">
        <v>94670</v>
      </c>
      <c r="C4805" s="246" t="s">
        <v>4448</v>
      </c>
      <c r="D4805" s="245" t="s">
        <v>19</v>
      </c>
      <c r="E4805" s="247">
        <v>66.709999999999994</v>
      </c>
    </row>
    <row r="4806" spans="2:5" ht="31.5" x14ac:dyDescent="0.25">
      <c r="B4806" s="265">
        <v>94658</v>
      </c>
      <c r="C4806" s="246" t="s">
        <v>4436</v>
      </c>
      <c r="D4806" s="245" t="s">
        <v>19</v>
      </c>
      <c r="E4806" s="247">
        <v>5.72</v>
      </c>
    </row>
    <row r="4807" spans="2:5" ht="31.5" x14ac:dyDescent="0.25">
      <c r="B4807" s="265">
        <v>94660</v>
      </c>
      <c r="C4807" s="246" t="s">
        <v>4438</v>
      </c>
      <c r="D4807" s="245" t="s">
        <v>19</v>
      </c>
      <c r="E4807" s="247">
        <v>8.7200000000000006</v>
      </c>
    </row>
    <row r="4808" spans="2:5" ht="31.5" x14ac:dyDescent="0.25">
      <c r="B4808" s="265">
        <v>94662</v>
      </c>
      <c r="C4808" s="246" t="s">
        <v>4440</v>
      </c>
      <c r="D4808" s="245" t="s">
        <v>19</v>
      </c>
      <c r="E4808" s="247">
        <v>11.61</v>
      </c>
    </row>
    <row r="4809" spans="2:5" ht="31.5" x14ac:dyDescent="0.25">
      <c r="B4809" s="265">
        <v>94664</v>
      </c>
      <c r="C4809" s="246" t="s">
        <v>4442</v>
      </c>
      <c r="D4809" s="245" t="s">
        <v>19</v>
      </c>
      <c r="E4809" s="247">
        <v>19.95</v>
      </c>
    </row>
    <row r="4810" spans="2:5" ht="31.5" x14ac:dyDescent="0.25">
      <c r="B4810" s="265">
        <v>94666</v>
      </c>
      <c r="C4810" s="246" t="s">
        <v>4444</v>
      </c>
      <c r="D4810" s="245" t="s">
        <v>19</v>
      </c>
      <c r="E4810" s="247">
        <v>31.91</v>
      </c>
    </row>
    <row r="4811" spans="2:5" ht="31.5" x14ac:dyDescent="0.25">
      <c r="B4811" s="265">
        <v>94668</v>
      </c>
      <c r="C4811" s="246" t="s">
        <v>4446</v>
      </c>
      <c r="D4811" s="245" t="s">
        <v>19</v>
      </c>
      <c r="E4811" s="247">
        <v>42.03</v>
      </c>
    </row>
    <row r="4812" spans="2:5" ht="31.5" x14ac:dyDescent="0.25">
      <c r="B4812" s="265">
        <v>105215</v>
      </c>
      <c r="C4812" s="246" t="s">
        <v>5069</v>
      </c>
      <c r="D4812" s="245" t="s">
        <v>19</v>
      </c>
      <c r="E4812" s="247">
        <v>10.61</v>
      </c>
    </row>
    <row r="4813" spans="2:5" ht="31.5" x14ac:dyDescent="0.25">
      <c r="B4813" s="265">
        <v>105216</v>
      </c>
      <c r="C4813" s="246" t="s">
        <v>5070</v>
      </c>
      <c r="D4813" s="245" t="s">
        <v>19</v>
      </c>
      <c r="E4813" s="247">
        <v>39.03</v>
      </c>
    </row>
    <row r="4814" spans="2:5" ht="31.5" x14ac:dyDescent="0.25">
      <c r="B4814" s="265">
        <v>105217</v>
      </c>
      <c r="C4814" s="246" t="s">
        <v>5071</v>
      </c>
      <c r="D4814" s="245" t="s">
        <v>19</v>
      </c>
      <c r="E4814" s="247">
        <v>43.94</v>
      </c>
    </row>
    <row r="4815" spans="2:5" ht="31.5" x14ac:dyDescent="0.25">
      <c r="B4815" s="265">
        <v>105214</v>
      </c>
      <c r="C4815" s="246" t="s">
        <v>5068</v>
      </c>
      <c r="D4815" s="245" t="s">
        <v>19</v>
      </c>
      <c r="E4815" s="247">
        <v>46.1</v>
      </c>
    </row>
    <row r="4816" spans="2:5" ht="31.5" x14ac:dyDescent="0.25">
      <c r="B4816" s="265">
        <v>105218</v>
      </c>
      <c r="C4816" s="246" t="s">
        <v>5072</v>
      </c>
      <c r="D4816" s="245" t="s">
        <v>19</v>
      </c>
      <c r="E4816" s="247">
        <v>76.12</v>
      </c>
    </row>
    <row r="4817" spans="2:5" ht="31.5" x14ac:dyDescent="0.25">
      <c r="B4817" s="265">
        <v>105213</v>
      </c>
      <c r="C4817" s="246" t="s">
        <v>5067</v>
      </c>
      <c r="D4817" s="245" t="s">
        <v>19</v>
      </c>
      <c r="E4817" s="247">
        <v>198.6</v>
      </c>
    </row>
    <row r="4818" spans="2:5" ht="31.5" x14ac:dyDescent="0.25">
      <c r="B4818" s="265">
        <v>105233</v>
      </c>
      <c r="C4818" s="246" t="s">
        <v>5087</v>
      </c>
      <c r="D4818" s="245" t="s">
        <v>19</v>
      </c>
      <c r="E4818" s="247">
        <v>8.14</v>
      </c>
    </row>
    <row r="4819" spans="2:5" ht="31.5" x14ac:dyDescent="0.25">
      <c r="B4819" s="265">
        <v>105234</v>
      </c>
      <c r="C4819" s="246" t="s">
        <v>5088</v>
      </c>
      <c r="D4819" s="245" t="s">
        <v>19</v>
      </c>
      <c r="E4819" s="247">
        <v>10.02</v>
      </c>
    </row>
    <row r="4820" spans="2:5" ht="31.5" x14ac:dyDescent="0.25">
      <c r="B4820" s="265">
        <v>105228</v>
      </c>
      <c r="C4820" s="246" t="s">
        <v>5082</v>
      </c>
      <c r="D4820" s="245" t="s">
        <v>19</v>
      </c>
      <c r="E4820" s="247">
        <v>11.87</v>
      </c>
    </row>
    <row r="4821" spans="2:5" ht="31.5" x14ac:dyDescent="0.25">
      <c r="B4821" s="265">
        <v>105138</v>
      </c>
      <c r="C4821" s="246" t="s">
        <v>3738</v>
      </c>
      <c r="D4821" s="245" t="s">
        <v>19</v>
      </c>
      <c r="E4821" s="247">
        <v>16.600000000000001</v>
      </c>
    </row>
    <row r="4822" spans="2:5" ht="31.5" x14ac:dyDescent="0.25">
      <c r="B4822" s="265">
        <v>105139</v>
      </c>
      <c r="C4822" s="246" t="s">
        <v>3739</v>
      </c>
      <c r="D4822" s="245" t="s">
        <v>19</v>
      </c>
      <c r="E4822" s="247">
        <v>19.27</v>
      </c>
    </row>
    <row r="4823" spans="2:5" ht="31.5" x14ac:dyDescent="0.25">
      <c r="B4823" s="265">
        <v>105140</v>
      </c>
      <c r="C4823" s="246" t="s">
        <v>3740</v>
      </c>
      <c r="D4823" s="245" t="s">
        <v>19</v>
      </c>
      <c r="E4823" s="247">
        <v>24.69</v>
      </c>
    </row>
    <row r="4824" spans="2:5" ht="31.5" x14ac:dyDescent="0.25">
      <c r="B4824" s="265">
        <v>105141</v>
      </c>
      <c r="C4824" s="246" t="s">
        <v>3741</v>
      </c>
      <c r="D4824" s="245" t="s">
        <v>19</v>
      </c>
      <c r="E4824" s="247">
        <v>29.64</v>
      </c>
    </row>
    <row r="4825" spans="2:5" ht="31.5" x14ac:dyDescent="0.25">
      <c r="B4825" s="265">
        <v>105172</v>
      </c>
      <c r="C4825" s="246" t="s">
        <v>5032</v>
      </c>
      <c r="D4825" s="245" t="s">
        <v>19</v>
      </c>
      <c r="E4825" s="247">
        <v>98.98</v>
      </c>
    </row>
    <row r="4826" spans="2:5" ht="31.5" x14ac:dyDescent="0.25">
      <c r="B4826" s="265">
        <v>105169</v>
      </c>
      <c r="C4826" s="246" t="s">
        <v>5030</v>
      </c>
      <c r="D4826" s="245" t="s">
        <v>19</v>
      </c>
      <c r="E4826" s="247">
        <v>99.12</v>
      </c>
    </row>
    <row r="4827" spans="2:5" ht="31.5" x14ac:dyDescent="0.25">
      <c r="B4827" s="265">
        <v>105230</v>
      </c>
      <c r="C4827" s="246" t="s">
        <v>5084</v>
      </c>
      <c r="D4827" s="245" t="s">
        <v>19</v>
      </c>
      <c r="E4827" s="247">
        <v>9.7200000000000006</v>
      </c>
    </row>
    <row r="4828" spans="2:5" ht="31.5" x14ac:dyDescent="0.25">
      <c r="B4828" s="265">
        <v>105231</v>
      </c>
      <c r="C4828" s="246" t="s">
        <v>5085</v>
      </c>
      <c r="D4828" s="245" t="s">
        <v>19</v>
      </c>
      <c r="E4828" s="247">
        <v>11.42</v>
      </c>
    </row>
    <row r="4829" spans="2:5" ht="31.5" x14ac:dyDescent="0.25">
      <c r="B4829" s="265">
        <v>105232</v>
      </c>
      <c r="C4829" s="246" t="s">
        <v>5086</v>
      </c>
      <c r="D4829" s="245" t="s">
        <v>19</v>
      </c>
      <c r="E4829" s="247">
        <v>21.81</v>
      </c>
    </row>
    <row r="4830" spans="2:5" ht="31.5" x14ac:dyDescent="0.25">
      <c r="B4830" s="265">
        <v>105229</v>
      </c>
      <c r="C4830" s="246" t="s">
        <v>5083</v>
      </c>
      <c r="D4830" s="245" t="s">
        <v>19</v>
      </c>
      <c r="E4830" s="247">
        <v>34.6</v>
      </c>
    </row>
    <row r="4831" spans="2:5" ht="31.5" x14ac:dyDescent="0.25">
      <c r="B4831" s="265">
        <v>105146</v>
      </c>
      <c r="C4831" s="246" t="s">
        <v>5009</v>
      </c>
      <c r="D4831" s="245" t="s">
        <v>19</v>
      </c>
      <c r="E4831" s="247">
        <v>27.93</v>
      </c>
    </row>
    <row r="4832" spans="2:5" ht="31.5" x14ac:dyDescent="0.25">
      <c r="B4832" s="265">
        <v>94613</v>
      </c>
      <c r="C4832" s="246" t="s">
        <v>9002</v>
      </c>
      <c r="D4832" s="245" t="s">
        <v>19</v>
      </c>
      <c r="E4832" s="247">
        <v>0</v>
      </c>
    </row>
    <row r="4833" spans="2:5" ht="31.5" x14ac:dyDescent="0.25">
      <c r="B4833" s="265">
        <v>94607</v>
      </c>
      <c r="C4833" s="246" t="s">
        <v>9003</v>
      </c>
      <c r="D4833" s="245" t="s">
        <v>19</v>
      </c>
      <c r="E4833" s="247">
        <v>0</v>
      </c>
    </row>
    <row r="4834" spans="2:5" ht="31.5" x14ac:dyDescent="0.25">
      <c r="B4834" s="265">
        <v>94609</v>
      </c>
      <c r="C4834" s="246" t="s">
        <v>9004</v>
      </c>
      <c r="D4834" s="245" t="s">
        <v>19</v>
      </c>
      <c r="E4834" s="247">
        <v>0</v>
      </c>
    </row>
    <row r="4835" spans="2:5" ht="31.5" x14ac:dyDescent="0.25">
      <c r="B4835" s="265">
        <v>94611</v>
      </c>
      <c r="C4835" s="246" t="s">
        <v>9005</v>
      </c>
      <c r="D4835" s="245" t="s">
        <v>19</v>
      </c>
      <c r="E4835" s="247">
        <v>0</v>
      </c>
    </row>
    <row r="4836" spans="2:5" ht="31.5" x14ac:dyDescent="0.25">
      <c r="B4836" s="265">
        <v>96738</v>
      </c>
      <c r="C4836" s="246" t="s">
        <v>4596</v>
      </c>
      <c r="D4836" s="245" t="s">
        <v>19</v>
      </c>
      <c r="E4836" s="247">
        <v>28.97</v>
      </c>
    </row>
    <row r="4837" spans="2:5" ht="31.5" x14ac:dyDescent="0.25">
      <c r="B4837" s="265">
        <v>96740</v>
      </c>
      <c r="C4837" s="246" t="s">
        <v>4598</v>
      </c>
      <c r="D4837" s="245" t="s">
        <v>19</v>
      </c>
      <c r="E4837" s="247">
        <v>40.119999999999997</v>
      </c>
    </row>
    <row r="4838" spans="2:5" ht="31.5" x14ac:dyDescent="0.25">
      <c r="B4838" s="265">
        <v>94738</v>
      </c>
      <c r="C4838" s="246" t="s">
        <v>4502</v>
      </c>
      <c r="D4838" s="245" t="s">
        <v>19</v>
      </c>
      <c r="E4838" s="247">
        <v>1802.03</v>
      </c>
    </row>
    <row r="4839" spans="2:5" ht="31.5" x14ac:dyDescent="0.25">
      <c r="B4839" s="265">
        <v>94724</v>
      </c>
      <c r="C4839" s="246" t="s">
        <v>4489</v>
      </c>
      <c r="D4839" s="245" t="s">
        <v>19</v>
      </c>
      <c r="E4839" s="247">
        <v>28.78</v>
      </c>
    </row>
    <row r="4840" spans="2:5" ht="31.5" x14ac:dyDescent="0.25">
      <c r="B4840" s="265">
        <v>94726</v>
      </c>
      <c r="C4840" s="246" t="s">
        <v>4491</v>
      </c>
      <c r="D4840" s="245" t="s">
        <v>19</v>
      </c>
      <c r="E4840" s="247">
        <v>37.08</v>
      </c>
    </row>
    <row r="4841" spans="2:5" ht="31.5" x14ac:dyDescent="0.25">
      <c r="B4841" s="265">
        <v>94728</v>
      </c>
      <c r="C4841" s="246" t="s">
        <v>4493</v>
      </c>
      <c r="D4841" s="245" t="s">
        <v>19</v>
      </c>
      <c r="E4841" s="247">
        <v>57.78</v>
      </c>
    </row>
    <row r="4842" spans="2:5" ht="31.5" x14ac:dyDescent="0.25">
      <c r="B4842" s="265">
        <v>94730</v>
      </c>
      <c r="C4842" s="246" t="s">
        <v>4495</v>
      </c>
      <c r="D4842" s="245" t="s">
        <v>19</v>
      </c>
      <c r="E4842" s="247">
        <v>70.87</v>
      </c>
    </row>
    <row r="4843" spans="2:5" ht="31.5" x14ac:dyDescent="0.25">
      <c r="B4843" s="265">
        <v>94732</v>
      </c>
      <c r="C4843" s="246" t="s">
        <v>4497</v>
      </c>
      <c r="D4843" s="245" t="s">
        <v>19</v>
      </c>
      <c r="E4843" s="247">
        <v>113.54</v>
      </c>
    </row>
    <row r="4844" spans="2:5" ht="31.5" x14ac:dyDescent="0.25">
      <c r="B4844" s="265">
        <v>94734</v>
      </c>
      <c r="C4844" s="246" t="s">
        <v>4499</v>
      </c>
      <c r="D4844" s="245" t="s">
        <v>19</v>
      </c>
      <c r="E4844" s="247">
        <v>412.3</v>
      </c>
    </row>
    <row r="4845" spans="2:5" ht="31.5" x14ac:dyDescent="0.25">
      <c r="B4845" s="265">
        <v>94736</v>
      </c>
      <c r="C4845" s="246" t="s">
        <v>4500</v>
      </c>
      <c r="D4845" s="245" t="s">
        <v>19</v>
      </c>
      <c r="E4845" s="247">
        <v>599.37</v>
      </c>
    </row>
    <row r="4846" spans="2:5" ht="31.5" x14ac:dyDescent="0.25">
      <c r="B4846" s="265">
        <v>94483</v>
      </c>
      <c r="C4846" s="246" t="s">
        <v>5489</v>
      </c>
      <c r="D4846" s="245" t="s">
        <v>19</v>
      </c>
      <c r="E4846" s="247">
        <v>1475.46</v>
      </c>
    </row>
    <row r="4847" spans="2:5" ht="31.5" x14ac:dyDescent="0.25">
      <c r="B4847" s="265">
        <v>94482</v>
      </c>
      <c r="C4847" s="246" t="s">
        <v>5488</v>
      </c>
      <c r="D4847" s="245" t="s">
        <v>19</v>
      </c>
      <c r="E4847" s="247">
        <v>1752.36</v>
      </c>
    </row>
    <row r="4848" spans="2:5" ht="31.5" x14ac:dyDescent="0.25">
      <c r="B4848" s="265">
        <v>94481</v>
      </c>
      <c r="C4848" s="246" t="s">
        <v>5487</v>
      </c>
      <c r="D4848" s="245" t="s">
        <v>19</v>
      </c>
      <c r="E4848" s="247">
        <v>2220.9699999999998</v>
      </c>
    </row>
    <row r="4849" spans="2:5" ht="31.5" x14ac:dyDescent="0.25">
      <c r="B4849" s="265">
        <v>94480</v>
      </c>
      <c r="C4849" s="246" t="s">
        <v>5486</v>
      </c>
      <c r="D4849" s="245" t="s">
        <v>19</v>
      </c>
      <c r="E4849" s="247">
        <v>3124.16</v>
      </c>
    </row>
    <row r="4850" spans="2:5" ht="31.5" x14ac:dyDescent="0.25">
      <c r="B4850" s="265">
        <v>94472</v>
      </c>
      <c r="C4850" s="246" t="s">
        <v>4412</v>
      </c>
      <c r="D4850" s="245" t="s">
        <v>19</v>
      </c>
      <c r="E4850" s="247">
        <v>89.91</v>
      </c>
    </row>
    <row r="4851" spans="2:5" ht="31.5" x14ac:dyDescent="0.25">
      <c r="B4851" s="265">
        <v>94474</v>
      </c>
      <c r="C4851" s="246" t="s">
        <v>4414</v>
      </c>
      <c r="D4851" s="245" t="s">
        <v>19</v>
      </c>
      <c r="E4851" s="247">
        <v>149.66999999999999</v>
      </c>
    </row>
    <row r="4852" spans="2:5" ht="31.5" x14ac:dyDescent="0.25">
      <c r="B4852" s="265">
        <v>94476</v>
      </c>
      <c r="C4852" s="246" t="s">
        <v>4416</v>
      </c>
      <c r="D4852" s="245" t="s">
        <v>19</v>
      </c>
      <c r="E4852" s="247">
        <v>208.36</v>
      </c>
    </row>
    <row r="4853" spans="2:5" ht="31.5" x14ac:dyDescent="0.25">
      <c r="B4853" s="265">
        <v>94471</v>
      </c>
      <c r="C4853" s="246" t="s">
        <v>4411</v>
      </c>
      <c r="D4853" s="245" t="s">
        <v>19</v>
      </c>
      <c r="E4853" s="247">
        <v>87.36</v>
      </c>
    </row>
    <row r="4854" spans="2:5" ht="31.5" x14ac:dyDescent="0.25">
      <c r="B4854" s="265">
        <v>94473</v>
      </c>
      <c r="C4854" s="246" t="s">
        <v>4413</v>
      </c>
      <c r="D4854" s="245" t="s">
        <v>19</v>
      </c>
      <c r="E4854" s="247">
        <v>138.44</v>
      </c>
    </row>
    <row r="4855" spans="2:5" ht="31.5" x14ac:dyDescent="0.25">
      <c r="B4855" s="265">
        <v>94475</v>
      </c>
      <c r="C4855" s="246" t="s">
        <v>4415</v>
      </c>
      <c r="D4855" s="245" t="s">
        <v>19</v>
      </c>
      <c r="E4855" s="247">
        <v>186.72</v>
      </c>
    </row>
    <row r="4856" spans="2:5" ht="31.5" x14ac:dyDescent="0.25">
      <c r="B4856" s="265">
        <v>105194</v>
      </c>
      <c r="C4856" s="246" t="s">
        <v>5048</v>
      </c>
      <c r="D4856" s="245" t="s">
        <v>19</v>
      </c>
      <c r="E4856" s="247">
        <v>96.91</v>
      </c>
    </row>
    <row r="4857" spans="2:5" ht="31.5" x14ac:dyDescent="0.25">
      <c r="B4857" s="265">
        <v>105195</v>
      </c>
      <c r="C4857" s="246" t="s">
        <v>5049</v>
      </c>
      <c r="D4857" s="245" t="s">
        <v>19</v>
      </c>
      <c r="E4857" s="247">
        <v>244.81</v>
      </c>
    </row>
    <row r="4858" spans="2:5" ht="31.5" x14ac:dyDescent="0.25">
      <c r="B4858" s="265">
        <v>105178</v>
      </c>
      <c r="C4858" s="246" t="s">
        <v>5038</v>
      </c>
      <c r="D4858" s="245" t="s">
        <v>19</v>
      </c>
      <c r="E4858" s="247">
        <v>154.66999999999999</v>
      </c>
    </row>
    <row r="4859" spans="2:5" ht="31.5" x14ac:dyDescent="0.25">
      <c r="B4859" s="265">
        <v>94620</v>
      </c>
      <c r="C4859" s="246" t="s">
        <v>4429</v>
      </c>
      <c r="D4859" s="245" t="s">
        <v>19</v>
      </c>
      <c r="E4859" s="247">
        <v>901.92</v>
      </c>
    </row>
    <row r="4860" spans="2:5" ht="31.5" x14ac:dyDescent="0.25">
      <c r="B4860" s="265">
        <v>94614</v>
      </c>
      <c r="C4860" s="246" t="s">
        <v>4424</v>
      </c>
      <c r="D4860" s="245" t="s">
        <v>19</v>
      </c>
      <c r="E4860" s="247">
        <v>149.97</v>
      </c>
    </row>
    <row r="4861" spans="2:5" ht="31.5" x14ac:dyDescent="0.25">
      <c r="B4861" s="265">
        <v>94616</v>
      </c>
      <c r="C4861" s="246" t="s">
        <v>4426</v>
      </c>
      <c r="D4861" s="245" t="s">
        <v>19</v>
      </c>
      <c r="E4861" s="247">
        <v>406.25</v>
      </c>
    </row>
    <row r="4862" spans="2:5" ht="31.5" x14ac:dyDescent="0.25">
      <c r="B4862" s="265">
        <v>94618</v>
      </c>
      <c r="C4862" s="246" t="s">
        <v>4428</v>
      </c>
      <c r="D4862" s="245" t="s">
        <v>19</v>
      </c>
      <c r="E4862" s="247">
        <v>395.47</v>
      </c>
    </row>
    <row r="4863" spans="2:5" ht="31.5" x14ac:dyDescent="0.25">
      <c r="B4863" s="265">
        <v>105193</v>
      </c>
      <c r="C4863" s="246" t="s">
        <v>5047</v>
      </c>
      <c r="D4863" s="245" t="s">
        <v>19</v>
      </c>
      <c r="E4863" s="247">
        <v>169.27</v>
      </c>
    </row>
    <row r="4864" spans="2:5" ht="31.5" x14ac:dyDescent="0.25">
      <c r="B4864" s="265">
        <v>105197</v>
      </c>
      <c r="C4864" s="246" t="s">
        <v>5051</v>
      </c>
      <c r="D4864" s="245" t="s">
        <v>19</v>
      </c>
      <c r="E4864" s="247">
        <v>179.98</v>
      </c>
    </row>
    <row r="4865" spans="2:5" ht="31.5" x14ac:dyDescent="0.25">
      <c r="B4865" s="265">
        <v>105196</v>
      </c>
      <c r="C4865" s="246" t="s">
        <v>5050</v>
      </c>
      <c r="D4865" s="245" t="s">
        <v>19</v>
      </c>
      <c r="E4865" s="247">
        <v>260.51</v>
      </c>
    </row>
    <row r="4866" spans="2:5" ht="31.5" x14ac:dyDescent="0.25">
      <c r="B4866" s="265">
        <v>105198</v>
      </c>
      <c r="C4866" s="246" t="s">
        <v>5052</v>
      </c>
      <c r="D4866" s="245" t="s">
        <v>19</v>
      </c>
      <c r="E4866" s="247">
        <v>368.7</v>
      </c>
    </row>
    <row r="4867" spans="2:5" ht="31.5" x14ac:dyDescent="0.25">
      <c r="B4867" s="265">
        <v>105200</v>
      </c>
      <c r="C4867" s="246" t="s">
        <v>5054</v>
      </c>
      <c r="D4867" s="245" t="s">
        <v>19</v>
      </c>
      <c r="E4867" s="247">
        <v>142.6</v>
      </c>
    </row>
    <row r="4868" spans="2:5" ht="31.5" x14ac:dyDescent="0.25">
      <c r="B4868" s="265">
        <v>105199</v>
      </c>
      <c r="C4868" s="246" t="s">
        <v>5053</v>
      </c>
      <c r="D4868" s="245" t="s">
        <v>19</v>
      </c>
      <c r="E4868" s="247">
        <v>237.08</v>
      </c>
    </row>
    <row r="4869" spans="2:5" ht="31.5" x14ac:dyDescent="0.25">
      <c r="B4869" s="265">
        <v>105201</v>
      </c>
      <c r="C4869" s="246" t="s">
        <v>5055</v>
      </c>
      <c r="D4869" s="245" t="s">
        <v>19</v>
      </c>
      <c r="E4869" s="247">
        <v>323.79000000000002</v>
      </c>
    </row>
    <row r="4870" spans="2:5" ht="31.5" x14ac:dyDescent="0.25">
      <c r="B4870" s="265">
        <v>94755</v>
      </c>
      <c r="C4870" s="246" t="s">
        <v>9006</v>
      </c>
      <c r="D4870" s="245" t="s">
        <v>19</v>
      </c>
      <c r="E4870" s="247">
        <v>0</v>
      </c>
    </row>
    <row r="4871" spans="2:5" ht="31.5" x14ac:dyDescent="0.25">
      <c r="B4871" s="265">
        <v>94741</v>
      </c>
      <c r="C4871" s="246" t="s">
        <v>4505</v>
      </c>
      <c r="D4871" s="245" t="s">
        <v>19</v>
      </c>
      <c r="E4871" s="247">
        <v>14.46</v>
      </c>
    </row>
    <row r="4872" spans="2:5" ht="31.5" x14ac:dyDescent="0.25">
      <c r="B4872" s="265">
        <v>94743</v>
      </c>
      <c r="C4872" s="246" t="s">
        <v>4507</v>
      </c>
      <c r="D4872" s="245" t="s">
        <v>19</v>
      </c>
      <c r="E4872" s="247">
        <v>23.44</v>
      </c>
    </row>
    <row r="4873" spans="2:5" ht="31.5" x14ac:dyDescent="0.25">
      <c r="B4873" s="265">
        <v>94745</v>
      </c>
      <c r="C4873" s="246" t="s">
        <v>9007</v>
      </c>
      <c r="D4873" s="245" t="s">
        <v>19</v>
      </c>
      <c r="E4873" s="247">
        <v>0</v>
      </c>
    </row>
    <row r="4874" spans="2:5" ht="31.5" x14ac:dyDescent="0.25">
      <c r="B4874" s="265">
        <v>94747</v>
      </c>
      <c r="C4874" s="246" t="s">
        <v>9008</v>
      </c>
      <c r="D4874" s="245" t="s">
        <v>19</v>
      </c>
      <c r="E4874" s="247">
        <v>0</v>
      </c>
    </row>
    <row r="4875" spans="2:5" ht="31.5" x14ac:dyDescent="0.25">
      <c r="B4875" s="265">
        <v>94749</v>
      </c>
      <c r="C4875" s="246" t="s">
        <v>9009</v>
      </c>
      <c r="D4875" s="245" t="s">
        <v>19</v>
      </c>
      <c r="E4875" s="247">
        <v>0</v>
      </c>
    </row>
    <row r="4876" spans="2:5" ht="31.5" x14ac:dyDescent="0.25">
      <c r="B4876" s="265">
        <v>94751</v>
      </c>
      <c r="C4876" s="246" t="s">
        <v>9010</v>
      </c>
      <c r="D4876" s="245" t="s">
        <v>19</v>
      </c>
      <c r="E4876" s="247">
        <v>0</v>
      </c>
    </row>
    <row r="4877" spans="2:5" ht="31.5" x14ac:dyDescent="0.25">
      <c r="B4877" s="265">
        <v>94753</v>
      </c>
      <c r="C4877" s="246" t="s">
        <v>9011</v>
      </c>
      <c r="D4877" s="245" t="s">
        <v>19</v>
      </c>
      <c r="E4877" s="247">
        <v>0</v>
      </c>
    </row>
    <row r="4878" spans="2:5" ht="31.5" x14ac:dyDescent="0.25">
      <c r="B4878" s="265">
        <v>105209</v>
      </c>
      <c r="C4878" s="246" t="s">
        <v>5063</v>
      </c>
      <c r="D4878" s="245" t="s">
        <v>19</v>
      </c>
      <c r="E4878" s="247">
        <v>174.38</v>
      </c>
    </row>
    <row r="4879" spans="2:5" ht="31.5" x14ac:dyDescent="0.25">
      <c r="B4879" s="265">
        <v>105208</v>
      </c>
      <c r="C4879" s="246" t="s">
        <v>5062</v>
      </c>
      <c r="D4879" s="245" t="s">
        <v>19</v>
      </c>
      <c r="E4879" s="247">
        <v>356.03</v>
      </c>
    </row>
    <row r="4880" spans="2:5" ht="31.5" x14ac:dyDescent="0.25">
      <c r="B4880" s="265">
        <v>105210</v>
      </c>
      <c r="C4880" s="246" t="s">
        <v>5064</v>
      </c>
      <c r="D4880" s="245" t="s">
        <v>19</v>
      </c>
      <c r="E4880" s="247">
        <v>459.16</v>
      </c>
    </row>
    <row r="4881" spans="2:5" ht="31.5" x14ac:dyDescent="0.25">
      <c r="B4881" s="265">
        <v>105203</v>
      </c>
      <c r="C4881" s="246" t="s">
        <v>5057</v>
      </c>
      <c r="D4881" s="245" t="s">
        <v>19</v>
      </c>
      <c r="E4881" s="247">
        <v>179.2</v>
      </c>
    </row>
    <row r="4882" spans="2:5" ht="31.5" x14ac:dyDescent="0.25">
      <c r="B4882" s="265">
        <v>105202</v>
      </c>
      <c r="C4882" s="246" t="s">
        <v>5056</v>
      </c>
      <c r="D4882" s="245" t="s">
        <v>19</v>
      </c>
      <c r="E4882" s="247">
        <v>293.11</v>
      </c>
    </row>
    <row r="4883" spans="2:5" ht="31.5" x14ac:dyDescent="0.25">
      <c r="B4883" s="265">
        <v>105204</v>
      </c>
      <c r="C4883" s="246" t="s">
        <v>5058</v>
      </c>
      <c r="D4883" s="245" t="s">
        <v>19</v>
      </c>
      <c r="E4883" s="247">
        <v>389.36</v>
      </c>
    </row>
    <row r="4884" spans="2:5" ht="31.5" x14ac:dyDescent="0.25">
      <c r="B4884" s="265">
        <v>105206</v>
      </c>
      <c r="C4884" s="246" t="s">
        <v>5060</v>
      </c>
      <c r="D4884" s="245" t="s">
        <v>19</v>
      </c>
      <c r="E4884" s="247">
        <v>170.9</v>
      </c>
    </row>
    <row r="4885" spans="2:5" ht="31.5" x14ac:dyDescent="0.25">
      <c r="B4885" s="265">
        <v>105205</v>
      </c>
      <c r="C4885" s="246" t="s">
        <v>5059</v>
      </c>
      <c r="D4885" s="245" t="s">
        <v>19</v>
      </c>
      <c r="E4885" s="247">
        <v>271</v>
      </c>
    </row>
    <row r="4886" spans="2:5" ht="31.5" x14ac:dyDescent="0.25">
      <c r="B4886" s="265">
        <v>105207</v>
      </c>
      <c r="C4886" s="246" t="s">
        <v>5061</v>
      </c>
      <c r="D4886" s="245" t="s">
        <v>19</v>
      </c>
      <c r="E4886" s="247">
        <v>378.3</v>
      </c>
    </row>
    <row r="4887" spans="2:5" ht="31.5" x14ac:dyDescent="0.25">
      <c r="B4887" s="265">
        <v>94673</v>
      </c>
      <c r="C4887" s="246" t="s">
        <v>4451</v>
      </c>
      <c r="D4887" s="245" t="s">
        <v>19</v>
      </c>
      <c r="E4887" s="247">
        <v>7.49</v>
      </c>
    </row>
    <row r="4888" spans="2:5" ht="31.5" x14ac:dyDescent="0.25">
      <c r="B4888" s="265">
        <v>94687</v>
      </c>
      <c r="C4888" s="246" t="s">
        <v>4465</v>
      </c>
      <c r="D4888" s="245" t="s">
        <v>19</v>
      </c>
      <c r="E4888" s="247">
        <v>202.01</v>
      </c>
    </row>
    <row r="4889" spans="2:5" ht="31.5" x14ac:dyDescent="0.25">
      <c r="B4889" s="265">
        <v>94675</v>
      </c>
      <c r="C4889" s="246" t="s">
        <v>4453</v>
      </c>
      <c r="D4889" s="245" t="s">
        <v>19</v>
      </c>
      <c r="E4889" s="247">
        <v>11.99</v>
      </c>
    </row>
    <row r="4890" spans="2:5" ht="31.5" x14ac:dyDescent="0.25">
      <c r="B4890" s="265">
        <v>94677</v>
      </c>
      <c r="C4890" s="246" t="s">
        <v>4455</v>
      </c>
      <c r="D4890" s="245" t="s">
        <v>19</v>
      </c>
      <c r="E4890" s="247">
        <v>18.78</v>
      </c>
    </row>
    <row r="4891" spans="2:5" ht="31.5" x14ac:dyDescent="0.25">
      <c r="B4891" s="265">
        <v>94679</v>
      </c>
      <c r="C4891" s="246" t="s">
        <v>4457</v>
      </c>
      <c r="D4891" s="245" t="s">
        <v>19</v>
      </c>
      <c r="E4891" s="247">
        <v>23.28</v>
      </c>
    </row>
    <row r="4892" spans="2:5" ht="31.5" x14ac:dyDescent="0.25">
      <c r="B4892" s="265">
        <v>94681</v>
      </c>
      <c r="C4892" s="246" t="s">
        <v>4459</v>
      </c>
      <c r="D4892" s="245" t="s">
        <v>19</v>
      </c>
      <c r="E4892" s="247">
        <v>45.22</v>
      </c>
    </row>
    <row r="4893" spans="2:5" ht="31.5" x14ac:dyDescent="0.25">
      <c r="B4893" s="265">
        <v>94683</v>
      </c>
      <c r="C4893" s="246" t="s">
        <v>4461</v>
      </c>
      <c r="D4893" s="245" t="s">
        <v>19</v>
      </c>
      <c r="E4893" s="247">
        <v>68.53</v>
      </c>
    </row>
    <row r="4894" spans="2:5" ht="31.5" x14ac:dyDescent="0.25">
      <c r="B4894" s="265">
        <v>94685</v>
      </c>
      <c r="C4894" s="246" t="s">
        <v>4463</v>
      </c>
      <c r="D4894" s="245" t="s">
        <v>19</v>
      </c>
      <c r="E4894" s="247">
        <v>87.09</v>
      </c>
    </row>
    <row r="4895" spans="2:5" ht="31.5" x14ac:dyDescent="0.25">
      <c r="B4895" s="265">
        <v>94621</v>
      </c>
      <c r="C4895" s="246" t="s">
        <v>9012</v>
      </c>
      <c r="D4895" s="245" t="s">
        <v>19</v>
      </c>
      <c r="E4895" s="247">
        <v>0</v>
      </c>
    </row>
    <row r="4896" spans="2:5" ht="31.5" x14ac:dyDescent="0.25">
      <c r="B4896" s="265">
        <v>94615</v>
      </c>
      <c r="C4896" s="246" t="s">
        <v>4425</v>
      </c>
      <c r="D4896" s="245" t="s">
        <v>19</v>
      </c>
      <c r="E4896" s="247">
        <v>169.19</v>
      </c>
    </row>
    <row r="4897" spans="2:5" ht="31.5" x14ac:dyDescent="0.25">
      <c r="B4897" s="265">
        <v>94617</v>
      </c>
      <c r="C4897" s="246" t="s">
        <v>4427</v>
      </c>
      <c r="D4897" s="245" t="s">
        <v>19</v>
      </c>
      <c r="E4897" s="247">
        <v>339.42</v>
      </c>
    </row>
    <row r="4898" spans="2:5" ht="31.5" x14ac:dyDescent="0.25">
      <c r="B4898" s="265">
        <v>94619</v>
      </c>
      <c r="C4898" s="246" t="s">
        <v>9013</v>
      </c>
      <c r="D4898" s="245" t="s">
        <v>19</v>
      </c>
      <c r="E4898" s="247">
        <v>0</v>
      </c>
    </row>
    <row r="4899" spans="2:5" ht="31.5" x14ac:dyDescent="0.25">
      <c r="B4899" s="265">
        <v>105147</v>
      </c>
      <c r="C4899" s="246" t="s">
        <v>5010</v>
      </c>
      <c r="D4899" s="245" t="s">
        <v>19</v>
      </c>
      <c r="E4899" s="247">
        <v>19.43</v>
      </c>
    </row>
    <row r="4900" spans="2:5" ht="31.5" x14ac:dyDescent="0.25">
      <c r="B4900" s="265">
        <v>105148</v>
      </c>
      <c r="C4900" s="246" t="s">
        <v>5011</v>
      </c>
      <c r="D4900" s="245" t="s">
        <v>19</v>
      </c>
      <c r="E4900" s="247">
        <v>27.86</v>
      </c>
    </row>
    <row r="4901" spans="2:5" ht="31.5" x14ac:dyDescent="0.25">
      <c r="B4901" s="265">
        <v>105154</v>
      </c>
      <c r="C4901" s="246" t="s">
        <v>5016</v>
      </c>
      <c r="D4901" s="245" t="s">
        <v>19</v>
      </c>
      <c r="E4901" s="247">
        <v>7.05</v>
      </c>
    </row>
    <row r="4902" spans="2:5" ht="31.5" x14ac:dyDescent="0.25">
      <c r="B4902" s="265">
        <v>105155</v>
      </c>
      <c r="C4902" s="246" t="s">
        <v>5017</v>
      </c>
      <c r="D4902" s="245" t="s">
        <v>19</v>
      </c>
      <c r="E4902" s="247">
        <v>10.31</v>
      </c>
    </row>
    <row r="4903" spans="2:5" ht="31.5" x14ac:dyDescent="0.25">
      <c r="B4903" s="265">
        <v>105156</v>
      </c>
      <c r="C4903" s="246" t="s">
        <v>5018</v>
      </c>
      <c r="D4903" s="245" t="s">
        <v>19</v>
      </c>
      <c r="E4903" s="247">
        <v>13.22</v>
      </c>
    </row>
    <row r="4904" spans="2:5" ht="31.5" x14ac:dyDescent="0.25">
      <c r="B4904" s="265">
        <v>105157</v>
      </c>
      <c r="C4904" s="246" t="s">
        <v>5019</v>
      </c>
      <c r="D4904" s="245" t="s">
        <v>19</v>
      </c>
      <c r="E4904" s="247">
        <v>20.100000000000001</v>
      </c>
    </row>
    <row r="4905" spans="2:5" ht="31.5" x14ac:dyDescent="0.25">
      <c r="B4905" s="265">
        <v>105158</v>
      </c>
      <c r="C4905" s="246" t="s">
        <v>5020</v>
      </c>
      <c r="D4905" s="245" t="s">
        <v>19</v>
      </c>
      <c r="E4905" s="247">
        <v>29.1</v>
      </c>
    </row>
    <row r="4906" spans="2:5" ht="31.5" x14ac:dyDescent="0.25">
      <c r="B4906" s="265">
        <v>105159</v>
      </c>
      <c r="C4906" s="246" t="s">
        <v>5021</v>
      </c>
      <c r="D4906" s="245" t="s">
        <v>19</v>
      </c>
      <c r="E4906" s="247">
        <v>50.5</v>
      </c>
    </row>
    <row r="4907" spans="2:5" ht="31.5" x14ac:dyDescent="0.25">
      <c r="B4907" s="265">
        <v>105160</v>
      </c>
      <c r="C4907" s="246" t="s">
        <v>5022</v>
      </c>
      <c r="D4907" s="245" t="s">
        <v>19</v>
      </c>
      <c r="E4907" s="247">
        <v>62.42</v>
      </c>
    </row>
    <row r="4908" spans="2:5" ht="31.5" x14ac:dyDescent="0.25">
      <c r="B4908" s="265">
        <v>94634</v>
      </c>
      <c r="C4908" s="246" t="s">
        <v>9014</v>
      </c>
      <c r="D4908" s="245" t="s">
        <v>19</v>
      </c>
      <c r="E4908" s="247">
        <v>0</v>
      </c>
    </row>
    <row r="4909" spans="2:5" ht="31.5" x14ac:dyDescent="0.25">
      <c r="B4909" s="265">
        <v>94631</v>
      </c>
      <c r="C4909" s="246" t="s">
        <v>9015</v>
      </c>
      <c r="D4909" s="245" t="s">
        <v>19</v>
      </c>
      <c r="E4909" s="247">
        <v>0</v>
      </c>
    </row>
    <row r="4910" spans="2:5" ht="31.5" x14ac:dyDescent="0.25">
      <c r="B4910" s="265">
        <v>94632</v>
      </c>
      <c r="C4910" s="246" t="s">
        <v>9016</v>
      </c>
      <c r="D4910" s="245" t="s">
        <v>19</v>
      </c>
      <c r="E4910" s="247">
        <v>0</v>
      </c>
    </row>
    <row r="4911" spans="2:5" ht="31.5" x14ac:dyDescent="0.25">
      <c r="B4911" s="265">
        <v>94633</v>
      </c>
      <c r="C4911" s="246" t="s">
        <v>9017</v>
      </c>
      <c r="D4911" s="245" t="s">
        <v>19</v>
      </c>
      <c r="E4911" s="247">
        <v>0</v>
      </c>
    </row>
    <row r="4912" spans="2:5" ht="31.5" x14ac:dyDescent="0.25">
      <c r="B4912" s="265">
        <v>94672</v>
      </c>
      <c r="C4912" s="246" t="s">
        <v>4450</v>
      </c>
      <c r="D4912" s="245" t="s">
        <v>19</v>
      </c>
      <c r="E4912" s="247">
        <v>6.51</v>
      </c>
    </row>
    <row r="4913" spans="2:5" ht="31.5" x14ac:dyDescent="0.25">
      <c r="B4913" s="265">
        <v>94754</v>
      </c>
      <c r="C4913" s="246" t="s">
        <v>4513</v>
      </c>
      <c r="D4913" s="245" t="s">
        <v>19</v>
      </c>
      <c r="E4913" s="247">
        <v>318.51</v>
      </c>
    </row>
    <row r="4914" spans="2:5" ht="31.5" x14ac:dyDescent="0.25">
      <c r="B4914" s="265">
        <v>94740</v>
      </c>
      <c r="C4914" s="246" t="s">
        <v>4504</v>
      </c>
      <c r="D4914" s="245" t="s">
        <v>19</v>
      </c>
      <c r="E4914" s="247">
        <v>11.24</v>
      </c>
    </row>
    <row r="4915" spans="2:5" ht="31.5" x14ac:dyDescent="0.25">
      <c r="B4915" s="265">
        <v>94742</v>
      </c>
      <c r="C4915" s="246" t="s">
        <v>4506</v>
      </c>
      <c r="D4915" s="245" t="s">
        <v>19</v>
      </c>
      <c r="E4915" s="247">
        <v>18.59</v>
      </c>
    </row>
    <row r="4916" spans="2:5" ht="31.5" x14ac:dyDescent="0.25">
      <c r="B4916" s="265">
        <v>94744</v>
      </c>
      <c r="C4916" s="246" t="s">
        <v>4508</v>
      </c>
      <c r="D4916" s="245" t="s">
        <v>19</v>
      </c>
      <c r="E4916" s="247">
        <v>29.22</v>
      </c>
    </row>
    <row r="4917" spans="2:5" ht="31.5" x14ac:dyDescent="0.25">
      <c r="B4917" s="265">
        <v>94746</v>
      </c>
      <c r="C4917" s="246" t="s">
        <v>4509</v>
      </c>
      <c r="D4917" s="245" t="s">
        <v>19</v>
      </c>
      <c r="E4917" s="247">
        <v>41.86</v>
      </c>
    </row>
    <row r="4918" spans="2:5" ht="31.5" x14ac:dyDescent="0.25">
      <c r="B4918" s="265">
        <v>94748</v>
      </c>
      <c r="C4918" s="246" t="s">
        <v>4510</v>
      </c>
      <c r="D4918" s="245" t="s">
        <v>19</v>
      </c>
      <c r="E4918" s="247">
        <v>91.42</v>
      </c>
    </row>
    <row r="4919" spans="2:5" ht="31.5" x14ac:dyDescent="0.25">
      <c r="B4919" s="265">
        <v>94750</v>
      </c>
      <c r="C4919" s="246" t="s">
        <v>4511</v>
      </c>
      <c r="D4919" s="245" t="s">
        <v>19</v>
      </c>
      <c r="E4919" s="247">
        <v>184.35</v>
      </c>
    </row>
    <row r="4920" spans="2:5" ht="31.5" x14ac:dyDescent="0.25">
      <c r="B4920" s="265">
        <v>94752</v>
      </c>
      <c r="C4920" s="246" t="s">
        <v>4512</v>
      </c>
      <c r="D4920" s="245" t="s">
        <v>19</v>
      </c>
      <c r="E4920" s="247">
        <v>222.03</v>
      </c>
    </row>
    <row r="4921" spans="2:5" ht="31.5" x14ac:dyDescent="0.25">
      <c r="B4921" s="265">
        <v>96755</v>
      </c>
      <c r="C4921" s="246" t="s">
        <v>4613</v>
      </c>
      <c r="D4921" s="245" t="s">
        <v>19</v>
      </c>
      <c r="E4921" s="247">
        <v>417.18</v>
      </c>
    </row>
    <row r="4922" spans="2:5" ht="31.5" x14ac:dyDescent="0.25">
      <c r="B4922" s="265">
        <v>96747</v>
      </c>
      <c r="C4922" s="246" t="s">
        <v>4605</v>
      </c>
      <c r="D4922" s="245" t="s">
        <v>19</v>
      </c>
      <c r="E4922" s="247">
        <v>9.02</v>
      </c>
    </row>
    <row r="4923" spans="2:5" ht="31.5" x14ac:dyDescent="0.25">
      <c r="B4923" s="265">
        <v>96748</v>
      </c>
      <c r="C4923" s="246" t="s">
        <v>4606</v>
      </c>
      <c r="D4923" s="245" t="s">
        <v>19</v>
      </c>
      <c r="E4923" s="247">
        <v>10.48</v>
      </c>
    </row>
    <row r="4924" spans="2:5" ht="31.5" x14ac:dyDescent="0.25">
      <c r="B4924" s="265">
        <v>96749</v>
      </c>
      <c r="C4924" s="246" t="s">
        <v>4607</v>
      </c>
      <c r="D4924" s="245" t="s">
        <v>19</v>
      </c>
      <c r="E4924" s="247">
        <v>13.31</v>
      </c>
    </row>
    <row r="4925" spans="2:5" ht="31.5" x14ac:dyDescent="0.25">
      <c r="B4925" s="265">
        <v>96750</v>
      </c>
      <c r="C4925" s="246" t="s">
        <v>4608</v>
      </c>
      <c r="D4925" s="245" t="s">
        <v>19</v>
      </c>
      <c r="E4925" s="247">
        <v>20.99</v>
      </c>
    </row>
    <row r="4926" spans="2:5" ht="31.5" x14ac:dyDescent="0.25">
      <c r="B4926" s="265">
        <v>96751</v>
      </c>
      <c r="C4926" s="246" t="s">
        <v>4609</v>
      </c>
      <c r="D4926" s="245" t="s">
        <v>19</v>
      </c>
      <c r="E4926" s="247">
        <v>30.75</v>
      </c>
    </row>
    <row r="4927" spans="2:5" ht="31.5" x14ac:dyDescent="0.25">
      <c r="B4927" s="265">
        <v>96752</v>
      </c>
      <c r="C4927" s="246" t="s">
        <v>4610</v>
      </c>
      <c r="D4927" s="245" t="s">
        <v>19</v>
      </c>
      <c r="E4927" s="247">
        <v>46.19</v>
      </c>
    </row>
    <row r="4928" spans="2:5" ht="31.5" x14ac:dyDescent="0.25">
      <c r="B4928" s="265">
        <v>96753</v>
      </c>
      <c r="C4928" s="246" t="s">
        <v>4611</v>
      </c>
      <c r="D4928" s="245" t="s">
        <v>19</v>
      </c>
      <c r="E4928" s="247">
        <v>106.4</v>
      </c>
    </row>
    <row r="4929" spans="2:5" ht="31.5" x14ac:dyDescent="0.25">
      <c r="B4929" s="265">
        <v>96754</v>
      </c>
      <c r="C4929" s="246" t="s">
        <v>4612</v>
      </c>
      <c r="D4929" s="245" t="s">
        <v>19</v>
      </c>
      <c r="E4929" s="247">
        <v>136.47999999999999</v>
      </c>
    </row>
    <row r="4930" spans="2:5" ht="31.5" x14ac:dyDescent="0.25">
      <c r="B4930" s="265">
        <v>94686</v>
      </c>
      <c r="C4930" s="246" t="s">
        <v>4464</v>
      </c>
      <c r="D4930" s="245" t="s">
        <v>19</v>
      </c>
      <c r="E4930" s="247">
        <v>221.59</v>
      </c>
    </row>
    <row r="4931" spans="2:5" ht="31.5" x14ac:dyDescent="0.25">
      <c r="B4931" s="265">
        <v>94674</v>
      </c>
      <c r="C4931" s="246" t="s">
        <v>4452</v>
      </c>
      <c r="D4931" s="245" t="s">
        <v>19</v>
      </c>
      <c r="E4931" s="247">
        <v>8.59</v>
      </c>
    </row>
    <row r="4932" spans="2:5" ht="31.5" x14ac:dyDescent="0.25">
      <c r="B4932" s="265">
        <v>94676</v>
      </c>
      <c r="C4932" s="246" t="s">
        <v>4454</v>
      </c>
      <c r="D4932" s="245" t="s">
        <v>19</v>
      </c>
      <c r="E4932" s="247">
        <v>13.62</v>
      </c>
    </row>
    <row r="4933" spans="2:5" ht="31.5" x14ac:dyDescent="0.25">
      <c r="B4933" s="265">
        <v>94678</v>
      </c>
      <c r="C4933" s="246" t="s">
        <v>4456</v>
      </c>
      <c r="D4933" s="245" t="s">
        <v>19</v>
      </c>
      <c r="E4933" s="247">
        <v>16.5</v>
      </c>
    </row>
    <row r="4934" spans="2:5" ht="31.5" x14ac:dyDescent="0.25">
      <c r="B4934" s="265">
        <v>94680</v>
      </c>
      <c r="C4934" s="246" t="s">
        <v>4458</v>
      </c>
      <c r="D4934" s="245" t="s">
        <v>19</v>
      </c>
      <c r="E4934" s="247">
        <v>40.880000000000003</v>
      </c>
    </row>
    <row r="4935" spans="2:5" ht="31.5" x14ac:dyDescent="0.25">
      <c r="B4935" s="265">
        <v>94682</v>
      </c>
      <c r="C4935" s="246" t="s">
        <v>4460</v>
      </c>
      <c r="D4935" s="245" t="s">
        <v>19</v>
      </c>
      <c r="E4935" s="247">
        <v>96.36</v>
      </c>
    </row>
    <row r="4936" spans="2:5" ht="31.5" x14ac:dyDescent="0.25">
      <c r="B4936" s="265">
        <v>94684</v>
      </c>
      <c r="C4936" s="246" t="s">
        <v>4462</v>
      </c>
      <c r="D4936" s="245" t="s">
        <v>19</v>
      </c>
      <c r="E4936" s="247">
        <v>116.59</v>
      </c>
    </row>
    <row r="4937" spans="2:5" ht="31.5" x14ac:dyDescent="0.25">
      <c r="B4937" s="265">
        <v>105219</v>
      </c>
      <c r="C4937" s="246" t="s">
        <v>5073</v>
      </c>
      <c r="D4937" s="245" t="s">
        <v>19</v>
      </c>
      <c r="E4937" s="247">
        <v>13.03</v>
      </c>
    </row>
    <row r="4938" spans="2:5" ht="31.5" x14ac:dyDescent="0.25">
      <c r="B4938" s="265">
        <v>105220</v>
      </c>
      <c r="C4938" s="246" t="s">
        <v>5074</v>
      </c>
      <c r="D4938" s="245" t="s">
        <v>19</v>
      </c>
      <c r="E4938" s="247">
        <v>17.850000000000001</v>
      </c>
    </row>
    <row r="4939" spans="2:5" ht="31.5" x14ac:dyDescent="0.25">
      <c r="B4939" s="265">
        <v>105221</v>
      </c>
      <c r="C4939" s="246" t="s">
        <v>5075</v>
      </c>
      <c r="D4939" s="245" t="s">
        <v>19</v>
      </c>
      <c r="E4939" s="247">
        <v>27.38</v>
      </c>
    </row>
    <row r="4940" spans="2:5" ht="31.5" x14ac:dyDescent="0.25">
      <c r="B4940" s="265">
        <v>105166</v>
      </c>
      <c r="C4940" s="246" t="s">
        <v>5028</v>
      </c>
      <c r="D4940" s="245" t="s">
        <v>19</v>
      </c>
      <c r="E4940" s="247">
        <v>41.41</v>
      </c>
    </row>
    <row r="4941" spans="2:5" ht="31.5" x14ac:dyDescent="0.25">
      <c r="B4941" s="265">
        <v>105222</v>
      </c>
      <c r="C4941" s="246" t="s">
        <v>5076</v>
      </c>
      <c r="D4941" s="245" t="s">
        <v>19</v>
      </c>
      <c r="E4941" s="247">
        <v>78.040000000000006</v>
      </c>
    </row>
    <row r="4942" spans="2:5" ht="31.5" x14ac:dyDescent="0.25">
      <c r="B4942" s="265">
        <v>105223</v>
      </c>
      <c r="C4942" s="246" t="s">
        <v>5077</v>
      </c>
      <c r="D4942" s="245" t="s">
        <v>19</v>
      </c>
      <c r="E4942" s="247">
        <v>178.3</v>
      </c>
    </row>
    <row r="4943" spans="2:5" ht="31.5" x14ac:dyDescent="0.25">
      <c r="B4943" s="265">
        <v>105224</v>
      </c>
      <c r="C4943" s="246" t="s">
        <v>5078</v>
      </c>
      <c r="D4943" s="245" t="s">
        <v>19</v>
      </c>
      <c r="E4943" s="247">
        <v>259.68</v>
      </c>
    </row>
    <row r="4944" spans="2:5" ht="31.5" x14ac:dyDescent="0.25">
      <c r="B4944" s="265">
        <v>105149</v>
      </c>
      <c r="C4944" s="246" t="s">
        <v>5012</v>
      </c>
      <c r="D4944" s="245" t="s">
        <v>19</v>
      </c>
      <c r="E4944" s="247">
        <v>9.31</v>
      </c>
    </row>
    <row r="4945" spans="2:5" ht="31.5" x14ac:dyDescent="0.25">
      <c r="B4945" s="265">
        <v>105150</v>
      </c>
      <c r="C4945" s="246" t="s">
        <v>5013</v>
      </c>
      <c r="D4945" s="245" t="s">
        <v>19</v>
      </c>
      <c r="E4945" s="247">
        <v>10.97</v>
      </c>
    </row>
    <row r="4946" spans="2:5" ht="31.5" x14ac:dyDescent="0.25">
      <c r="B4946" s="265">
        <v>105151</v>
      </c>
      <c r="C4946" s="246" t="s">
        <v>5014</v>
      </c>
      <c r="D4946" s="245" t="s">
        <v>19</v>
      </c>
      <c r="E4946" s="247">
        <v>27.68</v>
      </c>
    </row>
    <row r="4947" spans="2:5" ht="31.5" x14ac:dyDescent="0.25">
      <c r="B4947" s="265">
        <v>105152</v>
      </c>
      <c r="C4947" s="246" t="s">
        <v>5015</v>
      </c>
      <c r="D4947" s="245" t="s">
        <v>19</v>
      </c>
      <c r="E4947" s="247">
        <v>41.34</v>
      </c>
    </row>
    <row r="4948" spans="2:5" ht="31.5" x14ac:dyDescent="0.25">
      <c r="B4948" s="265">
        <v>105153</v>
      </c>
      <c r="C4948" s="246" t="s">
        <v>3746</v>
      </c>
      <c r="D4948" s="245" t="s">
        <v>19</v>
      </c>
      <c r="E4948" s="247">
        <v>65.099999999999994</v>
      </c>
    </row>
    <row r="4949" spans="2:5" ht="31.5" x14ac:dyDescent="0.25">
      <c r="B4949" s="265">
        <v>105161</v>
      </c>
      <c r="C4949" s="246" t="s">
        <v>5023</v>
      </c>
      <c r="D4949" s="245" t="s">
        <v>19</v>
      </c>
      <c r="E4949" s="247">
        <v>117.94</v>
      </c>
    </row>
    <row r="4950" spans="2:5" ht="31.5" x14ac:dyDescent="0.25">
      <c r="B4950" s="265">
        <v>105162</v>
      </c>
      <c r="C4950" s="246" t="s">
        <v>5024</v>
      </c>
      <c r="D4950" s="245" t="s">
        <v>19</v>
      </c>
      <c r="E4950" s="247">
        <v>201.87</v>
      </c>
    </row>
    <row r="4951" spans="2:5" ht="31.5" x14ac:dyDescent="0.25">
      <c r="B4951" s="265">
        <v>105163</v>
      </c>
      <c r="C4951" s="246" t="s">
        <v>5025</v>
      </c>
      <c r="D4951" s="245" t="s">
        <v>19</v>
      </c>
      <c r="E4951" s="247">
        <v>17.420000000000002</v>
      </c>
    </row>
    <row r="4952" spans="2:5" ht="31.5" x14ac:dyDescent="0.25">
      <c r="B4952" s="265">
        <v>105170</v>
      </c>
      <c r="C4952" s="246" t="s">
        <v>5031</v>
      </c>
      <c r="D4952" s="245" t="s">
        <v>19</v>
      </c>
      <c r="E4952" s="247">
        <v>6.24</v>
      </c>
    </row>
    <row r="4953" spans="2:5" ht="31.5" x14ac:dyDescent="0.25">
      <c r="B4953" s="265">
        <v>105179</v>
      </c>
      <c r="C4953" s="246" t="s">
        <v>5039</v>
      </c>
      <c r="D4953" s="245" t="s">
        <v>19</v>
      </c>
      <c r="E4953" s="247">
        <v>10.039999999999999</v>
      </c>
    </row>
    <row r="4954" spans="2:5" ht="31.5" x14ac:dyDescent="0.25">
      <c r="B4954" s="265">
        <v>105180</v>
      </c>
      <c r="C4954" s="246" t="s">
        <v>5040</v>
      </c>
      <c r="D4954" s="245" t="s">
        <v>19</v>
      </c>
      <c r="E4954" s="247">
        <v>13.67</v>
      </c>
    </row>
    <row r="4955" spans="2:5" ht="31.5" x14ac:dyDescent="0.25">
      <c r="B4955" s="265">
        <v>105181</v>
      </c>
      <c r="C4955" s="246" t="s">
        <v>5041</v>
      </c>
      <c r="D4955" s="245" t="s">
        <v>19</v>
      </c>
      <c r="E4955" s="247">
        <v>18.600000000000001</v>
      </c>
    </row>
    <row r="4956" spans="2:5" ht="31.5" x14ac:dyDescent="0.25">
      <c r="B4956" s="265">
        <v>105182</v>
      </c>
      <c r="C4956" s="246" t="s">
        <v>5042</v>
      </c>
      <c r="D4956" s="245" t="s">
        <v>19</v>
      </c>
      <c r="E4956" s="247">
        <v>39.409999999999997</v>
      </c>
    </row>
    <row r="4957" spans="2:5" ht="31.5" x14ac:dyDescent="0.25">
      <c r="B4957" s="265">
        <v>105183</v>
      </c>
      <c r="C4957" s="246" t="s">
        <v>5043</v>
      </c>
      <c r="D4957" s="245" t="s">
        <v>19</v>
      </c>
      <c r="E4957" s="247">
        <v>79.37</v>
      </c>
    </row>
    <row r="4958" spans="2:5" ht="31.5" x14ac:dyDescent="0.25">
      <c r="B4958" s="265">
        <v>105184</v>
      </c>
      <c r="C4958" s="246" t="s">
        <v>5044</v>
      </c>
      <c r="D4958" s="245" t="s">
        <v>19</v>
      </c>
      <c r="E4958" s="247">
        <v>98.4</v>
      </c>
    </row>
    <row r="4959" spans="2:5" ht="31.5" x14ac:dyDescent="0.25">
      <c r="B4959" s="265">
        <v>94612</v>
      </c>
      <c r="C4959" s="246" t="s">
        <v>4423</v>
      </c>
      <c r="D4959" s="245" t="s">
        <v>19</v>
      </c>
      <c r="E4959" s="247">
        <v>439.71</v>
      </c>
    </row>
    <row r="4960" spans="2:5" ht="31.5" x14ac:dyDescent="0.25">
      <c r="B4960" s="265">
        <v>105142</v>
      </c>
      <c r="C4960" s="246" t="s">
        <v>3742</v>
      </c>
      <c r="D4960" s="245" t="s">
        <v>19</v>
      </c>
      <c r="E4960" s="247">
        <v>6.93</v>
      </c>
    </row>
    <row r="4961" spans="2:5" ht="31.5" x14ac:dyDescent="0.25">
      <c r="B4961" s="265">
        <v>105143</v>
      </c>
      <c r="C4961" s="246" t="s">
        <v>3743</v>
      </c>
      <c r="D4961" s="245" t="s">
        <v>19</v>
      </c>
      <c r="E4961" s="247">
        <v>10.130000000000001</v>
      </c>
    </row>
    <row r="4962" spans="2:5" ht="31.5" x14ac:dyDescent="0.25">
      <c r="B4962" s="265">
        <v>105144</v>
      </c>
      <c r="C4962" s="246" t="s">
        <v>3744</v>
      </c>
      <c r="D4962" s="245" t="s">
        <v>19</v>
      </c>
      <c r="E4962" s="247">
        <v>21.08</v>
      </c>
    </row>
    <row r="4963" spans="2:5" ht="31.5" x14ac:dyDescent="0.25">
      <c r="B4963" s="265">
        <v>105173</v>
      </c>
      <c r="C4963" s="246" t="s">
        <v>5033</v>
      </c>
      <c r="D4963" s="245" t="s">
        <v>19</v>
      </c>
      <c r="E4963" s="247">
        <v>99.56</v>
      </c>
    </row>
    <row r="4964" spans="2:5" ht="31.5" x14ac:dyDescent="0.25">
      <c r="B4964" s="265">
        <v>105175</v>
      </c>
      <c r="C4964" s="246" t="s">
        <v>5035</v>
      </c>
      <c r="D4964" s="245" t="s">
        <v>19</v>
      </c>
      <c r="E4964" s="247">
        <v>141.80000000000001</v>
      </c>
    </row>
    <row r="4965" spans="2:5" ht="31.5" x14ac:dyDescent="0.25">
      <c r="B4965" s="265">
        <v>105174</v>
      </c>
      <c r="C4965" s="246" t="s">
        <v>5034</v>
      </c>
      <c r="D4965" s="245" t="s">
        <v>19</v>
      </c>
      <c r="E4965" s="247">
        <v>143.63</v>
      </c>
    </row>
    <row r="4966" spans="2:5" ht="31.5" x14ac:dyDescent="0.25">
      <c r="B4966" s="265">
        <v>105145</v>
      </c>
      <c r="C4966" s="246" t="s">
        <v>3745</v>
      </c>
      <c r="D4966" s="245" t="s">
        <v>19</v>
      </c>
      <c r="E4966" s="247">
        <v>11.69</v>
      </c>
    </row>
    <row r="4967" spans="2:5" ht="31.5" x14ac:dyDescent="0.25">
      <c r="B4967" s="265">
        <v>94606</v>
      </c>
      <c r="C4967" s="246" t="s">
        <v>4420</v>
      </c>
      <c r="D4967" s="245" t="s">
        <v>19</v>
      </c>
      <c r="E4967" s="247">
        <v>88.53</v>
      </c>
    </row>
    <row r="4968" spans="2:5" ht="31.5" x14ac:dyDescent="0.25">
      <c r="B4968" s="265">
        <v>94608</v>
      </c>
      <c r="C4968" s="246" t="s">
        <v>4421</v>
      </c>
      <c r="D4968" s="245" t="s">
        <v>19</v>
      </c>
      <c r="E4968" s="247">
        <v>214.05</v>
      </c>
    </row>
    <row r="4969" spans="2:5" ht="31.5" x14ac:dyDescent="0.25">
      <c r="B4969" s="265">
        <v>94610</v>
      </c>
      <c r="C4969" s="246" t="s">
        <v>4422</v>
      </c>
      <c r="D4969" s="245" t="s">
        <v>19</v>
      </c>
      <c r="E4969" s="247">
        <v>310.77</v>
      </c>
    </row>
    <row r="4970" spans="2:5" ht="31.5" x14ac:dyDescent="0.25">
      <c r="B4970" s="265">
        <v>94657</v>
      </c>
      <c r="C4970" s="246" t="s">
        <v>4435</v>
      </c>
      <c r="D4970" s="245" t="s">
        <v>19</v>
      </c>
      <c r="E4970" s="247">
        <v>4.4000000000000004</v>
      </c>
    </row>
    <row r="4971" spans="2:5" ht="31.5" x14ac:dyDescent="0.25">
      <c r="B4971" s="265">
        <v>94659</v>
      </c>
      <c r="C4971" s="246" t="s">
        <v>4437</v>
      </c>
      <c r="D4971" s="245" t="s">
        <v>19</v>
      </c>
      <c r="E4971" s="247">
        <v>6.58</v>
      </c>
    </row>
    <row r="4972" spans="2:5" ht="31.5" x14ac:dyDescent="0.25">
      <c r="B4972" s="265">
        <v>94739</v>
      </c>
      <c r="C4972" s="246" t="s">
        <v>4503</v>
      </c>
      <c r="D4972" s="245" t="s">
        <v>19</v>
      </c>
      <c r="E4972" s="247">
        <v>259.20999999999998</v>
      </c>
    </row>
    <row r="4973" spans="2:5" ht="31.5" x14ac:dyDescent="0.25">
      <c r="B4973" s="265">
        <v>94725</v>
      </c>
      <c r="C4973" s="246" t="s">
        <v>4490</v>
      </c>
      <c r="D4973" s="245" t="s">
        <v>19</v>
      </c>
      <c r="E4973" s="247">
        <v>7.94</v>
      </c>
    </row>
    <row r="4974" spans="2:5" ht="31.5" x14ac:dyDescent="0.25">
      <c r="B4974" s="265">
        <v>94727</v>
      </c>
      <c r="C4974" s="246" t="s">
        <v>4492</v>
      </c>
      <c r="D4974" s="245" t="s">
        <v>19</v>
      </c>
      <c r="E4974" s="247">
        <v>12.84</v>
      </c>
    </row>
    <row r="4975" spans="2:5" ht="31.5" x14ac:dyDescent="0.25">
      <c r="B4975" s="265">
        <v>94729</v>
      </c>
      <c r="C4975" s="246" t="s">
        <v>4494</v>
      </c>
      <c r="D4975" s="245" t="s">
        <v>19</v>
      </c>
      <c r="E4975" s="247">
        <v>22.05</v>
      </c>
    </row>
    <row r="4976" spans="2:5" ht="31.5" x14ac:dyDescent="0.25">
      <c r="B4976" s="265">
        <v>94731</v>
      </c>
      <c r="C4976" s="246" t="s">
        <v>4496</v>
      </c>
      <c r="D4976" s="245" t="s">
        <v>19</v>
      </c>
      <c r="E4976" s="247">
        <v>29.21</v>
      </c>
    </row>
    <row r="4977" spans="2:5" ht="31.5" x14ac:dyDescent="0.25">
      <c r="B4977" s="265">
        <v>94733</v>
      </c>
      <c r="C4977" s="246" t="s">
        <v>4498</v>
      </c>
      <c r="D4977" s="245" t="s">
        <v>19</v>
      </c>
      <c r="E4977" s="247">
        <v>51.1</v>
      </c>
    </row>
    <row r="4978" spans="2:5" ht="31.5" x14ac:dyDescent="0.25">
      <c r="B4978" s="265">
        <v>94863</v>
      </c>
      <c r="C4978" s="246" t="s">
        <v>4529</v>
      </c>
      <c r="D4978" s="245" t="s">
        <v>19</v>
      </c>
      <c r="E4978" s="247">
        <v>176.13</v>
      </c>
    </row>
    <row r="4979" spans="2:5" ht="31.5" x14ac:dyDescent="0.25">
      <c r="B4979" s="265">
        <v>94737</v>
      </c>
      <c r="C4979" s="246" t="s">
        <v>4501</v>
      </c>
      <c r="D4979" s="245" t="s">
        <v>19</v>
      </c>
      <c r="E4979" s="247">
        <v>210.27</v>
      </c>
    </row>
    <row r="4980" spans="2:5" ht="31.5" x14ac:dyDescent="0.25">
      <c r="B4980" s="265">
        <v>94465</v>
      </c>
      <c r="C4980" s="246" t="s">
        <v>4405</v>
      </c>
      <c r="D4980" s="245" t="s">
        <v>19</v>
      </c>
      <c r="E4980" s="247">
        <v>60.54</v>
      </c>
    </row>
    <row r="4981" spans="2:5" ht="31.5" x14ac:dyDescent="0.25">
      <c r="B4981" s="265">
        <v>94467</v>
      </c>
      <c r="C4981" s="246" t="s">
        <v>4407</v>
      </c>
      <c r="D4981" s="245" t="s">
        <v>19</v>
      </c>
      <c r="E4981" s="247">
        <v>96.54</v>
      </c>
    </row>
    <row r="4982" spans="2:5" ht="31.5" x14ac:dyDescent="0.25">
      <c r="B4982" s="265">
        <v>94469</v>
      </c>
      <c r="C4982" s="246" t="s">
        <v>4409</v>
      </c>
      <c r="D4982" s="245" t="s">
        <v>19</v>
      </c>
      <c r="E4982" s="247">
        <v>137.41999999999999</v>
      </c>
    </row>
    <row r="4983" spans="2:5" ht="31.5" x14ac:dyDescent="0.25">
      <c r="B4983" s="265">
        <v>96746</v>
      </c>
      <c r="C4983" s="246" t="s">
        <v>4604</v>
      </c>
      <c r="D4983" s="245" t="s">
        <v>19</v>
      </c>
      <c r="E4983" s="247">
        <v>137.44</v>
      </c>
    </row>
    <row r="4984" spans="2:5" ht="31.5" x14ac:dyDescent="0.25">
      <c r="B4984" s="265">
        <v>96736</v>
      </c>
      <c r="C4984" s="246" t="s">
        <v>4594</v>
      </c>
      <c r="D4984" s="245" t="s">
        <v>19</v>
      </c>
      <c r="E4984" s="247">
        <v>7.4</v>
      </c>
    </row>
    <row r="4985" spans="2:5" ht="31.5" x14ac:dyDescent="0.25">
      <c r="B4985" s="265">
        <v>96737</v>
      </c>
      <c r="C4985" s="246" t="s">
        <v>4595</v>
      </c>
      <c r="D4985" s="245" t="s">
        <v>19</v>
      </c>
      <c r="E4985" s="247">
        <v>7.58</v>
      </c>
    </row>
    <row r="4986" spans="2:5" ht="31.5" x14ac:dyDescent="0.25">
      <c r="B4986" s="265">
        <v>96739</v>
      </c>
      <c r="C4986" s="246" t="s">
        <v>4597</v>
      </c>
      <c r="D4986" s="245" t="s">
        <v>19</v>
      </c>
      <c r="E4986" s="247">
        <v>10.5</v>
      </c>
    </row>
    <row r="4987" spans="2:5" ht="31.5" x14ac:dyDescent="0.25">
      <c r="B4987" s="265">
        <v>96741</v>
      </c>
      <c r="C4987" s="246" t="s">
        <v>4599</v>
      </c>
      <c r="D4987" s="245" t="s">
        <v>19</v>
      </c>
      <c r="E4987" s="247">
        <v>20.55</v>
      </c>
    </row>
    <row r="4988" spans="2:5" ht="31.5" x14ac:dyDescent="0.25">
      <c r="B4988" s="265">
        <v>96742</v>
      </c>
      <c r="C4988" s="246" t="s">
        <v>4600</v>
      </c>
      <c r="D4988" s="245" t="s">
        <v>19</v>
      </c>
      <c r="E4988" s="247">
        <v>25.22</v>
      </c>
    </row>
    <row r="4989" spans="2:5" ht="31.5" x14ac:dyDescent="0.25">
      <c r="B4989" s="265">
        <v>96743</v>
      </c>
      <c r="C4989" s="246" t="s">
        <v>4601</v>
      </c>
      <c r="D4989" s="245" t="s">
        <v>19</v>
      </c>
      <c r="E4989" s="247">
        <v>39.42</v>
      </c>
    </row>
    <row r="4990" spans="2:5" ht="31.5" x14ac:dyDescent="0.25">
      <c r="B4990" s="265">
        <v>96744</v>
      </c>
      <c r="C4990" s="246" t="s">
        <v>4602</v>
      </c>
      <c r="D4990" s="245" t="s">
        <v>19</v>
      </c>
      <c r="E4990" s="247">
        <v>66.650000000000006</v>
      </c>
    </row>
    <row r="4991" spans="2:5" ht="31.5" x14ac:dyDescent="0.25">
      <c r="B4991" s="265">
        <v>96745</v>
      </c>
      <c r="C4991" s="246" t="s">
        <v>4603</v>
      </c>
      <c r="D4991" s="245" t="s">
        <v>19</v>
      </c>
      <c r="E4991" s="247">
        <v>104.59</v>
      </c>
    </row>
    <row r="4992" spans="2:5" ht="31.5" x14ac:dyDescent="0.25">
      <c r="B4992" s="265">
        <v>94671</v>
      </c>
      <c r="C4992" s="246" t="s">
        <v>4449</v>
      </c>
      <c r="D4992" s="245" t="s">
        <v>19</v>
      </c>
      <c r="E4992" s="247">
        <v>97.7</v>
      </c>
    </row>
    <row r="4993" spans="2:5" ht="31.5" x14ac:dyDescent="0.25">
      <c r="B4993" s="265">
        <v>94661</v>
      </c>
      <c r="C4993" s="246" t="s">
        <v>4439</v>
      </c>
      <c r="D4993" s="245" t="s">
        <v>19</v>
      </c>
      <c r="E4993" s="247">
        <v>10.029999999999999</v>
      </c>
    </row>
    <row r="4994" spans="2:5" ht="31.5" x14ac:dyDescent="0.25">
      <c r="B4994" s="265">
        <v>94663</v>
      </c>
      <c r="C4994" s="246" t="s">
        <v>4441</v>
      </c>
      <c r="D4994" s="245" t="s">
        <v>19</v>
      </c>
      <c r="E4994" s="247">
        <v>12.88</v>
      </c>
    </row>
    <row r="4995" spans="2:5" ht="31.5" x14ac:dyDescent="0.25">
      <c r="B4995" s="265">
        <v>94665</v>
      </c>
      <c r="C4995" s="246" t="s">
        <v>4443</v>
      </c>
      <c r="D4995" s="245" t="s">
        <v>19</v>
      </c>
      <c r="E4995" s="247">
        <v>23.6</v>
      </c>
    </row>
    <row r="4996" spans="2:5" ht="31.5" x14ac:dyDescent="0.25">
      <c r="B4996" s="265">
        <v>94667</v>
      </c>
      <c r="C4996" s="246" t="s">
        <v>4445</v>
      </c>
      <c r="D4996" s="245" t="s">
        <v>19</v>
      </c>
      <c r="E4996" s="247">
        <v>34.76</v>
      </c>
    </row>
    <row r="4997" spans="2:5" ht="31.5" x14ac:dyDescent="0.25">
      <c r="B4997" s="265">
        <v>94669</v>
      </c>
      <c r="C4997" s="246" t="s">
        <v>4447</v>
      </c>
      <c r="D4997" s="245" t="s">
        <v>19</v>
      </c>
      <c r="E4997" s="247">
        <v>59.89</v>
      </c>
    </row>
    <row r="4998" spans="2:5" ht="31.5" x14ac:dyDescent="0.25">
      <c r="B4998" s="265">
        <v>105177</v>
      </c>
      <c r="C4998" s="246" t="s">
        <v>5037</v>
      </c>
      <c r="D4998" s="245" t="s">
        <v>19</v>
      </c>
      <c r="E4998" s="247">
        <v>159.61000000000001</v>
      </c>
    </row>
    <row r="4999" spans="2:5" ht="31.5" x14ac:dyDescent="0.25">
      <c r="B4999" s="265">
        <v>105176</v>
      </c>
      <c r="C4999" s="246" t="s">
        <v>5036</v>
      </c>
      <c r="D4999" s="245" t="s">
        <v>19</v>
      </c>
      <c r="E4999" s="247">
        <v>179.19</v>
      </c>
    </row>
    <row r="5000" spans="2:5" ht="31.5" x14ac:dyDescent="0.25">
      <c r="B5000" s="265">
        <v>94466</v>
      </c>
      <c r="C5000" s="246" t="s">
        <v>4406</v>
      </c>
      <c r="D5000" s="245" t="s">
        <v>19</v>
      </c>
      <c r="E5000" s="247">
        <v>60.57</v>
      </c>
    </row>
    <row r="5001" spans="2:5" ht="31.5" x14ac:dyDescent="0.25">
      <c r="B5001" s="265">
        <v>94468</v>
      </c>
      <c r="C5001" s="246" t="s">
        <v>4408</v>
      </c>
      <c r="D5001" s="245" t="s">
        <v>19</v>
      </c>
      <c r="E5001" s="247">
        <v>85.07</v>
      </c>
    </row>
    <row r="5002" spans="2:5" ht="31.5" x14ac:dyDescent="0.25">
      <c r="B5002" s="265">
        <v>94470</v>
      </c>
      <c r="C5002" s="246" t="s">
        <v>4410</v>
      </c>
      <c r="D5002" s="245" t="s">
        <v>19</v>
      </c>
      <c r="E5002" s="247">
        <v>127.21</v>
      </c>
    </row>
    <row r="5003" spans="2:5" ht="31.5" x14ac:dyDescent="0.25">
      <c r="B5003" s="265">
        <v>105225</v>
      </c>
      <c r="C5003" s="246" t="s">
        <v>5079</v>
      </c>
      <c r="D5003" s="245" t="s">
        <v>19</v>
      </c>
      <c r="E5003" s="247">
        <v>19.43</v>
      </c>
    </row>
    <row r="5004" spans="2:5" ht="31.5" x14ac:dyDescent="0.25">
      <c r="B5004" s="265">
        <v>105226</v>
      </c>
      <c r="C5004" s="246" t="s">
        <v>5080</v>
      </c>
      <c r="D5004" s="245" t="s">
        <v>19</v>
      </c>
      <c r="E5004" s="247">
        <v>44.8</v>
      </c>
    </row>
    <row r="5005" spans="2:5" ht="31.5" x14ac:dyDescent="0.25">
      <c r="B5005" s="265">
        <v>105227</v>
      </c>
      <c r="C5005" s="246" t="s">
        <v>5081</v>
      </c>
      <c r="D5005" s="245" t="s">
        <v>19</v>
      </c>
      <c r="E5005" s="247">
        <v>64.02</v>
      </c>
    </row>
    <row r="5006" spans="2:5" ht="31.5" x14ac:dyDescent="0.25">
      <c r="B5006" s="265">
        <v>105212</v>
      </c>
      <c r="C5006" s="246" t="s">
        <v>5066</v>
      </c>
      <c r="D5006" s="245" t="s">
        <v>19</v>
      </c>
      <c r="E5006" s="247">
        <v>271.73</v>
      </c>
    </row>
    <row r="5007" spans="2:5" ht="31.5" x14ac:dyDescent="0.25">
      <c r="B5007" s="265">
        <v>105211</v>
      </c>
      <c r="C5007" s="246" t="s">
        <v>5065</v>
      </c>
      <c r="D5007" s="245" t="s">
        <v>19</v>
      </c>
      <c r="E5007" s="247">
        <v>274.16000000000003</v>
      </c>
    </row>
    <row r="5008" spans="2:5" ht="31.5" x14ac:dyDescent="0.25">
      <c r="B5008" s="265">
        <v>105189</v>
      </c>
      <c r="C5008" s="246" t="s">
        <v>5045</v>
      </c>
      <c r="D5008" s="245" t="s">
        <v>19</v>
      </c>
      <c r="E5008" s="247">
        <v>22.1</v>
      </c>
    </row>
    <row r="5009" spans="2:5" ht="31.5" x14ac:dyDescent="0.25">
      <c r="B5009" s="265">
        <v>105190</v>
      </c>
      <c r="C5009" s="246" t="s">
        <v>5046</v>
      </c>
      <c r="D5009" s="245" t="s">
        <v>19</v>
      </c>
      <c r="E5009" s="247">
        <v>26.72</v>
      </c>
    </row>
    <row r="5010" spans="2:5" ht="31.5" x14ac:dyDescent="0.25">
      <c r="B5010" s="265">
        <v>94625</v>
      </c>
      <c r="C5010" s="246" t="s">
        <v>4433</v>
      </c>
      <c r="D5010" s="245" t="s">
        <v>19</v>
      </c>
      <c r="E5010" s="247">
        <v>1567.14</v>
      </c>
    </row>
    <row r="5011" spans="2:5" ht="31.5" x14ac:dyDescent="0.25">
      <c r="B5011" s="265">
        <v>94622</v>
      </c>
      <c r="C5011" s="246" t="s">
        <v>4430</v>
      </c>
      <c r="D5011" s="245" t="s">
        <v>19</v>
      </c>
      <c r="E5011" s="247">
        <v>217.75</v>
      </c>
    </row>
    <row r="5012" spans="2:5" ht="31.5" x14ac:dyDescent="0.25">
      <c r="B5012" s="265">
        <v>94623</v>
      </c>
      <c r="C5012" s="246" t="s">
        <v>4431</v>
      </c>
      <c r="D5012" s="245" t="s">
        <v>19</v>
      </c>
      <c r="E5012" s="247">
        <v>503.93</v>
      </c>
    </row>
    <row r="5013" spans="2:5" ht="31.5" x14ac:dyDescent="0.25">
      <c r="B5013" s="265">
        <v>94624</v>
      </c>
      <c r="C5013" s="246" t="s">
        <v>4432</v>
      </c>
      <c r="D5013" s="245" t="s">
        <v>19</v>
      </c>
      <c r="E5013" s="247">
        <v>753.87</v>
      </c>
    </row>
    <row r="5014" spans="2:5" ht="31.5" x14ac:dyDescent="0.25">
      <c r="B5014" s="265">
        <v>94763</v>
      </c>
      <c r="C5014" s="246" t="s">
        <v>4521</v>
      </c>
      <c r="D5014" s="245" t="s">
        <v>19</v>
      </c>
      <c r="E5014" s="247">
        <v>397.31</v>
      </c>
    </row>
    <row r="5015" spans="2:5" ht="31.5" x14ac:dyDescent="0.25">
      <c r="B5015" s="265">
        <v>94756</v>
      </c>
      <c r="C5015" s="246" t="s">
        <v>4514</v>
      </c>
      <c r="D5015" s="245" t="s">
        <v>19</v>
      </c>
      <c r="E5015" s="247">
        <v>14.5</v>
      </c>
    </row>
    <row r="5016" spans="2:5" ht="31.5" x14ac:dyDescent="0.25">
      <c r="B5016" s="265">
        <v>94757</v>
      </c>
      <c r="C5016" s="246" t="s">
        <v>4515</v>
      </c>
      <c r="D5016" s="245" t="s">
        <v>19</v>
      </c>
      <c r="E5016" s="247">
        <v>22.66</v>
      </c>
    </row>
    <row r="5017" spans="2:5" ht="31.5" x14ac:dyDescent="0.25">
      <c r="B5017" s="265">
        <v>94758</v>
      </c>
      <c r="C5017" s="246" t="s">
        <v>4516</v>
      </c>
      <c r="D5017" s="245" t="s">
        <v>19</v>
      </c>
      <c r="E5017" s="247">
        <v>56.76</v>
      </c>
    </row>
    <row r="5018" spans="2:5" ht="31.5" x14ac:dyDescent="0.25">
      <c r="B5018" s="265">
        <v>94759</v>
      </c>
      <c r="C5018" s="246" t="s">
        <v>4517</v>
      </c>
      <c r="D5018" s="245" t="s">
        <v>19</v>
      </c>
      <c r="E5018" s="247">
        <v>72.28</v>
      </c>
    </row>
    <row r="5019" spans="2:5" ht="31.5" x14ac:dyDescent="0.25">
      <c r="B5019" s="265">
        <v>94760</v>
      </c>
      <c r="C5019" s="246" t="s">
        <v>4518</v>
      </c>
      <c r="D5019" s="245" t="s">
        <v>19</v>
      </c>
      <c r="E5019" s="247">
        <v>115.04</v>
      </c>
    </row>
    <row r="5020" spans="2:5" ht="31.5" x14ac:dyDescent="0.25">
      <c r="B5020" s="265">
        <v>94761</v>
      </c>
      <c r="C5020" s="246" t="s">
        <v>4519</v>
      </c>
      <c r="D5020" s="245" t="s">
        <v>19</v>
      </c>
      <c r="E5020" s="247">
        <v>247.99</v>
      </c>
    </row>
    <row r="5021" spans="2:5" ht="31.5" x14ac:dyDescent="0.25">
      <c r="B5021" s="265">
        <v>94762</v>
      </c>
      <c r="C5021" s="246" t="s">
        <v>4520</v>
      </c>
      <c r="D5021" s="245" t="s">
        <v>19</v>
      </c>
      <c r="E5021" s="247">
        <v>301.45</v>
      </c>
    </row>
    <row r="5022" spans="2:5" ht="31.5" x14ac:dyDescent="0.25">
      <c r="B5022" s="265">
        <v>94462</v>
      </c>
      <c r="C5022" s="246" t="s">
        <v>3596</v>
      </c>
      <c r="D5022" s="245" t="s">
        <v>123</v>
      </c>
      <c r="E5022" s="247">
        <v>107.76</v>
      </c>
    </row>
    <row r="5023" spans="2:5" ht="31.5" x14ac:dyDescent="0.25">
      <c r="B5023" s="265">
        <v>94463</v>
      </c>
      <c r="C5023" s="246" t="s">
        <v>3597</v>
      </c>
      <c r="D5023" s="245" t="s">
        <v>123</v>
      </c>
      <c r="E5023" s="247">
        <v>131.93</v>
      </c>
    </row>
    <row r="5024" spans="2:5" ht="31.5" x14ac:dyDescent="0.25">
      <c r="B5024" s="265">
        <v>94464</v>
      </c>
      <c r="C5024" s="246" t="s">
        <v>3598</v>
      </c>
      <c r="D5024" s="245" t="s">
        <v>123</v>
      </c>
      <c r="E5024" s="247">
        <v>172.72</v>
      </c>
    </row>
    <row r="5025" spans="2:5" ht="31.5" x14ac:dyDescent="0.25">
      <c r="B5025" s="265">
        <v>94605</v>
      </c>
      <c r="C5025" s="246" t="s">
        <v>3602</v>
      </c>
      <c r="D5025" s="245" t="s">
        <v>123</v>
      </c>
      <c r="E5025" s="247">
        <v>667.71</v>
      </c>
    </row>
    <row r="5026" spans="2:5" ht="31.5" x14ac:dyDescent="0.25">
      <c r="B5026" s="265">
        <v>94602</v>
      </c>
      <c r="C5026" s="246" t="s">
        <v>3599</v>
      </c>
      <c r="D5026" s="245" t="s">
        <v>123</v>
      </c>
      <c r="E5026" s="247">
        <v>239.78</v>
      </c>
    </row>
    <row r="5027" spans="2:5" ht="31.5" x14ac:dyDescent="0.25">
      <c r="B5027" s="265">
        <v>94603</v>
      </c>
      <c r="C5027" s="246" t="s">
        <v>3600</v>
      </c>
      <c r="D5027" s="245" t="s">
        <v>123</v>
      </c>
      <c r="E5027" s="247">
        <v>325.89999999999998</v>
      </c>
    </row>
    <row r="5028" spans="2:5" ht="31.5" x14ac:dyDescent="0.25">
      <c r="B5028" s="265">
        <v>94604</v>
      </c>
      <c r="C5028" s="246" t="s">
        <v>3601</v>
      </c>
      <c r="D5028" s="245" t="s">
        <v>123</v>
      </c>
      <c r="E5028" s="247">
        <v>462.24</v>
      </c>
    </row>
    <row r="5029" spans="2:5" ht="31.5" x14ac:dyDescent="0.25">
      <c r="B5029" s="265">
        <v>94723</v>
      </c>
      <c r="C5029" s="246" t="s">
        <v>3618</v>
      </c>
      <c r="D5029" s="245" t="s">
        <v>123</v>
      </c>
      <c r="E5029" s="247">
        <v>505.84</v>
      </c>
    </row>
    <row r="5030" spans="2:5" ht="31.5" x14ac:dyDescent="0.25">
      <c r="B5030" s="265">
        <v>94716</v>
      </c>
      <c r="C5030" s="246" t="s">
        <v>3611</v>
      </c>
      <c r="D5030" s="245" t="s">
        <v>123</v>
      </c>
      <c r="E5030" s="247">
        <v>24.96</v>
      </c>
    </row>
    <row r="5031" spans="2:5" ht="31.5" x14ac:dyDescent="0.25">
      <c r="B5031" s="265">
        <v>94717</v>
      </c>
      <c r="C5031" s="246" t="s">
        <v>3612</v>
      </c>
      <c r="D5031" s="245" t="s">
        <v>123</v>
      </c>
      <c r="E5031" s="247">
        <v>41.76</v>
      </c>
    </row>
    <row r="5032" spans="2:5" ht="31.5" x14ac:dyDescent="0.25">
      <c r="B5032" s="265">
        <v>94718</v>
      </c>
      <c r="C5032" s="246" t="s">
        <v>3613</v>
      </c>
      <c r="D5032" s="245" t="s">
        <v>123</v>
      </c>
      <c r="E5032" s="247">
        <v>54.51</v>
      </c>
    </row>
    <row r="5033" spans="2:5" ht="31.5" x14ac:dyDescent="0.25">
      <c r="B5033" s="265">
        <v>94719</v>
      </c>
      <c r="C5033" s="246" t="s">
        <v>3614</v>
      </c>
      <c r="D5033" s="245" t="s">
        <v>123</v>
      </c>
      <c r="E5033" s="247">
        <v>72.72</v>
      </c>
    </row>
    <row r="5034" spans="2:5" ht="31.5" x14ac:dyDescent="0.25">
      <c r="B5034" s="265">
        <v>94720</v>
      </c>
      <c r="C5034" s="246" t="s">
        <v>3615</v>
      </c>
      <c r="D5034" s="245" t="s">
        <v>123</v>
      </c>
      <c r="E5034" s="247">
        <v>106.51</v>
      </c>
    </row>
    <row r="5035" spans="2:5" ht="31.5" x14ac:dyDescent="0.25">
      <c r="B5035" s="265">
        <v>94721</v>
      </c>
      <c r="C5035" s="246" t="s">
        <v>3616</v>
      </c>
      <c r="D5035" s="245" t="s">
        <v>123</v>
      </c>
      <c r="E5035" s="247">
        <v>172.68</v>
      </c>
    </row>
    <row r="5036" spans="2:5" ht="31.5" x14ac:dyDescent="0.25">
      <c r="B5036" s="265">
        <v>94722</v>
      </c>
      <c r="C5036" s="246" t="s">
        <v>3617</v>
      </c>
      <c r="D5036" s="245" t="s">
        <v>123</v>
      </c>
      <c r="E5036" s="247">
        <v>269.08</v>
      </c>
    </row>
    <row r="5037" spans="2:5" ht="31.5" x14ac:dyDescent="0.25">
      <c r="B5037" s="265">
        <v>96726</v>
      </c>
      <c r="C5037" s="246" t="s">
        <v>3652</v>
      </c>
      <c r="D5037" s="245" t="s">
        <v>123</v>
      </c>
      <c r="E5037" s="247">
        <v>203.62</v>
      </c>
    </row>
    <row r="5038" spans="2:5" ht="31.5" x14ac:dyDescent="0.25">
      <c r="B5038" s="265">
        <v>96735</v>
      </c>
      <c r="C5038" s="246" t="s">
        <v>3661</v>
      </c>
      <c r="D5038" s="245" t="s">
        <v>123</v>
      </c>
      <c r="E5038" s="247">
        <v>385.33</v>
      </c>
    </row>
    <row r="5039" spans="2:5" ht="31.5" x14ac:dyDescent="0.25">
      <c r="B5039" s="265">
        <v>96718</v>
      </c>
      <c r="C5039" s="246" t="s">
        <v>3644</v>
      </c>
      <c r="D5039" s="245" t="s">
        <v>123</v>
      </c>
      <c r="E5039" s="247">
        <v>18.23</v>
      </c>
    </row>
    <row r="5040" spans="2:5" ht="31.5" x14ac:dyDescent="0.25">
      <c r="B5040" s="265">
        <v>96727</v>
      </c>
      <c r="C5040" s="246" t="s">
        <v>3653</v>
      </c>
      <c r="D5040" s="245" t="s">
        <v>123</v>
      </c>
      <c r="E5040" s="247">
        <v>20.74</v>
      </c>
    </row>
    <row r="5041" spans="2:5" ht="31.5" x14ac:dyDescent="0.25">
      <c r="B5041" s="265">
        <v>96719</v>
      </c>
      <c r="C5041" s="246" t="s">
        <v>3645</v>
      </c>
      <c r="D5041" s="245" t="s">
        <v>123</v>
      </c>
      <c r="E5041" s="247">
        <v>23.34</v>
      </c>
    </row>
    <row r="5042" spans="2:5" ht="31.5" x14ac:dyDescent="0.25">
      <c r="B5042" s="265">
        <v>96728</v>
      </c>
      <c r="C5042" s="246" t="s">
        <v>3654</v>
      </c>
      <c r="D5042" s="245" t="s">
        <v>123</v>
      </c>
      <c r="E5042" s="247">
        <v>26.8</v>
      </c>
    </row>
    <row r="5043" spans="2:5" ht="31.5" x14ac:dyDescent="0.25">
      <c r="B5043" s="265">
        <v>96720</v>
      </c>
      <c r="C5043" s="246" t="s">
        <v>3646</v>
      </c>
      <c r="D5043" s="245" t="s">
        <v>123</v>
      </c>
      <c r="E5043" s="247">
        <v>21.16</v>
      </c>
    </row>
    <row r="5044" spans="2:5" ht="31.5" x14ac:dyDescent="0.25">
      <c r="B5044" s="265">
        <v>96729</v>
      </c>
      <c r="C5044" s="246" t="s">
        <v>3655</v>
      </c>
      <c r="D5044" s="245" t="s">
        <v>123</v>
      </c>
      <c r="E5044" s="247">
        <v>34.57</v>
      </c>
    </row>
    <row r="5045" spans="2:5" ht="31.5" x14ac:dyDescent="0.25">
      <c r="B5045" s="265">
        <v>96721</v>
      </c>
      <c r="C5045" s="246" t="s">
        <v>3647</v>
      </c>
      <c r="D5045" s="245" t="s">
        <v>123</v>
      </c>
      <c r="E5045" s="247">
        <v>27.49</v>
      </c>
    </row>
    <row r="5046" spans="2:5" ht="31.5" x14ac:dyDescent="0.25">
      <c r="B5046" s="265">
        <v>96730</v>
      </c>
      <c r="C5046" s="246" t="s">
        <v>3656</v>
      </c>
      <c r="D5046" s="245" t="s">
        <v>123</v>
      </c>
      <c r="E5046" s="247">
        <v>47.82</v>
      </c>
    </row>
    <row r="5047" spans="2:5" ht="31.5" x14ac:dyDescent="0.25">
      <c r="B5047" s="265">
        <v>96722</v>
      </c>
      <c r="C5047" s="246" t="s">
        <v>3648</v>
      </c>
      <c r="D5047" s="245" t="s">
        <v>123</v>
      </c>
      <c r="E5047" s="247">
        <v>42.2</v>
      </c>
    </row>
    <row r="5048" spans="2:5" ht="31.5" x14ac:dyDescent="0.25">
      <c r="B5048" s="265">
        <v>96731</v>
      </c>
      <c r="C5048" s="246" t="s">
        <v>3657</v>
      </c>
      <c r="D5048" s="245" t="s">
        <v>123</v>
      </c>
      <c r="E5048" s="247">
        <v>72.34</v>
      </c>
    </row>
    <row r="5049" spans="2:5" ht="31.5" x14ac:dyDescent="0.25">
      <c r="B5049" s="265">
        <v>96723</v>
      </c>
      <c r="C5049" s="246" t="s">
        <v>3649</v>
      </c>
      <c r="D5049" s="245" t="s">
        <v>123</v>
      </c>
      <c r="E5049" s="247">
        <v>65.56</v>
      </c>
    </row>
    <row r="5050" spans="2:5" ht="31.5" x14ac:dyDescent="0.25">
      <c r="B5050" s="265">
        <v>96732</v>
      </c>
      <c r="C5050" s="246" t="s">
        <v>3658</v>
      </c>
      <c r="D5050" s="245" t="s">
        <v>123</v>
      </c>
      <c r="E5050" s="247">
        <v>121.9</v>
      </c>
    </row>
    <row r="5051" spans="2:5" ht="31.5" x14ac:dyDescent="0.25">
      <c r="B5051" s="265">
        <v>96724</v>
      </c>
      <c r="C5051" s="246" t="s">
        <v>3650</v>
      </c>
      <c r="D5051" s="245" t="s">
        <v>123</v>
      </c>
      <c r="E5051" s="247">
        <v>84.14</v>
      </c>
    </row>
    <row r="5052" spans="2:5" ht="31.5" x14ac:dyDescent="0.25">
      <c r="B5052" s="265">
        <v>96733</v>
      </c>
      <c r="C5052" s="246" t="s">
        <v>3659</v>
      </c>
      <c r="D5052" s="245" t="s">
        <v>123</v>
      </c>
      <c r="E5052" s="247">
        <v>166.07</v>
      </c>
    </row>
    <row r="5053" spans="2:5" ht="31.5" x14ac:dyDescent="0.25">
      <c r="B5053" s="265">
        <v>96725</v>
      </c>
      <c r="C5053" s="246" t="s">
        <v>3651</v>
      </c>
      <c r="D5053" s="245" t="s">
        <v>123</v>
      </c>
      <c r="E5053" s="247">
        <v>137.76</v>
      </c>
    </row>
    <row r="5054" spans="2:5" ht="31.5" x14ac:dyDescent="0.25">
      <c r="B5054" s="265">
        <v>96734</v>
      </c>
      <c r="C5054" s="246" t="s">
        <v>3660</v>
      </c>
      <c r="D5054" s="245" t="s">
        <v>123</v>
      </c>
      <c r="E5054" s="247">
        <v>277.06</v>
      </c>
    </row>
    <row r="5055" spans="2:5" ht="31.5" x14ac:dyDescent="0.25">
      <c r="B5055" s="265">
        <v>94648</v>
      </c>
      <c r="C5055" s="246" t="s">
        <v>3603</v>
      </c>
      <c r="D5055" s="245" t="s">
        <v>123</v>
      </c>
      <c r="E5055" s="247">
        <v>6.72</v>
      </c>
    </row>
    <row r="5056" spans="2:5" ht="31.5" x14ac:dyDescent="0.25">
      <c r="B5056" s="265">
        <v>94655</v>
      </c>
      <c r="C5056" s="246" t="s">
        <v>3610</v>
      </c>
      <c r="D5056" s="245" t="s">
        <v>123</v>
      </c>
      <c r="E5056" s="247">
        <v>110.93</v>
      </c>
    </row>
    <row r="5057" spans="2:5" ht="31.5" x14ac:dyDescent="0.25">
      <c r="B5057" s="265">
        <v>94649</v>
      </c>
      <c r="C5057" s="246" t="s">
        <v>3604</v>
      </c>
      <c r="D5057" s="245" t="s">
        <v>123</v>
      </c>
      <c r="E5057" s="247">
        <v>11.9</v>
      </c>
    </row>
    <row r="5058" spans="2:5" ht="31.5" x14ac:dyDescent="0.25">
      <c r="B5058" s="265">
        <v>94650</v>
      </c>
      <c r="C5058" s="246" t="s">
        <v>3605</v>
      </c>
      <c r="D5058" s="245" t="s">
        <v>123</v>
      </c>
      <c r="E5058" s="247">
        <v>17.77</v>
      </c>
    </row>
    <row r="5059" spans="2:5" ht="31.5" x14ac:dyDescent="0.25">
      <c r="B5059" s="265">
        <v>94651</v>
      </c>
      <c r="C5059" s="246" t="s">
        <v>3606</v>
      </c>
      <c r="D5059" s="245" t="s">
        <v>123</v>
      </c>
      <c r="E5059" s="247">
        <v>21.09</v>
      </c>
    </row>
    <row r="5060" spans="2:5" ht="31.5" x14ac:dyDescent="0.25">
      <c r="B5060" s="265">
        <v>94652</v>
      </c>
      <c r="C5060" s="246" t="s">
        <v>3607</v>
      </c>
      <c r="D5060" s="245" t="s">
        <v>123</v>
      </c>
      <c r="E5060" s="247">
        <v>32.46</v>
      </c>
    </row>
    <row r="5061" spans="2:5" ht="31.5" x14ac:dyDescent="0.25">
      <c r="B5061" s="265">
        <v>94653</v>
      </c>
      <c r="C5061" s="246" t="s">
        <v>3608</v>
      </c>
      <c r="D5061" s="245" t="s">
        <v>123</v>
      </c>
      <c r="E5061" s="247">
        <v>51.96</v>
      </c>
    </row>
    <row r="5062" spans="2:5" ht="31.5" x14ac:dyDescent="0.25">
      <c r="B5062" s="265">
        <v>94654</v>
      </c>
      <c r="C5062" s="246" t="s">
        <v>3609</v>
      </c>
      <c r="D5062" s="245" t="s">
        <v>123</v>
      </c>
      <c r="E5062" s="247">
        <v>70.28</v>
      </c>
    </row>
    <row r="5063" spans="2:5" ht="31.5" x14ac:dyDescent="0.25">
      <c r="B5063" s="265">
        <v>94689</v>
      </c>
      <c r="C5063" s="246" t="s">
        <v>4467</v>
      </c>
      <c r="D5063" s="245" t="s">
        <v>19</v>
      </c>
      <c r="E5063" s="247">
        <v>9.89</v>
      </c>
    </row>
    <row r="5064" spans="2:5" ht="31.5" x14ac:dyDescent="0.25">
      <c r="B5064" s="265">
        <v>94702</v>
      </c>
      <c r="C5064" s="246" t="s">
        <v>4480</v>
      </c>
      <c r="D5064" s="245" t="s">
        <v>19</v>
      </c>
      <c r="E5064" s="247">
        <v>170.73</v>
      </c>
    </row>
    <row r="5065" spans="2:5" ht="31.5" x14ac:dyDescent="0.25">
      <c r="B5065" s="265">
        <v>94691</v>
      </c>
      <c r="C5065" s="246" t="s">
        <v>4469</v>
      </c>
      <c r="D5065" s="245" t="s">
        <v>19</v>
      </c>
      <c r="E5065" s="247">
        <v>13.83</v>
      </c>
    </row>
    <row r="5066" spans="2:5" ht="31.5" x14ac:dyDescent="0.25">
      <c r="B5066" s="265">
        <v>94693</v>
      </c>
      <c r="C5066" s="246" t="s">
        <v>4471</v>
      </c>
      <c r="D5066" s="245" t="s">
        <v>19</v>
      </c>
      <c r="E5066" s="247">
        <v>18.13</v>
      </c>
    </row>
    <row r="5067" spans="2:5" ht="31.5" x14ac:dyDescent="0.25">
      <c r="B5067" s="265">
        <v>94695</v>
      </c>
      <c r="C5067" s="246" t="s">
        <v>4473</v>
      </c>
      <c r="D5067" s="245" t="s">
        <v>19</v>
      </c>
      <c r="E5067" s="247">
        <v>30.45</v>
      </c>
    </row>
    <row r="5068" spans="2:5" ht="31.5" x14ac:dyDescent="0.25">
      <c r="B5068" s="265">
        <v>94698</v>
      </c>
      <c r="C5068" s="246" t="s">
        <v>4476</v>
      </c>
      <c r="D5068" s="245" t="s">
        <v>19</v>
      </c>
      <c r="E5068" s="247">
        <v>63.88</v>
      </c>
    </row>
    <row r="5069" spans="2:5" ht="31.5" x14ac:dyDescent="0.25">
      <c r="B5069" s="265">
        <v>94700</v>
      </c>
      <c r="C5069" s="246" t="s">
        <v>4478</v>
      </c>
      <c r="D5069" s="245" t="s">
        <v>19</v>
      </c>
      <c r="E5069" s="247">
        <v>118.53</v>
      </c>
    </row>
    <row r="5070" spans="2:5" ht="31.5" x14ac:dyDescent="0.25">
      <c r="B5070" s="265">
        <v>94477</v>
      </c>
      <c r="C5070" s="246" t="s">
        <v>4417</v>
      </c>
      <c r="D5070" s="245" t="s">
        <v>19</v>
      </c>
      <c r="E5070" s="247">
        <v>116.4</v>
      </c>
    </row>
    <row r="5071" spans="2:5" ht="31.5" x14ac:dyDescent="0.25">
      <c r="B5071" s="265">
        <v>94478</v>
      </c>
      <c r="C5071" s="246" t="s">
        <v>4418</v>
      </c>
      <c r="D5071" s="245" t="s">
        <v>19</v>
      </c>
      <c r="E5071" s="247">
        <v>190.21</v>
      </c>
    </row>
    <row r="5072" spans="2:5" ht="31.5" x14ac:dyDescent="0.25">
      <c r="B5072" s="265">
        <v>94479</v>
      </c>
      <c r="C5072" s="246" t="s">
        <v>4419</v>
      </c>
      <c r="D5072" s="245" t="s">
        <v>19</v>
      </c>
      <c r="E5072" s="247">
        <v>246.84</v>
      </c>
    </row>
    <row r="5073" spans="2:5" x14ac:dyDescent="0.25">
      <c r="B5073" s="265">
        <v>96764</v>
      </c>
      <c r="C5073" s="246" t="s">
        <v>4620</v>
      </c>
      <c r="D5073" s="245" t="s">
        <v>19</v>
      </c>
      <c r="E5073" s="247">
        <v>379.82</v>
      </c>
    </row>
    <row r="5074" spans="2:5" x14ac:dyDescent="0.25">
      <c r="B5074" s="265">
        <v>105164</v>
      </c>
      <c r="C5074" s="246" t="s">
        <v>5026</v>
      </c>
      <c r="D5074" s="245" t="s">
        <v>19</v>
      </c>
      <c r="E5074" s="247">
        <v>13.39</v>
      </c>
    </row>
    <row r="5075" spans="2:5" x14ac:dyDescent="0.25">
      <c r="B5075" s="265">
        <v>105165</v>
      </c>
      <c r="C5075" s="246" t="s">
        <v>5027</v>
      </c>
      <c r="D5075" s="245" t="s">
        <v>19</v>
      </c>
      <c r="E5075" s="247">
        <v>13.64</v>
      </c>
    </row>
    <row r="5076" spans="2:5" x14ac:dyDescent="0.25">
      <c r="B5076" s="265">
        <v>96758</v>
      </c>
      <c r="C5076" s="246" t="s">
        <v>4614</v>
      </c>
      <c r="D5076" s="245" t="s">
        <v>19</v>
      </c>
      <c r="E5076" s="247">
        <v>20.95</v>
      </c>
    </row>
    <row r="5077" spans="2:5" x14ac:dyDescent="0.25">
      <c r="B5077" s="265">
        <v>96759</v>
      </c>
      <c r="C5077" s="246" t="s">
        <v>4615</v>
      </c>
      <c r="D5077" s="245" t="s">
        <v>19</v>
      </c>
      <c r="E5077" s="247">
        <v>31.09</v>
      </c>
    </row>
    <row r="5078" spans="2:5" x14ac:dyDescent="0.25">
      <c r="B5078" s="265">
        <v>96760</v>
      </c>
      <c r="C5078" s="246" t="s">
        <v>4616</v>
      </c>
      <c r="D5078" s="245" t="s">
        <v>19</v>
      </c>
      <c r="E5078" s="247">
        <v>50.84</v>
      </c>
    </row>
    <row r="5079" spans="2:5" x14ac:dyDescent="0.25">
      <c r="B5079" s="265">
        <v>96761</v>
      </c>
      <c r="C5079" s="246" t="s">
        <v>4617</v>
      </c>
      <c r="D5079" s="245" t="s">
        <v>19</v>
      </c>
      <c r="E5079" s="247">
        <v>75.86</v>
      </c>
    </row>
    <row r="5080" spans="2:5" x14ac:dyDescent="0.25">
      <c r="B5080" s="265">
        <v>96762</v>
      </c>
      <c r="C5080" s="246" t="s">
        <v>4618</v>
      </c>
      <c r="D5080" s="245" t="s">
        <v>19</v>
      </c>
      <c r="E5080" s="247">
        <v>143.16</v>
      </c>
    </row>
    <row r="5081" spans="2:5" x14ac:dyDescent="0.25">
      <c r="B5081" s="265">
        <v>96763</v>
      </c>
      <c r="C5081" s="246" t="s">
        <v>4619</v>
      </c>
      <c r="D5081" s="245" t="s">
        <v>19</v>
      </c>
      <c r="E5081" s="247">
        <v>191.76</v>
      </c>
    </row>
    <row r="5082" spans="2:5" ht="31.5" x14ac:dyDescent="0.25">
      <c r="B5082" s="265">
        <v>94688</v>
      </c>
      <c r="C5082" s="246" t="s">
        <v>4466</v>
      </c>
      <c r="D5082" s="245" t="s">
        <v>19</v>
      </c>
      <c r="E5082" s="247">
        <v>7.82</v>
      </c>
    </row>
    <row r="5083" spans="2:5" ht="31.5" x14ac:dyDescent="0.25">
      <c r="B5083" s="265">
        <v>94701</v>
      </c>
      <c r="C5083" s="246" t="s">
        <v>4479</v>
      </c>
      <c r="D5083" s="245" t="s">
        <v>19</v>
      </c>
      <c r="E5083" s="247">
        <v>206.07</v>
      </c>
    </row>
    <row r="5084" spans="2:5" ht="31.5" x14ac:dyDescent="0.25">
      <c r="B5084" s="265">
        <v>94690</v>
      </c>
      <c r="C5084" s="246" t="s">
        <v>4468</v>
      </c>
      <c r="D5084" s="245" t="s">
        <v>19</v>
      </c>
      <c r="E5084" s="247">
        <v>12.19</v>
      </c>
    </row>
    <row r="5085" spans="2:5" ht="31.5" x14ac:dyDescent="0.25">
      <c r="B5085" s="265">
        <v>94692</v>
      </c>
      <c r="C5085" s="246" t="s">
        <v>4470</v>
      </c>
      <c r="D5085" s="245" t="s">
        <v>19</v>
      </c>
      <c r="E5085" s="247">
        <v>19.64</v>
      </c>
    </row>
    <row r="5086" spans="2:5" ht="31.5" x14ac:dyDescent="0.25">
      <c r="B5086" s="265">
        <v>94694</v>
      </c>
      <c r="C5086" s="246" t="s">
        <v>4472</v>
      </c>
      <c r="D5086" s="245" t="s">
        <v>19</v>
      </c>
      <c r="E5086" s="247">
        <v>25.01</v>
      </c>
    </row>
    <row r="5087" spans="2:5" ht="31.5" x14ac:dyDescent="0.25">
      <c r="B5087" s="265">
        <v>94696</v>
      </c>
      <c r="C5087" s="246" t="s">
        <v>4474</v>
      </c>
      <c r="D5087" s="245" t="s">
        <v>19</v>
      </c>
      <c r="E5087" s="247">
        <v>48.76</v>
      </c>
    </row>
    <row r="5088" spans="2:5" ht="31.5" x14ac:dyDescent="0.25">
      <c r="B5088" s="265">
        <v>94697</v>
      </c>
      <c r="C5088" s="246" t="s">
        <v>4475</v>
      </c>
      <c r="D5088" s="245" t="s">
        <v>19</v>
      </c>
      <c r="E5088" s="247">
        <v>81.95</v>
      </c>
    </row>
    <row r="5089" spans="2:5" ht="31.5" x14ac:dyDescent="0.25">
      <c r="B5089" s="265">
        <v>94699</v>
      </c>
      <c r="C5089" s="246" t="s">
        <v>4477</v>
      </c>
      <c r="D5089" s="245" t="s">
        <v>19</v>
      </c>
      <c r="E5089" s="247">
        <v>107.86</v>
      </c>
    </row>
    <row r="5090" spans="2:5" ht="31.5" x14ac:dyDescent="0.25">
      <c r="B5090" s="265">
        <v>105167</v>
      </c>
      <c r="C5090" s="246" t="s">
        <v>5029</v>
      </c>
      <c r="D5090" s="245" t="s">
        <v>19</v>
      </c>
      <c r="E5090" s="247">
        <v>267.57</v>
      </c>
    </row>
    <row r="5091" spans="2:5" ht="31.5" x14ac:dyDescent="0.25">
      <c r="B5091" s="265">
        <v>105168</v>
      </c>
      <c r="C5091" s="246" t="s">
        <v>9018</v>
      </c>
      <c r="D5091" s="245" t="s">
        <v>19</v>
      </c>
      <c r="E5091" s="247">
        <v>0</v>
      </c>
    </row>
    <row r="5092" spans="2:5" ht="31.5" x14ac:dyDescent="0.25">
      <c r="B5092" s="265">
        <v>105171</v>
      </c>
      <c r="C5092" s="246" t="s">
        <v>9019</v>
      </c>
      <c r="D5092" s="245" t="s">
        <v>19</v>
      </c>
      <c r="E5092" s="247">
        <v>0</v>
      </c>
    </row>
    <row r="5093" spans="2:5" ht="31.5" x14ac:dyDescent="0.25">
      <c r="B5093" s="265">
        <v>105191</v>
      </c>
      <c r="C5093" s="246" t="s">
        <v>9020</v>
      </c>
      <c r="D5093" s="245" t="s">
        <v>19</v>
      </c>
      <c r="E5093" s="247">
        <v>0</v>
      </c>
    </row>
    <row r="5094" spans="2:5" ht="31.5" x14ac:dyDescent="0.25">
      <c r="B5094" s="265">
        <v>105192</v>
      </c>
      <c r="C5094" s="246" t="s">
        <v>9021</v>
      </c>
      <c r="D5094" s="245" t="s">
        <v>19</v>
      </c>
      <c r="E5094" s="247">
        <v>0</v>
      </c>
    </row>
    <row r="5095" spans="2:5" ht="31.5" x14ac:dyDescent="0.25">
      <c r="B5095" s="265">
        <v>96809</v>
      </c>
      <c r="C5095" s="246" t="s">
        <v>4628</v>
      </c>
      <c r="D5095" s="245" t="s">
        <v>19</v>
      </c>
      <c r="E5095" s="247">
        <v>21.24</v>
      </c>
    </row>
    <row r="5096" spans="2:5" ht="31.5" x14ac:dyDescent="0.25">
      <c r="B5096" s="265">
        <v>96812</v>
      </c>
      <c r="C5096" s="246" t="s">
        <v>4631</v>
      </c>
      <c r="D5096" s="245" t="s">
        <v>19</v>
      </c>
      <c r="E5096" s="247">
        <v>22.2</v>
      </c>
    </row>
    <row r="5097" spans="2:5" ht="31.5" x14ac:dyDescent="0.25">
      <c r="B5097" s="265">
        <v>96813</v>
      </c>
      <c r="C5097" s="246" t="s">
        <v>4632</v>
      </c>
      <c r="D5097" s="245" t="s">
        <v>19</v>
      </c>
      <c r="E5097" s="247">
        <v>25.24</v>
      </c>
    </row>
    <row r="5098" spans="2:5" ht="31.5" x14ac:dyDescent="0.25">
      <c r="B5098" s="265">
        <v>96817</v>
      </c>
      <c r="C5098" s="246" t="s">
        <v>4636</v>
      </c>
      <c r="D5098" s="245" t="s">
        <v>19</v>
      </c>
      <c r="E5098" s="247">
        <v>37.31</v>
      </c>
    </row>
    <row r="5099" spans="2:5" ht="31.5" x14ac:dyDescent="0.25">
      <c r="B5099" s="265">
        <v>96816</v>
      </c>
      <c r="C5099" s="246" t="s">
        <v>4635</v>
      </c>
      <c r="D5099" s="245" t="s">
        <v>19</v>
      </c>
      <c r="E5099" s="247">
        <v>28.38</v>
      </c>
    </row>
    <row r="5100" spans="2:5" ht="31.5" x14ac:dyDescent="0.25">
      <c r="B5100" s="265">
        <v>96821</v>
      </c>
      <c r="C5100" s="246" t="s">
        <v>4640</v>
      </c>
      <c r="D5100" s="245" t="s">
        <v>19</v>
      </c>
      <c r="E5100" s="247">
        <v>41.44</v>
      </c>
    </row>
    <row r="5101" spans="2:5" ht="31.5" x14ac:dyDescent="0.25">
      <c r="B5101" s="265">
        <v>96824</v>
      </c>
      <c r="C5101" s="246" t="s">
        <v>4643</v>
      </c>
      <c r="D5101" s="245" t="s">
        <v>19</v>
      </c>
      <c r="E5101" s="247">
        <v>19.809999999999999</v>
      </c>
    </row>
    <row r="5102" spans="2:5" ht="31.5" x14ac:dyDescent="0.25">
      <c r="B5102" s="265">
        <v>96827</v>
      </c>
      <c r="C5102" s="246" t="s">
        <v>4645</v>
      </c>
      <c r="D5102" s="245" t="s">
        <v>19</v>
      </c>
      <c r="E5102" s="247">
        <v>21.53</v>
      </c>
    </row>
    <row r="5103" spans="2:5" ht="31.5" x14ac:dyDescent="0.25">
      <c r="B5103" s="265">
        <v>96828</v>
      </c>
      <c r="C5103" s="246" t="s">
        <v>4646</v>
      </c>
      <c r="D5103" s="245" t="s">
        <v>19</v>
      </c>
      <c r="E5103" s="247">
        <v>26.35</v>
      </c>
    </row>
    <row r="5104" spans="2:5" ht="31.5" x14ac:dyDescent="0.25">
      <c r="B5104" s="265">
        <v>96832</v>
      </c>
      <c r="C5104" s="246" t="s">
        <v>4649</v>
      </c>
      <c r="D5104" s="245" t="s">
        <v>19</v>
      </c>
      <c r="E5104" s="247">
        <v>32.71</v>
      </c>
    </row>
    <row r="5105" spans="2:5" ht="31.5" x14ac:dyDescent="0.25">
      <c r="B5105" s="265">
        <v>104525</v>
      </c>
      <c r="C5105" s="246" t="s">
        <v>9022</v>
      </c>
      <c r="D5105" s="245" t="s">
        <v>19</v>
      </c>
      <c r="E5105" s="247">
        <v>0</v>
      </c>
    </row>
    <row r="5106" spans="2:5" ht="31.5" x14ac:dyDescent="0.25">
      <c r="B5106" s="265">
        <v>104563</v>
      </c>
      <c r="C5106" s="246" t="s">
        <v>9023</v>
      </c>
      <c r="D5106" s="245" t="s">
        <v>19</v>
      </c>
      <c r="E5106" s="247">
        <v>0</v>
      </c>
    </row>
    <row r="5107" spans="2:5" ht="31.5" x14ac:dyDescent="0.25">
      <c r="B5107" s="265">
        <v>104531</v>
      </c>
      <c r="C5107" s="246" t="s">
        <v>9024</v>
      </c>
      <c r="D5107" s="245" t="s">
        <v>19</v>
      </c>
      <c r="E5107" s="247">
        <v>0</v>
      </c>
    </row>
    <row r="5108" spans="2:5" ht="31.5" x14ac:dyDescent="0.25">
      <c r="B5108" s="265">
        <v>104527</v>
      </c>
      <c r="C5108" s="246" t="s">
        <v>9025</v>
      </c>
      <c r="D5108" s="245" t="s">
        <v>19</v>
      </c>
      <c r="E5108" s="247">
        <v>0</v>
      </c>
    </row>
    <row r="5109" spans="2:5" ht="31.5" x14ac:dyDescent="0.25">
      <c r="B5109" s="265">
        <v>104529</v>
      </c>
      <c r="C5109" s="246" t="s">
        <v>9026</v>
      </c>
      <c r="D5109" s="245" t="s">
        <v>19</v>
      </c>
      <c r="E5109" s="247">
        <v>0</v>
      </c>
    </row>
    <row r="5110" spans="2:5" ht="31.5" x14ac:dyDescent="0.25">
      <c r="B5110" s="265">
        <v>104564</v>
      </c>
      <c r="C5110" s="246" t="s">
        <v>9027</v>
      </c>
      <c r="D5110" s="245" t="s">
        <v>19</v>
      </c>
      <c r="E5110" s="247">
        <v>0</v>
      </c>
    </row>
    <row r="5111" spans="2:5" ht="31.5" x14ac:dyDescent="0.25">
      <c r="B5111" s="265">
        <v>104533</v>
      </c>
      <c r="C5111" s="246" t="s">
        <v>9028</v>
      </c>
      <c r="D5111" s="245" t="s">
        <v>19</v>
      </c>
      <c r="E5111" s="247">
        <v>0</v>
      </c>
    </row>
    <row r="5112" spans="2:5" ht="31.5" x14ac:dyDescent="0.25">
      <c r="B5112" s="265">
        <v>104535</v>
      </c>
      <c r="C5112" s="246" t="s">
        <v>9029</v>
      </c>
      <c r="D5112" s="245" t="s">
        <v>19</v>
      </c>
      <c r="E5112" s="247">
        <v>0</v>
      </c>
    </row>
    <row r="5113" spans="2:5" ht="31.5" x14ac:dyDescent="0.25">
      <c r="B5113" s="265">
        <v>96810</v>
      </c>
      <c r="C5113" s="246" t="s">
        <v>4629</v>
      </c>
      <c r="D5113" s="245" t="s">
        <v>19</v>
      </c>
      <c r="E5113" s="247">
        <v>23.13</v>
      </c>
    </row>
    <row r="5114" spans="2:5" ht="31.5" x14ac:dyDescent="0.25">
      <c r="B5114" s="265">
        <v>104524</v>
      </c>
      <c r="C5114" s="246" t="s">
        <v>9030</v>
      </c>
      <c r="D5114" s="245" t="s">
        <v>19</v>
      </c>
      <c r="E5114" s="247">
        <v>0</v>
      </c>
    </row>
    <row r="5115" spans="2:5" ht="31.5" x14ac:dyDescent="0.25">
      <c r="B5115" s="265">
        <v>104530</v>
      </c>
      <c r="C5115" s="246" t="s">
        <v>9031</v>
      </c>
      <c r="D5115" s="245" t="s">
        <v>19</v>
      </c>
      <c r="E5115" s="247">
        <v>0</v>
      </c>
    </row>
    <row r="5116" spans="2:5" ht="31.5" x14ac:dyDescent="0.25">
      <c r="B5116" s="265">
        <v>104526</v>
      </c>
      <c r="C5116" s="246" t="s">
        <v>9032</v>
      </c>
      <c r="D5116" s="245" t="s">
        <v>19</v>
      </c>
      <c r="E5116" s="247">
        <v>0</v>
      </c>
    </row>
    <row r="5117" spans="2:5" ht="31.5" x14ac:dyDescent="0.25">
      <c r="B5117" s="265">
        <v>104528</v>
      </c>
      <c r="C5117" s="246" t="s">
        <v>9033</v>
      </c>
      <c r="D5117" s="245" t="s">
        <v>19</v>
      </c>
      <c r="E5117" s="247">
        <v>0</v>
      </c>
    </row>
    <row r="5118" spans="2:5" ht="31.5" x14ac:dyDescent="0.25">
      <c r="B5118" s="265">
        <v>104532</v>
      </c>
      <c r="C5118" s="246" t="s">
        <v>9034</v>
      </c>
      <c r="D5118" s="245" t="s">
        <v>19</v>
      </c>
      <c r="E5118" s="247">
        <v>0</v>
      </c>
    </row>
    <row r="5119" spans="2:5" ht="31.5" x14ac:dyDescent="0.25">
      <c r="B5119" s="265">
        <v>104534</v>
      </c>
      <c r="C5119" s="246" t="s">
        <v>9035</v>
      </c>
      <c r="D5119" s="245" t="s">
        <v>19</v>
      </c>
      <c r="E5119" s="247">
        <v>0</v>
      </c>
    </row>
    <row r="5120" spans="2:5" ht="31.5" x14ac:dyDescent="0.25">
      <c r="B5120" s="265">
        <v>96873</v>
      </c>
      <c r="C5120" s="246" t="s">
        <v>4684</v>
      </c>
      <c r="D5120" s="245" t="s">
        <v>19</v>
      </c>
      <c r="E5120" s="247">
        <v>69.72</v>
      </c>
    </row>
    <row r="5121" spans="2:5" ht="31.5" x14ac:dyDescent="0.25">
      <c r="B5121" s="265">
        <v>96872</v>
      </c>
      <c r="C5121" s="246" t="s">
        <v>4683</v>
      </c>
      <c r="D5121" s="245" t="s">
        <v>19</v>
      </c>
      <c r="E5121" s="247">
        <v>52.98</v>
      </c>
    </row>
    <row r="5122" spans="2:5" ht="31.5" x14ac:dyDescent="0.25">
      <c r="B5122" s="265">
        <v>96876</v>
      </c>
      <c r="C5122" s="246" t="s">
        <v>4687</v>
      </c>
      <c r="D5122" s="245" t="s">
        <v>19</v>
      </c>
      <c r="E5122" s="247">
        <v>186.73</v>
      </c>
    </row>
    <row r="5123" spans="2:5" ht="31.5" x14ac:dyDescent="0.25">
      <c r="B5123" s="265">
        <v>96878</v>
      </c>
      <c r="C5123" s="246" t="s">
        <v>4688</v>
      </c>
      <c r="D5123" s="245" t="s">
        <v>19</v>
      </c>
      <c r="E5123" s="247">
        <v>209.33</v>
      </c>
    </row>
    <row r="5124" spans="2:5" ht="31.5" x14ac:dyDescent="0.25">
      <c r="B5124" s="265">
        <v>96875</v>
      </c>
      <c r="C5124" s="246" t="s">
        <v>4686</v>
      </c>
      <c r="D5124" s="245" t="s">
        <v>19</v>
      </c>
      <c r="E5124" s="247">
        <v>83.34</v>
      </c>
    </row>
    <row r="5125" spans="2:5" ht="31.5" x14ac:dyDescent="0.25">
      <c r="B5125" s="265">
        <v>96874</v>
      </c>
      <c r="C5125" s="246" t="s">
        <v>4685</v>
      </c>
      <c r="D5125" s="245" t="s">
        <v>19</v>
      </c>
      <c r="E5125" s="247">
        <v>64.28</v>
      </c>
    </row>
    <row r="5126" spans="2:5" ht="31.5" x14ac:dyDescent="0.25">
      <c r="B5126" s="265">
        <v>96879</v>
      </c>
      <c r="C5126" s="246" t="s">
        <v>4689</v>
      </c>
      <c r="D5126" s="245" t="s">
        <v>19</v>
      </c>
      <c r="E5126" s="247">
        <v>203.14</v>
      </c>
    </row>
    <row r="5127" spans="2:5" ht="31.5" x14ac:dyDescent="0.25">
      <c r="B5127" s="265">
        <v>96881</v>
      </c>
      <c r="C5127" s="246" t="s">
        <v>4690</v>
      </c>
      <c r="D5127" s="245" t="s">
        <v>19</v>
      </c>
      <c r="E5127" s="247">
        <v>240.37</v>
      </c>
    </row>
    <row r="5128" spans="2:5" ht="31.5" x14ac:dyDescent="0.25">
      <c r="B5128" s="265">
        <v>96837</v>
      </c>
      <c r="C5128" s="246" t="s">
        <v>4653</v>
      </c>
      <c r="D5128" s="245" t="s">
        <v>19</v>
      </c>
      <c r="E5128" s="247">
        <v>23.67</v>
      </c>
    </row>
    <row r="5129" spans="2:5" ht="31.5" x14ac:dyDescent="0.25">
      <c r="B5129" s="265">
        <v>96840</v>
      </c>
      <c r="C5129" s="246" t="s">
        <v>4656</v>
      </c>
      <c r="D5129" s="245" t="s">
        <v>19</v>
      </c>
      <c r="E5129" s="247">
        <v>28.52</v>
      </c>
    </row>
    <row r="5130" spans="2:5" ht="31.5" x14ac:dyDescent="0.25">
      <c r="B5130" s="265">
        <v>96845</v>
      </c>
      <c r="C5130" s="246" t="s">
        <v>4661</v>
      </c>
      <c r="D5130" s="245" t="s">
        <v>19</v>
      </c>
      <c r="E5130" s="247">
        <v>43.88</v>
      </c>
    </row>
    <row r="5131" spans="2:5" ht="31.5" x14ac:dyDescent="0.25">
      <c r="B5131" s="265">
        <v>96848</v>
      </c>
      <c r="C5131" s="246" t="s">
        <v>4664</v>
      </c>
      <c r="D5131" s="245" t="s">
        <v>19</v>
      </c>
      <c r="E5131" s="247">
        <v>57.94</v>
      </c>
    </row>
    <row r="5132" spans="2:5" ht="31.5" x14ac:dyDescent="0.25">
      <c r="B5132" s="265">
        <v>96849</v>
      </c>
      <c r="C5132" s="246" t="s">
        <v>4665</v>
      </c>
      <c r="D5132" s="245" t="s">
        <v>19</v>
      </c>
      <c r="E5132" s="247">
        <v>18.64</v>
      </c>
    </row>
    <row r="5133" spans="2:5" ht="31.5" x14ac:dyDescent="0.25">
      <c r="B5133" s="265">
        <v>96852</v>
      </c>
      <c r="C5133" s="246" t="s">
        <v>4667</v>
      </c>
      <c r="D5133" s="245" t="s">
        <v>19</v>
      </c>
      <c r="E5133" s="247">
        <v>23.6</v>
      </c>
    </row>
    <row r="5134" spans="2:5" ht="31.5" x14ac:dyDescent="0.25">
      <c r="B5134" s="265">
        <v>96855</v>
      </c>
      <c r="C5134" s="246" t="s">
        <v>4670</v>
      </c>
      <c r="D5134" s="245" t="s">
        <v>19</v>
      </c>
      <c r="E5134" s="247">
        <v>36.32</v>
      </c>
    </row>
    <row r="5135" spans="2:5" ht="31.5" x14ac:dyDescent="0.25">
      <c r="B5135" s="265">
        <v>96838</v>
      </c>
      <c r="C5135" s="246" t="s">
        <v>4654</v>
      </c>
      <c r="D5135" s="245" t="s">
        <v>19</v>
      </c>
      <c r="E5135" s="247">
        <v>28.81</v>
      </c>
    </row>
    <row r="5136" spans="2:5" ht="31.5" x14ac:dyDescent="0.25">
      <c r="B5136" s="265">
        <v>96841</v>
      </c>
      <c r="C5136" s="246" t="s">
        <v>4657</v>
      </c>
      <c r="D5136" s="245" t="s">
        <v>19</v>
      </c>
      <c r="E5136" s="247">
        <v>31.87</v>
      </c>
    </row>
    <row r="5137" spans="2:5" ht="31.5" x14ac:dyDescent="0.25">
      <c r="B5137" s="265">
        <v>96842</v>
      </c>
      <c r="C5137" s="246" t="s">
        <v>4658</v>
      </c>
      <c r="D5137" s="245" t="s">
        <v>19</v>
      </c>
      <c r="E5137" s="247">
        <v>36.369999999999997</v>
      </c>
    </row>
    <row r="5138" spans="2:5" ht="31.5" x14ac:dyDescent="0.25">
      <c r="B5138" s="265">
        <v>96846</v>
      </c>
      <c r="C5138" s="246" t="s">
        <v>4662</v>
      </c>
      <c r="D5138" s="245" t="s">
        <v>19</v>
      </c>
      <c r="E5138" s="247">
        <v>42.07</v>
      </c>
    </row>
    <row r="5139" spans="2:5" ht="31.5" x14ac:dyDescent="0.25">
      <c r="B5139" s="265">
        <v>96850</v>
      </c>
      <c r="C5139" s="246" t="s">
        <v>4666</v>
      </c>
      <c r="D5139" s="245" t="s">
        <v>19</v>
      </c>
      <c r="E5139" s="247">
        <v>26.73</v>
      </c>
    </row>
    <row r="5140" spans="2:5" ht="31.5" x14ac:dyDescent="0.25">
      <c r="B5140" s="265">
        <v>96853</v>
      </c>
      <c r="C5140" s="246" t="s">
        <v>4668</v>
      </c>
      <c r="D5140" s="245" t="s">
        <v>19</v>
      </c>
      <c r="E5140" s="247">
        <v>28.67</v>
      </c>
    </row>
    <row r="5141" spans="2:5" ht="31.5" x14ac:dyDescent="0.25">
      <c r="B5141" s="265">
        <v>96854</v>
      </c>
      <c r="C5141" s="246" t="s">
        <v>4669</v>
      </c>
      <c r="D5141" s="245" t="s">
        <v>19</v>
      </c>
      <c r="E5141" s="247">
        <v>35.01</v>
      </c>
    </row>
    <row r="5142" spans="2:5" ht="31.5" x14ac:dyDescent="0.25">
      <c r="B5142" s="265">
        <v>104571</v>
      </c>
      <c r="C5142" s="246" t="s">
        <v>9036</v>
      </c>
      <c r="D5142" s="245" t="s">
        <v>19</v>
      </c>
      <c r="E5142" s="247">
        <v>0</v>
      </c>
    </row>
    <row r="5143" spans="2:5" ht="31.5" x14ac:dyDescent="0.25">
      <c r="B5143" s="265">
        <v>96856</v>
      </c>
      <c r="C5143" s="246" t="s">
        <v>4671</v>
      </c>
      <c r="D5143" s="245" t="s">
        <v>19</v>
      </c>
      <c r="E5143" s="247">
        <v>39.520000000000003</v>
      </c>
    </row>
    <row r="5144" spans="2:5" ht="31.5" x14ac:dyDescent="0.25">
      <c r="B5144" s="265">
        <v>104566</v>
      </c>
      <c r="C5144" s="246" t="s">
        <v>9037</v>
      </c>
      <c r="D5144" s="245" t="s">
        <v>19</v>
      </c>
      <c r="E5144" s="247">
        <v>0</v>
      </c>
    </row>
    <row r="5145" spans="2:5" ht="31.5" x14ac:dyDescent="0.25">
      <c r="B5145" s="265">
        <v>104536</v>
      </c>
      <c r="C5145" s="246" t="s">
        <v>9038</v>
      </c>
      <c r="D5145" s="245" t="s">
        <v>19</v>
      </c>
      <c r="E5145" s="247">
        <v>0</v>
      </c>
    </row>
    <row r="5146" spans="2:5" ht="31.5" x14ac:dyDescent="0.25">
      <c r="B5146" s="265">
        <v>104537</v>
      </c>
      <c r="C5146" s="246" t="s">
        <v>9039</v>
      </c>
      <c r="D5146" s="245" t="s">
        <v>19</v>
      </c>
      <c r="E5146" s="247">
        <v>0</v>
      </c>
    </row>
    <row r="5147" spans="2:5" ht="31.5" x14ac:dyDescent="0.25">
      <c r="B5147" s="265">
        <v>104572</v>
      </c>
      <c r="C5147" s="246" t="s">
        <v>9040</v>
      </c>
      <c r="D5147" s="245" t="s">
        <v>19</v>
      </c>
      <c r="E5147" s="247">
        <v>0</v>
      </c>
    </row>
    <row r="5148" spans="2:5" ht="31.5" x14ac:dyDescent="0.25">
      <c r="B5148" s="265">
        <v>104568</v>
      </c>
      <c r="C5148" s="246" t="s">
        <v>9041</v>
      </c>
      <c r="D5148" s="245" t="s">
        <v>19</v>
      </c>
      <c r="E5148" s="247">
        <v>0</v>
      </c>
    </row>
    <row r="5149" spans="2:5" ht="31.5" x14ac:dyDescent="0.25">
      <c r="B5149" s="265">
        <v>104538</v>
      </c>
      <c r="C5149" s="246" t="s">
        <v>9042</v>
      </c>
      <c r="D5149" s="245" t="s">
        <v>19</v>
      </c>
      <c r="E5149" s="247">
        <v>0</v>
      </c>
    </row>
    <row r="5150" spans="2:5" ht="31.5" x14ac:dyDescent="0.25">
      <c r="B5150" s="265">
        <v>104570</v>
      </c>
      <c r="C5150" s="246" t="s">
        <v>9043</v>
      </c>
      <c r="D5150" s="245" t="s">
        <v>19</v>
      </c>
      <c r="E5150" s="247">
        <v>0</v>
      </c>
    </row>
    <row r="5151" spans="2:5" ht="31.5" x14ac:dyDescent="0.25">
      <c r="B5151" s="265">
        <v>104565</v>
      </c>
      <c r="C5151" s="246" t="s">
        <v>9044</v>
      </c>
      <c r="D5151" s="245" t="s">
        <v>19</v>
      </c>
      <c r="E5151" s="247">
        <v>0</v>
      </c>
    </row>
    <row r="5152" spans="2:5" ht="31.5" x14ac:dyDescent="0.25">
      <c r="B5152" s="265">
        <v>104567</v>
      </c>
      <c r="C5152" s="246" t="s">
        <v>9045</v>
      </c>
      <c r="D5152" s="245" t="s">
        <v>19</v>
      </c>
      <c r="E5152" s="247">
        <v>0</v>
      </c>
    </row>
    <row r="5153" spans="2:5" ht="31.5" x14ac:dyDescent="0.25">
      <c r="B5153" s="265">
        <v>104569</v>
      </c>
      <c r="C5153" s="246" t="s">
        <v>9046</v>
      </c>
      <c r="D5153" s="245" t="s">
        <v>19</v>
      </c>
      <c r="E5153" s="247">
        <v>0</v>
      </c>
    </row>
    <row r="5154" spans="2:5" ht="31.5" x14ac:dyDescent="0.25">
      <c r="B5154" s="265">
        <v>96843</v>
      </c>
      <c r="C5154" s="246" t="s">
        <v>4659</v>
      </c>
      <c r="D5154" s="245" t="s">
        <v>19</v>
      </c>
      <c r="E5154" s="247">
        <v>33.049999999999997</v>
      </c>
    </row>
    <row r="5155" spans="2:5" ht="31.5" x14ac:dyDescent="0.25">
      <c r="B5155" s="265">
        <v>96847</v>
      </c>
      <c r="C5155" s="246" t="s">
        <v>4663</v>
      </c>
      <c r="D5155" s="245" t="s">
        <v>19</v>
      </c>
      <c r="E5155" s="247">
        <v>41.55</v>
      </c>
    </row>
    <row r="5156" spans="2:5" ht="31.5" x14ac:dyDescent="0.25">
      <c r="B5156" s="265">
        <v>96844</v>
      </c>
      <c r="C5156" s="246" t="s">
        <v>4660</v>
      </c>
      <c r="D5156" s="245" t="s">
        <v>19</v>
      </c>
      <c r="E5156" s="247">
        <v>37.909999999999997</v>
      </c>
    </row>
    <row r="5157" spans="2:5" ht="31.5" x14ac:dyDescent="0.25">
      <c r="B5157" s="265">
        <v>96839</v>
      </c>
      <c r="C5157" s="246" t="s">
        <v>4655</v>
      </c>
      <c r="D5157" s="245" t="s">
        <v>19</v>
      </c>
      <c r="E5157" s="247">
        <v>29.68</v>
      </c>
    </row>
    <row r="5158" spans="2:5" ht="31.5" x14ac:dyDescent="0.25">
      <c r="B5158" s="265">
        <v>104574</v>
      </c>
      <c r="C5158" s="246" t="s">
        <v>9047</v>
      </c>
      <c r="D5158" s="245" t="s">
        <v>19</v>
      </c>
      <c r="E5158" s="247">
        <v>0</v>
      </c>
    </row>
    <row r="5159" spans="2:5" ht="31.5" x14ac:dyDescent="0.25">
      <c r="B5159" s="265">
        <v>104575</v>
      </c>
      <c r="C5159" s="246" t="s">
        <v>9048</v>
      </c>
      <c r="D5159" s="245" t="s">
        <v>19</v>
      </c>
      <c r="E5159" s="247">
        <v>0</v>
      </c>
    </row>
    <row r="5160" spans="2:5" ht="31.5" x14ac:dyDescent="0.25">
      <c r="B5160" s="265">
        <v>104573</v>
      </c>
      <c r="C5160" s="246" t="s">
        <v>9049</v>
      </c>
      <c r="D5160" s="245" t="s">
        <v>19</v>
      </c>
      <c r="E5160" s="247">
        <v>0</v>
      </c>
    </row>
    <row r="5161" spans="2:5" ht="31.5" x14ac:dyDescent="0.25">
      <c r="B5161" s="265">
        <v>96805</v>
      </c>
      <c r="C5161" s="246" t="s">
        <v>4624</v>
      </c>
      <c r="D5161" s="245" t="s">
        <v>19</v>
      </c>
      <c r="E5161" s="247">
        <v>227.2</v>
      </c>
    </row>
    <row r="5162" spans="2:5" ht="31.5" x14ac:dyDescent="0.25">
      <c r="B5162" s="265">
        <v>96802</v>
      </c>
      <c r="C5162" s="246" t="s">
        <v>4621</v>
      </c>
      <c r="D5162" s="245" t="s">
        <v>19</v>
      </c>
      <c r="E5162" s="247">
        <v>432.5</v>
      </c>
    </row>
    <row r="5163" spans="2:5" ht="31.5" x14ac:dyDescent="0.25">
      <c r="B5163" s="265">
        <v>96806</v>
      </c>
      <c r="C5163" s="246" t="s">
        <v>4625</v>
      </c>
      <c r="D5163" s="245" t="s">
        <v>19</v>
      </c>
      <c r="E5163" s="247">
        <v>90.36</v>
      </c>
    </row>
    <row r="5164" spans="2:5" ht="31.5" x14ac:dyDescent="0.25">
      <c r="B5164" s="265">
        <v>96803</v>
      </c>
      <c r="C5164" s="246" t="s">
        <v>4622</v>
      </c>
      <c r="D5164" s="245" t="s">
        <v>19</v>
      </c>
      <c r="E5164" s="247">
        <v>81.66</v>
      </c>
    </row>
    <row r="5165" spans="2:5" ht="31.5" x14ac:dyDescent="0.25">
      <c r="B5165" s="265">
        <v>96807</v>
      </c>
      <c r="C5165" s="246" t="s">
        <v>4626</v>
      </c>
      <c r="D5165" s="245" t="s">
        <v>19</v>
      </c>
      <c r="E5165" s="247">
        <v>146.97</v>
      </c>
    </row>
    <row r="5166" spans="2:5" ht="31.5" x14ac:dyDescent="0.25">
      <c r="B5166" s="265">
        <v>96804</v>
      </c>
      <c r="C5166" s="246" t="s">
        <v>4623</v>
      </c>
      <c r="D5166" s="245" t="s">
        <v>19</v>
      </c>
      <c r="E5166" s="247">
        <v>134.25</v>
      </c>
    </row>
    <row r="5167" spans="2:5" ht="31.5" x14ac:dyDescent="0.25">
      <c r="B5167" s="265">
        <v>104581</v>
      </c>
      <c r="C5167" s="246" t="s">
        <v>5005</v>
      </c>
      <c r="D5167" s="245" t="s">
        <v>19</v>
      </c>
      <c r="E5167" s="247">
        <v>16.510000000000002</v>
      </c>
    </row>
    <row r="5168" spans="2:5" ht="31.5" x14ac:dyDescent="0.25">
      <c r="B5168" s="265">
        <v>104582</v>
      </c>
      <c r="C5168" s="246" t="s">
        <v>5006</v>
      </c>
      <c r="D5168" s="245" t="s">
        <v>19</v>
      </c>
      <c r="E5168" s="247">
        <v>20.93</v>
      </c>
    </row>
    <row r="5169" spans="2:5" ht="31.5" x14ac:dyDescent="0.25">
      <c r="B5169" s="265">
        <v>104583</v>
      </c>
      <c r="C5169" s="246" t="s">
        <v>5007</v>
      </c>
      <c r="D5169" s="245" t="s">
        <v>19</v>
      </c>
      <c r="E5169" s="247">
        <v>32.880000000000003</v>
      </c>
    </row>
    <row r="5170" spans="2:5" ht="31.5" x14ac:dyDescent="0.25">
      <c r="B5170" s="265">
        <v>104584</v>
      </c>
      <c r="C5170" s="246" t="s">
        <v>5008</v>
      </c>
      <c r="D5170" s="245" t="s">
        <v>19</v>
      </c>
      <c r="E5170" s="247">
        <v>39.5</v>
      </c>
    </row>
    <row r="5171" spans="2:5" ht="31.5" x14ac:dyDescent="0.25">
      <c r="B5171" s="265">
        <v>96829</v>
      </c>
      <c r="C5171" s="246" t="s">
        <v>4647</v>
      </c>
      <c r="D5171" s="245" t="s">
        <v>19</v>
      </c>
      <c r="E5171" s="247">
        <v>19.940000000000001</v>
      </c>
    </row>
    <row r="5172" spans="2:5" ht="31.5" x14ac:dyDescent="0.25">
      <c r="B5172" s="265">
        <v>96833</v>
      </c>
      <c r="C5172" s="246" t="s">
        <v>4650</v>
      </c>
      <c r="D5172" s="245" t="s">
        <v>19</v>
      </c>
      <c r="E5172" s="247">
        <v>25.24</v>
      </c>
    </row>
    <row r="5173" spans="2:5" ht="31.5" x14ac:dyDescent="0.25">
      <c r="B5173" s="265">
        <v>96836</v>
      </c>
      <c r="C5173" s="246" t="s">
        <v>4652</v>
      </c>
      <c r="D5173" s="245" t="s">
        <v>19</v>
      </c>
      <c r="E5173" s="247">
        <v>35.96</v>
      </c>
    </row>
    <row r="5174" spans="2:5" ht="31.5" x14ac:dyDescent="0.25">
      <c r="B5174" s="265">
        <v>104576</v>
      </c>
      <c r="C5174" s="246" t="s">
        <v>5001</v>
      </c>
      <c r="D5174" s="245" t="s">
        <v>19</v>
      </c>
      <c r="E5174" s="247">
        <v>18.07</v>
      </c>
    </row>
    <row r="5175" spans="2:5" ht="31.5" x14ac:dyDescent="0.25">
      <c r="B5175" s="265">
        <v>104577</v>
      </c>
      <c r="C5175" s="246" t="s">
        <v>5002</v>
      </c>
      <c r="D5175" s="245" t="s">
        <v>19</v>
      </c>
      <c r="E5175" s="247">
        <v>23.92</v>
      </c>
    </row>
    <row r="5176" spans="2:5" ht="31.5" x14ac:dyDescent="0.25">
      <c r="B5176" s="265">
        <v>104578</v>
      </c>
      <c r="C5176" s="246" t="s">
        <v>5003</v>
      </c>
      <c r="D5176" s="245" t="s">
        <v>19</v>
      </c>
      <c r="E5176" s="247">
        <v>25.65</v>
      </c>
    </row>
    <row r="5177" spans="2:5" ht="31.5" x14ac:dyDescent="0.25">
      <c r="B5177" s="265">
        <v>104580</v>
      </c>
      <c r="C5177" s="246" t="s">
        <v>9050</v>
      </c>
      <c r="D5177" s="245" t="s">
        <v>19</v>
      </c>
      <c r="E5177" s="247">
        <v>0</v>
      </c>
    </row>
    <row r="5178" spans="2:5" ht="31.5" x14ac:dyDescent="0.25">
      <c r="B5178" s="265">
        <v>104579</v>
      </c>
      <c r="C5178" s="246" t="s">
        <v>5004</v>
      </c>
      <c r="D5178" s="245" t="s">
        <v>19</v>
      </c>
      <c r="E5178" s="247">
        <v>33.49</v>
      </c>
    </row>
    <row r="5179" spans="2:5" ht="31.5" x14ac:dyDescent="0.25">
      <c r="B5179" s="265">
        <v>96823</v>
      </c>
      <c r="C5179" s="246" t="s">
        <v>4642</v>
      </c>
      <c r="D5179" s="245" t="s">
        <v>19</v>
      </c>
      <c r="E5179" s="247">
        <v>12.61</v>
      </c>
    </row>
    <row r="5180" spans="2:5" ht="31.5" x14ac:dyDescent="0.25">
      <c r="B5180" s="265">
        <v>96826</v>
      </c>
      <c r="C5180" s="246" t="s">
        <v>4644</v>
      </c>
      <c r="D5180" s="245" t="s">
        <v>19</v>
      </c>
      <c r="E5180" s="247">
        <v>14.65</v>
      </c>
    </row>
    <row r="5181" spans="2:5" ht="31.5" x14ac:dyDescent="0.25">
      <c r="B5181" s="265">
        <v>96830</v>
      </c>
      <c r="C5181" s="246" t="s">
        <v>4648</v>
      </c>
      <c r="D5181" s="245" t="s">
        <v>19</v>
      </c>
      <c r="E5181" s="247">
        <v>22.62</v>
      </c>
    </row>
    <row r="5182" spans="2:5" ht="31.5" x14ac:dyDescent="0.25">
      <c r="B5182" s="265">
        <v>96834</v>
      </c>
      <c r="C5182" s="246" t="s">
        <v>4651</v>
      </c>
      <c r="D5182" s="245" t="s">
        <v>19</v>
      </c>
      <c r="E5182" s="247">
        <v>30.45</v>
      </c>
    </row>
    <row r="5183" spans="2:5" ht="31.5" x14ac:dyDescent="0.25">
      <c r="B5183" s="265">
        <v>104585</v>
      </c>
      <c r="C5183" s="246" t="s">
        <v>9051</v>
      </c>
      <c r="D5183" s="245" t="s">
        <v>19</v>
      </c>
      <c r="E5183" s="247">
        <v>0</v>
      </c>
    </row>
    <row r="5184" spans="2:5" ht="31.5" x14ac:dyDescent="0.25">
      <c r="B5184" s="265">
        <v>104587</v>
      </c>
      <c r="C5184" s="246" t="s">
        <v>9052</v>
      </c>
      <c r="D5184" s="245" t="s">
        <v>19</v>
      </c>
      <c r="E5184" s="247">
        <v>0</v>
      </c>
    </row>
    <row r="5185" spans="2:5" ht="31.5" x14ac:dyDescent="0.25">
      <c r="B5185" s="265">
        <v>104586</v>
      </c>
      <c r="C5185" s="246" t="s">
        <v>9053</v>
      </c>
      <c r="D5185" s="245" t="s">
        <v>19</v>
      </c>
      <c r="E5185" s="247">
        <v>0</v>
      </c>
    </row>
    <row r="5186" spans="2:5" ht="31.5" x14ac:dyDescent="0.25">
      <c r="B5186" s="265">
        <v>96798</v>
      </c>
      <c r="C5186" s="246" t="s">
        <v>3662</v>
      </c>
      <c r="D5186" s="245" t="s">
        <v>123</v>
      </c>
      <c r="E5186" s="247">
        <v>8.66</v>
      </c>
    </row>
    <row r="5187" spans="2:5" ht="31.5" x14ac:dyDescent="0.25">
      <c r="B5187" s="265">
        <v>96799</v>
      </c>
      <c r="C5187" s="246" t="s">
        <v>3663</v>
      </c>
      <c r="D5187" s="245" t="s">
        <v>123</v>
      </c>
      <c r="E5187" s="247">
        <v>11.07</v>
      </c>
    </row>
    <row r="5188" spans="2:5" ht="31.5" x14ac:dyDescent="0.25">
      <c r="B5188" s="265">
        <v>96800</v>
      </c>
      <c r="C5188" s="246" t="s">
        <v>3664</v>
      </c>
      <c r="D5188" s="245" t="s">
        <v>123</v>
      </c>
      <c r="E5188" s="247">
        <v>14.95</v>
      </c>
    </row>
    <row r="5189" spans="2:5" ht="31.5" x14ac:dyDescent="0.25">
      <c r="B5189" s="265">
        <v>96801</v>
      </c>
      <c r="C5189" s="246" t="s">
        <v>3665</v>
      </c>
      <c r="D5189" s="245" t="s">
        <v>123</v>
      </c>
      <c r="E5189" s="247">
        <v>22.31</v>
      </c>
    </row>
    <row r="5190" spans="2:5" ht="31.5" x14ac:dyDescent="0.25">
      <c r="B5190" s="265">
        <v>104539</v>
      </c>
      <c r="C5190" s="246" t="s">
        <v>9054</v>
      </c>
      <c r="D5190" s="245" t="s">
        <v>19</v>
      </c>
      <c r="E5190" s="247">
        <v>0</v>
      </c>
    </row>
    <row r="5191" spans="2:5" ht="31.5" x14ac:dyDescent="0.25">
      <c r="B5191" s="265">
        <v>104541</v>
      </c>
      <c r="C5191" s="246" t="s">
        <v>9055</v>
      </c>
      <c r="D5191" s="245" t="s">
        <v>19</v>
      </c>
      <c r="E5191" s="247">
        <v>0</v>
      </c>
    </row>
    <row r="5192" spans="2:5" ht="31.5" x14ac:dyDescent="0.25">
      <c r="B5192" s="265">
        <v>104540</v>
      </c>
      <c r="C5192" s="246" t="s">
        <v>9056</v>
      </c>
      <c r="D5192" s="245" t="s">
        <v>19</v>
      </c>
      <c r="E5192" s="247">
        <v>0</v>
      </c>
    </row>
    <row r="5193" spans="2:5" ht="31.5" x14ac:dyDescent="0.25">
      <c r="B5193" s="265">
        <v>104543</v>
      </c>
      <c r="C5193" s="246" t="s">
        <v>9057</v>
      </c>
      <c r="D5193" s="245" t="s">
        <v>19</v>
      </c>
      <c r="E5193" s="247">
        <v>0</v>
      </c>
    </row>
    <row r="5194" spans="2:5" ht="31.5" x14ac:dyDescent="0.25">
      <c r="B5194" s="265">
        <v>104544</v>
      </c>
      <c r="C5194" s="246" t="s">
        <v>9058</v>
      </c>
      <c r="D5194" s="245" t="s">
        <v>19</v>
      </c>
      <c r="E5194" s="247">
        <v>0</v>
      </c>
    </row>
    <row r="5195" spans="2:5" ht="31.5" x14ac:dyDescent="0.25">
      <c r="B5195" s="265">
        <v>104545</v>
      </c>
      <c r="C5195" s="246" t="s">
        <v>9059</v>
      </c>
      <c r="D5195" s="245" t="s">
        <v>19</v>
      </c>
      <c r="E5195" s="247">
        <v>0</v>
      </c>
    </row>
    <row r="5196" spans="2:5" ht="31.5" x14ac:dyDescent="0.25">
      <c r="B5196" s="265">
        <v>104542</v>
      </c>
      <c r="C5196" s="246" t="s">
        <v>9060</v>
      </c>
      <c r="D5196" s="245" t="s">
        <v>19</v>
      </c>
      <c r="E5196" s="247">
        <v>0</v>
      </c>
    </row>
    <row r="5197" spans="2:5" ht="31.5" x14ac:dyDescent="0.25">
      <c r="B5197" s="265">
        <v>104592</v>
      </c>
      <c r="C5197" s="246" t="s">
        <v>9061</v>
      </c>
      <c r="D5197" s="245" t="s">
        <v>19</v>
      </c>
      <c r="E5197" s="247">
        <v>0</v>
      </c>
    </row>
    <row r="5198" spans="2:5" ht="31.5" x14ac:dyDescent="0.25">
      <c r="B5198" s="265">
        <v>104548</v>
      </c>
      <c r="C5198" s="246" t="s">
        <v>9062</v>
      </c>
      <c r="D5198" s="245" t="s">
        <v>19</v>
      </c>
      <c r="E5198" s="247">
        <v>0</v>
      </c>
    </row>
    <row r="5199" spans="2:5" ht="31.5" x14ac:dyDescent="0.25">
      <c r="B5199" s="265">
        <v>104546</v>
      </c>
      <c r="C5199" s="246" t="s">
        <v>9063</v>
      </c>
      <c r="D5199" s="245" t="s">
        <v>19</v>
      </c>
      <c r="E5199" s="247">
        <v>0</v>
      </c>
    </row>
    <row r="5200" spans="2:5" ht="31.5" x14ac:dyDescent="0.25">
      <c r="B5200" s="265">
        <v>104549</v>
      </c>
      <c r="C5200" s="246" t="s">
        <v>9064</v>
      </c>
      <c r="D5200" s="245" t="s">
        <v>19</v>
      </c>
      <c r="E5200" s="247">
        <v>0</v>
      </c>
    </row>
    <row r="5201" spans="2:5" ht="31.5" x14ac:dyDescent="0.25">
      <c r="B5201" s="265">
        <v>104550</v>
      </c>
      <c r="C5201" s="246" t="s">
        <v>9065</v>
      </c>
      <c r="D5201" s="245" t="s">
        <v>19</v>
      </c>
      <c r="E5201" s="247">
        <v>0</v>
      </c>
    </row>
    <row r="5202" spans="2:5" ht="31.5" x14ac:dyDescent="0.25">
      <c r="B5202" s="265">
        <v>104552</v>
      </c>
      <c r="C5202" s="246" t="s">
        <v>9066</v>
      </c>
      <c r="D5202" s="245" t="s">
        <v>19</v>
      </c>
      <c r="E5202" s="247">
        <v>0</v>
      </c>
    </row>
    <row r="5203" spans="2:5" ht="31.5" x14ac:dyDescent="0.25">
      <c r="B5203" s="265">
        <v>104551</v>
      </c>
      <c r="C5203" s="246" t="s">
        <v>9067</v>
      </c>
      <c r="D5203" s="245" t="s">
        <v>19</v>
      </c>
      <c r="E5203" s="247">
        <v>0</v>
      </c>
    </row>
    <row r="5204" spans="2:5" ht="31.5" x14ac:dyDescent="0.25">
      <c r="B5204" s="265">
        <v>104553</v>
      </c>
      <c r="C5204" s="246" t="s">
        <v>9068</v>
      </c>
      <c r="D5204" s="245" t="s">
        <v>19</v>
      </c>
      <c r="E5204" s="247">
        <v>0</v>
      </c>
    </row>
    <row r="5205" spans="2:5" ht="31.5" x14ac:dyDescent="0.25">
      <c r="B5205" s="265">
        <v>104554</v>
      </c>
      <c r="C5205" s="246" t="s">
        <v>9069</v>
      </c>
      <c r="D5205" s="245" t="s">
        <v>19</v>
      </c>
      <c r="E5205" s="247">
        <v>0</v>
      </c>
    </row>
    <row r="5206" spans="2:5" ht="31.5" x14ac:dyDescent="0.25">
      <c r="B5206" s="265">
        <v>104555</v>
      </c>
      <c r="C5206" s="246" t="s">
        <v>9070</v>
      </c>
      <c r="D5206" s="245" t="s">
        <v>19</v>
      </c>
      <c r="E5206" s="247">
        <v>0</v>
      </c>
    </row>
    <row r="5207" spans="2:5" ht="31.5" x14ac:dyDescent="0.25">
      <c r="B5207" s="265">
        <v>104556</v>
      </c>
      <c r="C5207" s="246" t="s">
        <v>9071</v>
      </c>
      <c r="D5207" s="245" t="s">
        <v>19</v>
      </c>
      <c r="E5207" s="247">
        <v>0</v>
      </c>
    </row>
    <row r="5208" spans="2:5" ht="31.5" x14ac:dyDescent="0.25">
      <c r="B5208" s="265">
        <v>104558</v>
      </c>
      <c r="C5208" s="246" t="s">
        <v>9072</v>
      </c>
      <c r="D5208" s="245" t="s">
        <v>19</v>
      </c>
      <c r="E5208" s="247">
        <v>0</v>
      </c>
    </row>
    <row r="5209" spans="2:5" ht="31.5" x14ac:dyDescent="0.25">
      <c r="B5209" s="265">
        <v>104559</v>
      </c>
      <c r="C5209" s="246" t="s">
        <v>9073</v>
      </c>
      <c r="D5209" s="245" t="s">
        <v>19</v>
      </c>
      <c r="E5209" s="247">
        <v>0</v>
      </c>
    </row>
    <row r="5210" spans="2:5" ht="31.5" x14ac:dyDescent="0.25">
      <c r="B5210" s="265">
        <v>104560</v>
      </c>
      <c r="C5210" s="246" t="s">
        <v>9074</v>
      </c>
      <c r="D5210" s="245" t="s">
        <v>19</v>
      </c>
      <c r="E5210" s="247">
        <v>0</v>
      </c>
    </row>
    <row r="5211" spans="2:5" ht="31.5" x14ac:dyDescent="0.25">
      <c r="B5211" s="265">
        <v>104557</v>
      </c>
      <c r="C5211" s="246" t="s">
        <v>9075</v>
      </c>
      <c r="D5211" s="245" t="s">
        <v>19</v>
      </c>
      <c r="E5211" s="247">
        <v>0</v>
      </c>
    </row>
    <row r="5212" spans="2:5" ht="31.5" x14ac:dyDescent="0.25">
      <c r="B5212" s="265">
        <v>104561</v>
      </c>
      <c r="C5212" s="246" t="s">
        <v>9076</v>
      </c>
      <c r="D5212" s="245" t="s">
        <v>19</v>
      </c>
      <c r="E5212" s="247">
        <v>0</v>
      </c>
    </row>
    <row r="5213" spans="2:5" ht="31.5" x14ac:dyDescent="0.25">
      <c r="B5213" s="265">
        <v>104562</v>
      </c>
      <c r="C5213" s="246" t="s">
        <v>9077</v>
      </c>
      <c r="D5213" s="245" t="s">
        <v>19</v>
      </c>
      <c r="E5213" s="247">
        <v>0</v>
      </c>
    </row>
    <row r="5214" spans="2:5" ht="31.5" x14ac:dyDescent="0.25">
      <c r="B5214" s="265">
        <v>96860</v>
      </c>
      <c r="C5214" s="246" t="s">
        <v>4672</v>
      </c>
      <c r="D5214" s="245" t="s">
        <v>19</v>
      </c>
      <c r="E5214" s="247">
        <v>33.64</v>
      </c>
    </row>
    <row r="5215" spans="2:5" ht="31.5" x14ac:dyDescent="0.25">
      <c r="B5215" s="265">
        <v>96862</v>
      </c>
      <c r="C5215" s="246" t="s">
        <v>4674</v>
      </c>
      <c r="D5215" s="245" t="s">
        <v>19</v>
      </c>
      <c r="E5215" s="247">
        <v>41.21</v>
      </c>
    </row>
    <row r="5216" spans="2:5" ht="31.5" x14ac:dyDescent="0.25">
      <c r="B5216" s="265">
        <v>96864</v>
      </c>
      <c r="C5216" s="246" t="s">
        <v>4676</v>
      </c>
      <c r="D5216" s="245" t="s">
        <v>19</v>
      </c>
      <c r="E5216" s="247">
        <v>57.45</v>
      </c>
    </row>
    <row r="5217" spans="2:5" ht="31.5" x14ac:dyDescent="0.25">
      <c r="B5217" s="265">
        <v>96866</v>
      </c>
      <c r="C5217" s="246" t="s">
        <v>4678</v>
      </c>
      <c r="D5217" s="245" t="s">
        <v>19</v>
      </c>
      <c r="E5217" s="247">
        <v>74.44</v>
      </c>
    </row>
    <row r="5218" spans="2:5" ht="31.5" x14ac:dyDescent="0.25">
      <c r="B5218" s="265">
        <v>96868</v>
      </c>
      <c r="C5218" s="246" t="s">
        <v>4679</v>
      </c>
      <c r="D5218" s="245" t="s">
        <v>19</v>
      </c>
      <c r="E5218" s="247">
        <v>22.11</v>
      </c>
    </row>
    <row r="5219" spans="2:5" ht="31.5" x14ac:dyDescent="0.25">
      <c r="B5219" s="265">
        <v>96869</v>
      </c>
      <c r="C5219" s="246" t="s">
        <v>4680</v>
      </c>
      <c r="D5219" s="245" t="s">
        <v>19</v>
      </c>
      <c r="E5219" s="247">
        <v>33.14</v>
      </c>
    </row>
    <row r="5220" spans="2:5" ht="31.5" x14ac:dyDescent="0.25">
      <c r="B5220" s="265">
        <v>96870</v>
      </c>
      <c r="C5220" s="246" t="s">
        <v>4681</v>
      </c>
      <c r="D5220" s="245" t="s">
        <v>19</v>
      </c>
      <c r="E5220" s="247">
        <v>49</v>
      </c>
    </row>
    <row r="5221" spans="2:5" ht="31.5" x14ac:dyDescent="0.25">
      <c r="B5221" s="265">
        <v>96871</v>
      </c>
      <c r="C5221" s="246" t="s">
        <v>4682</v>
      </c>
      <c r="D5221" s="245" t="s">
        <v>19</v>
      </c>
      <c r="E5221" s="247">
        <v>56.28</v>
      </c>
    </row>
    <row r="5222" spans="2:5" ht="31.5" x14ac:dyDescent="0.25">
      <c r="B5222" s="265">
        <v>96861</v>
      </c>
      <c r="C5222" s="246" t="s">
        <v>4673</v>
      </c>
      <c r="D5222" s="245" t="s">
        <v>19</v>
      </c>
      <c r="E5222" s="247">
        <v>42.4</v>
      </c>
    </row>
    <row r="5223" spans="2:5" ht="31.5" x14ac:dyDescent="0.25">
      <c r="B5223" s="265">
        <v>96863</v>
      </c>
      <c r="C5223" s="246" t="s">
        <v>4675</v>
      </c>
      <c r="D5223" s="245" t="s">
        <v>19</v>
      </c>
      <c r="E5223" s="247">
        <v>43.73</v>
      </c>
    </row>
    <row r="5224" spans="2:5" ht="31.5" x14ac:dyDescent="0.25">
      <c r="B5224" s="265">
        <v>96865</v>
      </c>
      <c r="C5224" s="246" t="s">
        <v>4677</v>
      </c>
      <c r="D5224" s="245" t="s">
        <v>19</v>
      </c>
      <c r="E5224" s="247">
        <v>51.65</v>
      </c>
    </row>
    <row r="5225" spans="2:5" ht="31.5" x14ac:dyDescent="0.25">
      <c r="B5225" s="265">
        <v>96814</v>
      </c>
      <c r="C5225" s="246" t="s">
        <v>4633</v>
      </c>
      <c r="D5225" s="245" t="s">
        <v>19</v>
      </c>
      <c r="E5225" s="247">
        <v>18.07</v>
      </c>
    </row>
    <row r="5226" spans="2:5" ht="31.5" x14ac:dyDescent="0.25">
      <c r="B5226" s="265">
        <v>96818</v>
      </c>
      <c r="C5226" s="246" t="s">
        <v>4637</v>
      </c>
      <c r="D5226" s="245" t="s">
        <v>19</v>
      </c>
      <c r="E5226" s="247">
        <v>23.92</v>
      </c>
    </row>
    <row r="5227" spans="2:5" ht="31.5" x14ac:dyDescent="0.25">
      <c r="B5227" s="265">
        <v>96819</v>
      </c>
      <c r="C5227" s="246" t="s">
        <v>4638</v>
      </c>
      <c r="D5227" s="245" t="s">
        <v>19</v>
      </c>
      <c r="E5227" s="247">
        <v>25.65</v>
      </c>
    </row>
    <row r="5228" spans="2:5" ht="31.5" x14ac:dyDescent="0.25">
      <c r="B5228" s="265">
        <v>96822</v>
      </c>
      <c r="C5228" s="246" t="s">
        <v>4641</v>
      </c>
      <c r="D5228" s="245" t="s">
        <v>19</v>
      </c>
      <c r="E5228" s="247">
        <v>33.49</v>
      </c>
    </row>
    <row r="5229" spans="2:5" ht="31.5" x14ac:dyDescent="0.25">
      <c r="B5229" s="265">
        <v>96808</v>
      </c>
      <c r="C5229" s="246" t="s">
        <v>4627</v>
      </c>
      <c r="D5229" s="245" t="s">
        <v>19</v>
      </c>
      <c r="E5229" s="247">
        <v>19.440000000000001</v>
      </c>
    </row>
    <row r="5230" spans="2:5" ht="31.5" x14ac:dyDescent="0.25">
      <c r="B5230" s="265">
        <v>96811</v>
      </c>
      <c r="C5230" s="246" t="s">
        <v>4630</v>
      </c>
      <c r="D5230" s="245" t="s">
        <v>19</v>
      </c>
      <c r="E5230" s="247">
        <v>24.4</v>
      </c>
    </row>
    <row r="5231" spans="2:5" ht="31.5" x14ac:dyDescent="0.25">
      <c r="B5231" s="265">
        <v>96815</v>
      </c>
      <c r="C5231" s="246" t="s">
        <v>4634</v>
      </c>
      <c r="D5231" s="245" t="s">
        <v>19</v>
      </c>
      <c r="E5231" s="247">
        <v>37.04</v>
      </c>
    </row>
    <row r="5232" spans="2:5" ht="31.5" x14ac:dyDescent="0.25">
      <c r="B5232" s="265">
        <v>96820</v>
      </c>
      <c r="C5232" s="246" t="s">
        <v>4639</v>
      </c>
      <c r="D5232" s="245" t="s">
        <v>19</v>
      </c>
      <c r="E5232" s="247">
        <v>44.6</v>
      </c>
    </row>
    <row r="5233" spans="2:5" ht="31.5" x14ac:dyDescent="0.25">
      <c r="B5233" s="265">
        <v>96702</v>
      </c>
      <c r="C5233" s="246" t="s">
        <v>4578</v>
      </c>
      <c r="D5233" s="245" t="s">
        <v>19</v>
      </c>
      <c r="E5233" s="247">
        <v>14.64</v>
      </c>
    </row>
    <row r="5234" spans="2:5" ht="31.5" x14ac:dyDescent="0.25">
      <c r="B5234" s="265">
        <v>96662</v>
      </c>
      <c r="C5234" s="246" t="s">
        <v>4554</v>
      </c>
      <c r="D5234" s="245" t="s">
        <v>19</v>
      </c>
      <c r="E5234" s="247">
        <v>11.77</v>
      </c>
    </row>
    <row r="5235" spans="2:5" ht="31.5" x14ac:dyDescent="0.25">
      <c r="B5235" s="265">
        <v>96704</v>
      </c>
      <c r="C5235" s="246" t="s">
        <v>4580</v>
      </c>
      <c r="D5235" s="245" t="s">
        <v>19</v>
      </c>
      <c r="E5235" s="247">
        <v>25.43</v>
      </c>
    </row>
    <row r="5236" spans="2:5" ht="31.5" x14ac:dyDescent="0.25">
      <c r="B5236" s="265">
        <v>96664</v>
      </c>
      <c r="C5236" s="246" t="s">
        <v>4556</v>
      </c>
      <c r="D5236" s="245" t="s">
        <v>19</v>
      </c>
      <c r="E5236" s="247">
        <v>21.76</v>
      </c>
    </row>
    <row r="5237" spans="2:5" ht="31.5" x14ac:dyDescent="0.25">
      <c r="B5237" s="265">
        <v>104191</v>
      </c>
      <c r="C5237" s="246" t="s">
        <v>4968</v>
      </c>
      <c r="D5237" s="245" t="s">
        <v>19</v>
      </c>
      <c r="E5237" s="247">
        <v>13.22</v>
      </c>
    </row>
    <row r="5238" spans="2:5" ht="31.5" x14ac:dyDescent="0.25">
      <c r="B5238" s="265">
        <v>96658</v>
      </c>
      <c r="C5238" s="246" t="s">
        <v>4550</v>
      </c>
      <c r="D5238" s="245" t="s">
        <v>19</v>
      </c>
      <c r="E5238" s="247">
        <v>18.920000000000002</v>
      </c>
    </row>
    <row r="5239" spans="2:5" ht="31.5" x14ac:dyDescent="0.25">
      <c r="B5239" s="265">
        <v>96641</v>
      </c>
      <c r="C5239" s="246" t="s">
        <v>4539</v>
      </c>
      <c r="D5239" s="245" t="s">
        <v>19</v>
      </c>
      <c r="E5239" s="247">
        <v>21.61</v>
      </c>
    </row>
    <row r="5240" spans="2:5" ht="31.5" x14ac:dyDescent="0.25">
      <c r="B5240" s="265">
        <v>96700</v>
      </c>
      <c r="C5240" s="246" t="s">
        <v>4576</v>
      </c>
      <c r="D5240" s="245" t="s">
        <v>19</v>
      </c>
      <c r="E5240" s="247">
        <v>21.09</v>
      </c>
    </row>
    <row r="5241" spans="2:5" ht="31.5" x14ac:dyDescent="0.25">
      <c r="B5241" s="265">
        <v>96661</v>
      </c>
      <c r="C5241" s="246" t="s">
        <v>4553</v>
      </c>
      <c r="D5241" s="245" t="s">
        <v>19</v>
      </c>
      <c r="E5241" s="247">
        <v>39.619999999999997</v>
      </c>
    </row>
    <row r="5242" spans="2:5" ht="31.5" x14ac:dyDescent="0.25">
      <c r="B5242" s="265">
        <v>96640</v>
      </c>
      <c r="C5242" s="246" t="s">
        <v>4538</v>
      </c>
      <c r="D5242" s="245" t="s">
        <v>19</v>
      </c>
      <c r="E5242" s="247">
        <v>32.19</v>
      </c>
    </row>
    <row r="5243" spans="2:5" ht="31.5" x14ac:dyDescent="0.25">
      <c r="B5243" s="265">
        <v>96699</v>
      </c>
      <c r="C5243" s="246" t="s">
        <v>4575</v>
      </c>
      <c r="D5243" s="245" t="s">
        <v>19</v>
      </c>
      <c r="E5243" s="247">
        <v>31.67</v>
      </c>
    </row>
    <row r="5244" spans="2:5" ht="31.5" x14ac:dyDescent="0.25">
      <c r="B5244" s="265">
        <v>96657</v>
      </c>
      <c r="C5244" s="246" t="s">
        <v>4549</v>
      </c>
      <c r="D5244" s="245" t="s">
        <v>19</v>
      </c>
      <c r="E5244" s="247">
        <v>29.5</v>
      </c>
    </row>
    <row r="5245" spans="2:5" ht="31.5" x14ac:dyDescent="0.25">
      <c r="B5245" s="265">
        <v>96660</v>
      </c>
      <c r="C5245" s="246" t="s">
        <v>4552</v>
      </c>
      <c r="D5245" s="245" t="s">
        <v>19</v>
      </c>
      <c r="E5245" s="247">
        <v>40</v>
      </c>
    </row>
    <row r="5246" spans="2:5" ht="31.5" x14ac:dyDescent="0.25">
      <c r="B5246" s="265">
        <v>104196</v>
      </c>
      <c r="C5246" s="246" t="s">
        <v>4971</v>
      </c>
      <c r="D5246" s="245" t="s">
        <v>19</v>
      </c>
      <c r="E5246" s="247">
        <v>19.989999999999998</v>
      </c>
    </row>
    <row r="5247" spans="2:5" ht="31.5" x14ac:dyDescent="0.25">
      <c r="B5247" s="265">
        <v>104197</v>
      </c>
      <c r="C5247" s="246" t="s">
        <v>4972</v>
      </c>
      <c r="D5247" s="245" t="s">
        <v>19</v>
      </c>
      <c r="E5247" s="247">
        <v>37.78</v>
      </c>
    </row>
    <row r="5248" spans="2:5" ht="31.5" x14ac:dyDescent="0.25">
      <c r="B5248" s="265">
        <v>104198</v>
      </c>
      <c r="C5248" s="246" t="s">
        <v>4973</v>
      </c>
      <c r="D5248" s="245" t="s">
        <v>19</v>
      </c>
      <c r="E5248" s="247">
        <v>9.8699999999999992</v>
      </c>
    </row>
    <row r="5249" spans="2:5" ht="31.5" x14ac:dyDescent="0.25">
      <c r="B5249" s="265">
        <v>96685</v>
      </c>
      <c r="C5249" s="246" t="s">
        <v>4561</v>
      </c>
      <c r="D5249" s="245" t="s">
        <v>19</v>
      </c>
      <c r="E5249" s="247">
        <v>15.11</v>
      </c>
    </row>
    <row r="5250" spans="2:5" ht="31.5" x14ac:dyDescent="0.25">
      <c r="B5250" s="265">
        <v>96651</v>
      </c>
      <c r="C5250" s="246" t="s">
        <v>4543</v>
      </c>
      <c r="D5250" s="245" t="s">
        <v>19</v>
      </c>
      <c r="E5250" s="247">
        <v>11.85</v>
      </c>
    </row>
    <row r="5251" spans="2:5" ht="31.5" x14ac:dyDescent="0.25">
      <c r="B5251" s="265">
        <v>96638</v>
      </c>
      <c r="C5251" s="246" t="s">
        <v>4536</v>
      </c>
      <c r="D5251" s="245" t="s">
        <v>19</v>
      </c>
      <c r="E5251" s="247">
        <v>20.89</v>
      </c>
    </row>
    <row r="5252" spans="2:5" ht="31.5" x14ac:dyDescent="0.25">
      <c r="B5252" s="265">
        <v>96687</v>
      </c>
      <c r="C5252" s="246" t="s">
        <v>4563</v>
      </c>
      <c r="D5252" s="245" t="s">
        <v>19</v>
      </c>
      <c r="E5252" s="247">
        <v>22.91</v>
      </c>
    </row>
    <row r="5253" spans="2:5" ht="31.5" x14ac:dyDescent="0.25">
      <c r="B5253" s="265">
        <v>96653</v>
      </c>
      <c r="C5253" s="246" t="s">
        <v>4545</v>
      </c>
      <c r="D5253" s="245" t="s">
        <v>19</v>
      </c>
      <c r="E5253" s="247">
        <v>17.559999999999999</v>
      </c>
    </row>
    <row r="5254" spans="2:5" ht="31.5" x14ac:dyDescent="0.25">
      <c r="B5254" s="265">
        <v>96689</v>
      </c>
      <c r="C5254" s="246" t="s">
        <v>4565</v>
      </c>
      <c r="D5254" s="245" t="s">
        <v>19</v>
      </c>
      <c r="E5254" s="247">
        <v>34.369999999999997</v>
      </c>
    </row>
    <row r="5255" spans="2:5" ht="31.5" x14ac:dyDescent="0.25">
      <c r="B5255" s="265">
        <v>96655</v>
      </c>
      <c r="C5255" s="246" t="s">
        <v>4547</v>
      </c>
      <c r="D5255" s="245" t="s">
        <v>19</v>
      </c>
      <c r="E5255" s="247">
        <v>26.63</v>
      </c>
    </row>
    <row r="5256" spans="2:5" ht="31.5" x14ac:dyDescent="0.25">
      <c r="B5256" s="265">
        <v>96691</v>
      </c>
      <c r="C5256" s="246" t="s">
        <v>4567</v>
      </c>
      <c r="D5256" s="245" t="s">
        <v>19</v>
      </c>
      <c r="E5256" s="247">
        <v>49.01</v>
      </c>
    </row>
    <row r="5257" spans="2:5" ht="31.5" x14ac:dyDescent="0.25">
      <c r="B5257" s="265">
        <v>96693</v>
      </c>
      <c r="C5257" s="246" t="s">
        <v>4569</v>
      </c>
      <c r="D5257" s="245" t="s">
        <v>19</v>
      </c>
      <c r="E5257" s="247">
        <v>73.16</v>
      </c>
    </row>
    <row r="5258" spans="2:5" ht="31.5" x14ac:dyDescent="0.25">
      <c r="B5258" s="265">
        <v>96695</v>
      </c>
      <c r="C5258" s="246" t="s">
        <v>4571</v>
      </c>
      <c r="D5258" s="245" t="s">
        <v>19</v>
      </c>
      <c r="E5258" s="247">
        <v>125.5</v>
      </c>
    </row>
    <row r="5259" spans="2:5" ht="31.5" x14ac:dyDescent="0.25">
      <c r="B5259" s="265">
        <v>104193</v>
      </c>
      <c r="C5259" s="246" t="s">
        <v>4970</v>
      </c>
      <c r="D5259" s="245" t="s">
        <v>19</v>
      </c>
      <c r="E5259" s="247">
        <v>207.61</v>
      </c>
    </row>
    <row r="5260" spans="2:5" ht="31.5" x14ac:dyDescent="0.25">
      <c r="B5260" s="265">
        <v>96697</v>
      </c>
      <c r="C5260" s="246" t="s">
        <v>4573</v>
      </c>
      <c r="D5260" s="245" t="s">
        <v>19</v>
      </c>
      <c r="E5260" s="247">
        <v>418.43</v>
      </c>
    </row>
    <row r="5261" spans="2:5" ht="31.5" x14ac:dyDescent="0.25">
      <c r="B5261" s="265">
        <v>104199</v>
      </c>
      <c r="C5261" s="246" t="s">
        <v>4974</v>
      </c>
      <c r="D5261" s="245" t="s">
        <v>19</v>
      </c>
      <c r="E5261" s="247">
        <v>9.58</v>
      </c>
    </row>
    <row r="5262" spans="2:5" ht="31.5" x14ac:dyDescent="0.25">
      <c r="B5262" s="265">
        <v>96684</v>
      </c>
      <c r="C5262" s="246" t="s">
        <v>4560</v>
      </c>
      <c r="D5262" s="245" t="s">
        <v>19</v>
      </c>
      <c r="E5262" s="247">
        <v>14.62</v>
      </c>
    </row>
    <row r="5263" spans="2:5" ht="31.5" x14ac:dyDescent="0.25">
      <c r="B5263" s="265">
        <v>96650</v>
      </c>
      <c r="C5263" s="246" t="s">
        <v>4542</v>
      </c>
      <c r="D5263" s="245" t="s">
        <v>19</v>
      </c>
      <c r="E5263" s="247">
        <v>11.36</v>
      </c>
    </row>
    <row r="5264" spans="2:5" ht="31.5" x14ac:dyDescent="0.25">
      <c r="B5264" s="265">
        <v>96637</v>
      </c>
      <c r="C5264" s="246" t="s">
        <v>4535</v>
      </c>
      <c r="D5264" s="245" t="s">
        <v>19</v>
      </c>
      <c r="E5264" s="247">
        <v>20.399999999999999</v>
      </c>
    </row>
    <row r="5265" spans="2:5" ht="31.5" x14ac:dyDescent="0.25">
      <c r="B5265" s="265">
        <v>96686</v>
      </c>
      <c r="C5265" s="246" t="s">
        <v>4562</v>
      </c>
      <c r="D5265" s="245" t="s">
        <v>19</v>
      </c>
      <c r="E5265" s="247">
        <v>18.8</v>
      </c>
    </row>
    <row r="5266" spans="2:5" ht="31.5" x14ac:dyDescent="0.25">
      <c r="B5266" s="265">
        <v>96652</v>
      </c>
      <c r="C5266" s="246" t="s">
        <v>4544</v>
      </c>
      <c r="D5266" s="245" t="s">
        <v>19</v>
      </c>
      <c r="E5266" s="247">
        <v>13.45</v>
      </c>
    </row>
    <row r="5267" spans="2:5" ht="31.5" x14ac:dyDescent="0.25">
      <c r="B5267" s="265">
        <v>96688</v>
      </c>
      <c r="C5267" s="246" t="s">
        <v>4564</v>
      </c>
      <c r="D5267" s="245" t="s">
        <v>19</v>
      </c>
      <c r="E5267" s="247">
        <v>27.68</v>
      </c>
    </row>
    <row r="5268" spans="2:5" ht="31.5" x14ac:dyDescent="0.25">
      <c r="B5268" s="265">
        <v>96654</v>
      </c>
      <c r="C5268" s="246" t="s">
        <v>4546</v>
      </c>
      <c r="D5268" s="245" t="s">
        <v>19</v>
      </c>
      <c r="E5268" s="247">
        <v>19.940000000000001</v>
      </c>
    </row>
    <row r="5269" spans="2:5" ht="31.5" x14ac:dyDescent="0.25">
      <c r="B5269" s="265">
        <v>96690</v>
      </c>
      <c r="C5269" s="246" t="s">
        <v>4566</v>
      </c>
      <c r="D5269" s="245" t="s">
        <v>19</v>
      </c>
      <c r="E5269" s="247">
        <v>38.42</v>
      </c>
    </row>
    <row r="5270" spans="2:5" ht="31.5" x14ac:dyDescent="0.25">
      <c r="B5270" s="265">
        <v>96692</v>
      </c>
      <c r="C5270" s="246" t="s">
        <v>4568</v>
      </c>
      <c r="D5270" s="245" t="s">
        <v>19</v>
      </c>
      <c r="E5270" s="247">
        <v>54.25</v>
      </c>
    </row>
    <row r="5271" spans="2:5" ht="31.5" x14ac:dyDescent="0.25">
      <c r="B5271" s="265">
        <v>96694</v>
      </c>
      <c r="C5271" s="246" t="s">
        <v>4570</v>
      </c>
      <c r="D5271" s="245" t="s">
        <v>19</v>
      </c>
      <c r="E5271" s="247">
        <v>113.96</v>
      </c>
    </row>
    <row r="5272" spans="2:5" ht="31.5" x14ac:dyDescent="0.25">
      <c r="B5272" s="265">
        <v>96696</v>
      </c>
      <c r="C5272" s="246" t="s">
        <v>4572</v>
      </c>
      <c r="D5272" s="245" t="s">
        <v>19</v>
      </c>
      <c r="E5272" s="247">
        <v>142.22</v>
      </c>
    </row>
    <row r="5273" spans="2:5" ht="31.5" x14ac:dyDescent="0.25">
      <c r="B5273" s="265">
        <v>96709</v>
      </c>
      <c r="C5273" s="246" t="s">
        <v>4585</v>
      </c>
      <c r="D5273" s="245" t="s">
        <v>19</v>
      </c>
      <c r="E5273" s="247">
        <v>138.26</v>
      </c>
    </row>
    <row r="5274" spans="2:5" ht="31.5" x14ac:dyDescent="0.25">
      <c r="B5274" s="265">
        <v>104200</v>
      </c>
      <c r="C5274" s="246" t="s">
        <v>4975</v>
      </c>
      <c r="D5274" s="245" t="s">
        <v>19</v>
      </c>
      <c r="E5274" s="247">
        <v>7.78</v>
      </c>
    </row>
    <row r="5275" spans="2:5" ht="31.5" x14ac:dyDescent="0.25">
      <c r="B5275" s="265">
        <v>96698</v>
      </c>
      <c r="C5275" s="246" t="s">
        <v>4574</v>
      </c>
      <c r="D5275" s="245" t="s">
        <v>19</v>
      </c>
      <c r="E5275" s="247">
        <v>10.34</v>
      </c>
    </row>
    <row r="5276" spans="2:5" ht="31.5" x14ac:dyDescent="0.25">
      <c r="B5276" s="265">
        <v>96656</v>
      </c>
      <c r="C5276" s="246" t="s">
        <v>4548</v>
      </c>
      <c r="D5276" s="245" t="s">
        <v>19</v>
      </c>
      <c r="E5276" s="247">
        <v>8.17</v>
      </c>
    </row>
    <row r="5277" spans="2:5" ht="31.5" x14ac:dyDescent="0.25">
      <c r="B5277" s="265">
        <v>96639</v>
      </c>
      <c r="C5277" s="246" t="s">
        <v>4537</v>
      </c>
      <c r="D5277" s="245" t="s">
        <v>19</v>
      </c>
      <c r="E5277" s="247">
        <v>14.19</v>
      </c>
    </row>
    <row r="5278" spans="2:5" ht="31.5" x14ac:dyDescent="0.25">
      <c r="B5278" s="265">
        <v>96701</v>
      </c>
      <c r="C5278" s="246" t="s">
        <v>4577</v>
      </c>
      <c r="D5278" s="245" t="s">
        <v>19</v>
      </c>
      <c r="E5278" s="247">
        <v>14.17</v>
      </c>
    </row>
    <row r="5279" spans="2:5" ht="31.5" x14ac:dyDescent="0.25">
      <c r="B5279" s="265">
        <v>96659</v>
      </c>
      <c r="C5279" s="246" t="s">
        <v>4551</v>
      </c>
      <c r="D5279" s="245" t="s">
        <v>19</v>
      </c>
      <c r="E5279" s="247">
        <v>10.59</v>
      </c>
    </row>
    <row r="5280" spans="2:5" ht="31.5" x14ac:dyDescent="0.25">
      <c r="B5280" s="265">
        <v>96703</v>
      </c>
      <c r="C5280" s="246" t="s">
        <v>4579</v>
      </c>
      <c r="D5280" s="245" t="s">
        <v>19</v>
      </c>
      <c r="E5280" s="247">
        <v>25.01</v>
      </c>
    </row>
    <row r="5281" spans="2:5" ht="31.5" x14ac:dyDescent="0.25">
      <c r="B5281" s="265">
        <v>96663</v>
      </c>
      <c r="C5281" s="246" t="s">
        <v>4555</v>
      </c>
      <c r="D5281" s="245" t="s">
        <v>19</v>
      </c>
      <c r="E5281" s="247">
        <v>19.850000000000001</v>
      </c>
    </row>
    <row r="5282" spans="2:5" ht="31.5" x14ac:dyDescent="0.25">
      <c r="B5282" s="265">
        <v>96705</v>
      </c>
      <c r="C5282" s="246" t="s">
        <v>4581</v>
      </c>
      <c r="D5282" s="245" t="s">
        <v>19</v>
      </c>
      <c r="E5282" s="247">
        <v>30.33</v>
      </c>
    </row>
    <row r="5283" spans="2:5" ht="31.5" x14ac:dyDescent="0.25">
      <c r="B5283" s="265">
        <v>96706</v>
      </c>
      <c r="C5283" s="246" t="s">
        <v>4582</v>
      </c>
      <c r="D5283" s="245" t="s">
        <v>19</v>
      </c>
      <c r="E5283" s="247">
        <v>44.79</v>
      </c>
    </row>
    <row r="5284" spans="2:5" ht="31.5" x14ac:dyDescent="0.25">
      <c r="B5284" s="265">
        <v>96707</v>
      </c>
      <c r="C5284" s="246" t="s">
        <v>4583</v>
      </c>
      <c r="D5284" s="245" t="s">
        <v>19</v>
      </c>
      <c r="E5284" s="247">
        <v>71.7</v>
      </c>
    </row>
    <row r="5285" spans="2:5" ht="31.5" x14ac:dyDescent="0.25">
      <c r="B5285" s="265">
        <v>96708</v>
      </c>
      <c r="C5285" s="246" t="s">
        <v>4584</v>
      </c>
      <c r="D5285" s="245" t="s">
        <v>19</v>
      </c>
      <c r="E5285" s="247">
        <v>108.41</v>
      </c>
    </row>
    <row r="5286" spans="2:5" ht="31.5" x14ac:dyDescent="0.25">
      <c r="B5286" s="265">
        <v>96675</v>
      </c>
      <c r="C5286" s="246" t="s">
        <v>3635</v>
      </c>
      <c r="D5286" s="245" t="s">
        <v>123</v>
      </c>
      <c r="E5286" s="247">
        <v>194.09</v>
      </c>
    </row>
    <row r="5287" spans="2:5" ht="31.5" x14ac:dyDescent="0.25">
      <c r="B5287" s="265">
        <v>96683</v>
      </c>
      <c r="C5287" s="246" t="s">
        <v>3643</v>
      </c>
      <c r="D5287" s="245" t="s">
        <v>123</v>
      </c>
      <c r="E5287" s="247">
        <v>376.79</v>
      </c>
    </row>
    <row r="5288" spans="2:5" ht="31.5" x14ac:dyDescent="0.25">
      <c r="B5288" s="265">
        <v>104194</v>
      </c>
      <c r="C5288" s="246" t="s">
        <v>3734</v>
      </c>
      <c r="D5288" s="245" t="s">
        <v>123</v>
      </c>
      <c r="E5288" s="247">
        <v>27.83</v>
      </c>
    </row>
    <row r="5289" spans="2:5" ht="31.5" x14ac:dyDescent="0.25">
      <c r="B5289" s="265">
        <v>104195</v>
      </c>
      <c r="C5289" s="246" t="s">
        <v>3735</v>
      </c>
      <c r="D5289" s="245" t="s">
        <v>123</v>
      </c>
      <c r="E5289" s="247">
        <v>29.56</v>
      </c>
    </row>
    <row r="5290" spans="2:5" ht="31.5" x14ac:dyDescent="0.25">
      <c r="B5290" s="265">
        <v>96668</v>
      </c>
      <c r="C5290" s="246" t="s">
        <v>3628</v>
      </c>
      <c r="D5290" s="245" t="s">
        <v>123</v>
      </c>
      <c r="E5290" s="247">
        <v>22.29</v>
      </c>
    </row>
    <row r="5291" spans="2:5" ht="31.5" x14ac:dyDescent="0.25">
      <c r="B5291" s="265">
        <v>96644</v>
      </c>
      <c r="C5291" s="246" t="s">
        <v>3622</v>
      </c>
      <c r="D5291" s="245" t="s">
        <v>123</v>
      </c>
      <c r="E5291" s="247">
        <v>28.77</v>
      </c>
    </row>
    <row r="5292" spans="2:5" ht="31.5" x14ac:dyDescent="0.25">
      <c r="B5292" s="265">
        <v>96635</v>
      </c>
      <c r="C5292" s="246" t="s">
        <v>3620</v>
      </c>
      <c r="D5292" s="245" t="s">
        <v>123</v>
      </c>
      <c r="E5292" s="247">
        <v>53.13</v>
      </c>
    </row>
    <row r="5293" spans="2:5" ht="31.5" x14ac:dyDescent="0.25">
      <c r="B5293" s="265">
        <v>96636</v>
      </c>
      <c r="C5293" s="246" t="s">
        <v>3621</v>
      </c>
      <c r="D5293" s="245" t="s">
        <v>123</v>
      </c>
      <c r="E5293" s="247">
        <v>56.28</v>
      </c>
    </row>
    <row r="5294" spans="2:5" ht="31.5" x14ac:dyDescent="0.25">
      <c r="B5294" s="265">
        <v>96676</v>
      </c>
      <c r="C5294" s="246" t="s">
        <v>3636</v>
      </c>
      <c r="D5294" s="245" t="s">
        <v>123</v>
      </c>
      <c r="E5294" s="247">
        <v>28.24</v>
      </c>
    </row>
    <row r="5295" spans="2:5" ht="31.5" x14ac:dyDescent="0.25">
      <c r="B5295" s="265">
        <v>96647</v>
      </c>
      <c r="C5295" s="246" t="s">
        <v>3625</v>
      </c>
      <c r="D5295" s="245" t="s">
        <v>123</v>
      </c>
      <c r="E5295" s="247">
        <v>31.21</v>
      </c>
    </row>
    <row r="5296" spans="2:5" ht="31.5" x14ac:dyDescent="0.25">
      <c r="B5296" s="265">
        <v>96669</v>
      </c>
      <c r="C5296" s="246" t="s">
        <v>3629</v>
      </c>
      <c r="D5296" s="245" t="s">
        <v>123</v>
      </c>
      <c r="E5296" s="247">
        <v>22.09</v>
      </c>
    </row>
    <row r="5297" spans="2:5" ht="31.5" x14ac:dyDescent="0.25">
      <c r="B5297" s="265">
        <v>96645</v>
      </c>
      <c r="C5297" s="246" t="s">
        <v>3623</v>
      </c>
      <c r="D5297" s="245" t="s">
        <v>123</v>
      </c>
      <c r="E5297" s="247">
        <v>25.54</v>
      </c>
    </row>
    <row r="5298" spans="2:5" ht="31.5" x14ac:dyDescent="0.25">
      <c r="B5298" s="265">
        <v>96677</v>
      </c>
      <c r="C5298" s="246" t="s">
        <v>3637</v>
      </c>
      <c r="D5298" s="245" t="s">
        <v>123</v>
      </c>
      <c r="E5298" s="247">
        <v>36.76</v>
      </c>
    </row>
    <row r="5299" spans="2:5" ht="31.5" x14ac:dyDescent="0.25">
      <c r="B5299" s="265">
        <v>96648</v>
      </c>
      <c r="C5299" s="246" t="s">
        <v>3626</v>
      </c>
      <c r="D5299" s="245" t="s">
        <v>123</v>
      </c>
      <c r="E5299" s="247">
        <v>38.42</v>
      </c>
    </row>
    <row r="5300" spans="2:5" ht="31.5" x14ac:dyDescent="0.25">
      <c r="B5300" s="265">
        <v>96670</v>
      </c>
      <c r="C5300" s="246" t="s">
        <v>3630</v>
      </c>
      <c r="D5300" s="245" t="s">
        <v>123</v>
      </c>
      <c r="E5300" s="247">
        <v>28.67</v>
      </c>
    </row>
    <row r="5301" spans="2:5" ht="31.5" x14ac:dyDescent="0.25">
      <c r="B5301" s="265">
        <v>96646</v>
      </c>
      <c r="C5301" s="246" t="s">
        <v>3624</v>
      </c>
      <c r="D5301" s="245" t="s">
        <v>123</v>
      </c>
      <c r="E5301" s="247">
        <v>31.15</v>
      </c>
    </row>
    <row r="5302" spans="2:5" ht="31.5" x14ac:dyDescent="0.25">
      <c r="B5302" s="265">
        <v>96678</v>
      </c>
      <c r="C5302" s="246" t="s">
        <v>3638</v>
      </c>
      <c r="D5302" s="245" t="s">
        <v>123</v>
      </c>
      <c r="E5302" s="247">
        <v>50.55</v>
      </c>
    </row>
    <row r="5303" spans="2:5" ht="31.5" x14ac:dyDescent="0.25">
      <c r="B5303" s="265">
        <v>96649</v>
      </c>
      <c r="C5303" s="246" t="s">
        <v>3627</v>
      </c>
      <c r="D5303" s="245" t="s">
        <v>123</v>
      </c>
      <c r="E5303" s="247">
        <v>50.72</v>
      </c>
    </row>
    <row r="5304" spans="2:5" ht="31.5" x14ac:dyDescent="0.25">
      <c r="B5304" s="265">
        <v>96671</v>
      </c>
      <c r="C5304" s="246" t="s">
        <v>3631</v>
      </c>
      <c r="D5304" s="245" t="s">
        <v>123</v>
      </c>
      <c r="E5304" s="247">
        <v>43.26</v>
      </c>
    </row>
    <row r="5305" spans="2:5" ht="31.5" x14ac:dyDescent="0.25">
      <c r="B5305" s="265">
        <v>96679</v>
      </c>
      <c r="C5305" s="246" t="s">
        <v>3639</v>
      </c>
      <c r="D5305" s="245" t="s">
        <v>123</v>
      </c>
      <c r="E5305" s="247">
        <v>75.180000000000007</v>
      </c>
    </row>
    <row r="5306" spans="2:5" ht="31.5" x14ac:dyDescent="0.25">
      <c r="B5306" s="265">
        <v>96672</v>
      </c>
      <c r="C5306" s="246" t="s">
        <v>3632</v>
      </c>
      <c r="D5306" s="245" t="s">
        <v>123</v>
      </c>
      <c r="E5306" s="247">
        <v>65.790000000000006</v>
      </c>
    </row>
    <row r="5307" spans="2:5" ht="31.5" x14ac:dyDescent="0.25">
      <c r="B5307" s="265">
        <v>96680</v>
      </c>
      <c r="C5307" s="246" t="s">
        <v>3640</v>
      </c>
      <c r="D5307" s="245" t="s">
        <v>123</v>
      </c>
      <c r="E5307" s="247">
        <v>124.04</v>
      </c>
    </row>
    <row r="5308" spans="2:5" ht="31.5" x14ac:dyDescent="0.25">
      <c r="B5308" s="265">
        <v>96673</v>
      </c>
      <c r="C5308" s="246" t="s">
        <v>3633</v>
      </c>
      <c r="D5308" s="245" t="s">
        <v>123</v>
      </c>
      <c r="E5308" s="247">
        <v>82.85</v>
      </c>
    </row>
    <row r="5309" spans="2:5" ht="31.5" x14ac:dyDescent="0.25">
      <c r="B5309" s="265">
        <v>96681</v>
      </c>
      <c r="C5309" s="246" t="s">
        <v>3641</v>
      </c>
      <c r="D5309" s="245" t="s">
        <v>123</v>
      </c>
      <c r="E5309" s="247">
        <v>166.72</v>
      </c>
    </row>
    <row r="5310" spans="2:5" ht="31.5" x14ac:dyDescent="0.25">
      <c r="B5310" s="265">
        <v>96674</v>
      </c>
      <c r="C5310" s="246" t="s">
        <v>3634</v>
      </c>
      <c r="D5310" s="245" t="s">
        <v>123</v>
      </c>
      <c r="E5310" s="247">
        <v>133.63999999999999</v>
      </c>
    </row>
    <row r="5311" spans="2:5" ht="31.5" x14ac:dyDescent="0.25">
      <c r="B5311" s="265">
        <v>96682</v>
      </c>
      <c r="C5311" s="246" t="s">
        <v>3642</v>
      </c>
      <c r="D5311" s="245" t="s">
        <v>123</v>
      </c>
      <c r="E5311" s="247">
        <v>274.63</v>
      </c>
    </row>
    <row r="5312" spans="2:5" ht="31.5" x14ac:dyDescent="0.25">
      <c r="B5312" s="265">
        <v>96643</v>
      </c>
      <c r="C5312" s="246" t="s">
        <v>4541</v>
      </c>
      <c r="D5312" s="245" t="s">
        <v>19</v>
      </c>
      <c r="E5312" s="247">
        <v>56.52</v>
      </c>
    </row>
    <row r="5313" spans="2:5" ht="31.5" x14ac:dyDescent="0.25">
      <c r="B5313" s="265">
        <v>104201</v>
      </c>
      <c r="C5313" s="246" t="s">
        <v>4976</v>
      </c>
      <c r="D5313" s="245" t="s">
        <v>19</v>
      </c>
      <c r="E5313" s="247">
        <v>24.73</v>
      </c>
    </row>
    <row r="5314" spans="2:5" ht="31.5" x14ac:dyDescent="0.25">
      <c r="B5314" s="265">
        <v>104192</v>
      </c>
      <c r="C5314" s="246" t="s">
        <v>4969</v>
      </c>
      <c r="D5314" s="245" t="s">
        <v>19</v>
      </c>
      <c r="E5314" s="247">
        <v>36.5</v>
      </c>
    </row>
    <row r="5315" spans="2:5" ht="31.5" x14ac:dyDescent="0.25">
      <c r="B5315" s="265">
        <v>104202</v>
      </c>
      <c r="C5315" s="246" t="s">
        <v>4977</v>
      </c>
      <c r="D5315" s="245" t="s">
        <v>19</v>
      </c>
      <c r="E5315" s="247">
        <v>14.15</v>
      </c>
    </row>
    <row r="5316" spans="2:5" ht="31.5" x14ac:dyDescent="0.25">
      <c r="B5316" s="265">
        <v>96717</v>
      </c>
      <c r="C5316" s="246" t="s">
        <v>4593</v>
      </c>
      <c r="D5316" s="245" t="s">
        <v>19</v>
      </c>
      <c r="E5316" s="247">
        <v>381.48</v>
      </c>
    </row>
    <row r="5317" spans="2:5" ht="31.5" x14ac:dyDescent="0.25">
      <c r="B5317" s="265">
        <v>96710</v>
      </c>
      <c r="C5317" s="246" t="s">
        <v>4586</v>
      </c>
      <c r="D5317" s="245" t="s">
        <v>19</v>
      </c>
      <c r="E5317" s="247">
        <v>19.16</v>
      </c>
    </row>
    <row r="5318" spans="2:5" ht="31.5" x14ac:dyDescent="0.25">
      <c r="B5318" s="265">
        <v>96665</v>
      </c>
      <c r="C5318" s="246" t="s">
        <v>4557</v>
      </c>
      <c r="D5318" s="245" t="s">
        <v>19</v>
      </c>
      <c r="E5318" s="247">
        <v>14.82</v>
      </c>
    </row>
    <row r="5319" spans="2:5" ht="31.5" x14ac:dyDescent="0.25">
      <c r="B5319" s="265">
        <v>96642</v>
      </c>
      <c r="C5319" s="246" t="s">
        <v>4540</v>
      </c>
      <c r="D5319" s="245" t="s">
        <v>19</v>
      </c>
      <c r="E5319" s="247">
        <v>26.86</v>
      </c>
    </row>
    <row r="5320" spans="2:5" ht="31.5" x14ac:dyDescent="0.25">
      <c r="B5320" s="265">
        <v>96711</v>
      </c>
      <c r="C5320" s="246" t="s">
        <v>4587</v>
      </c>
      <c r="D5320" s="245" t="s">
        <v>19</v>
      </c>
      <c r="E5320" s="247">
        <v>28.28</v>
      </c>
    </row>
    <row r="5321" spans="2:5" ht="31.5" x14ac:dyDescent="0.25">
      <c r="B5321" s="265">
        <v>96666</v>
      </c>
      <c r="C5321" s="246" t="s">
        <v>4558</v>
      </c>
      <c r="D5321" s="245" t="s">
        <v>19</v>
      </c>
      <c r="E5321" s="247">
        <v>21.15</v>
      </c>
    </row>
    <row r="5322" spans="2:5" ht="31.5" x14ac:dyDescent="0.25">
      <c r="B5322" s="265">
        <v>96712</v>
      </c>
      <c r="C5322" s="246" t="s">
        <v>4588</v>
      </c>
      <c r="D5322" s="245" t="s">
        <v>19</v>
      </c>
      <c r="E5322" s="247">
        <v>40.01</v>
      </c>
    </row>
    <row r="5323" spans="2:5" ht="31.5" x14ac:dyDescent="0.25">
      <c r="B5323" s="265">
        <v>96667</v>
      </c>
      <c r="C5323" s="246" t="s">
        <v>4559</v>
      </c>
      <c r="D5323" s="245" t="s">
        <v>19</v>
      </c>
      <c r="E5323" s="247">
        <v>29.7</v>
      </c>
    </row>
    <row r="5324" spans="2:5" ht="31.5" x14ac:dyDescent="0.25">
      <c r="B5324" s="265">
        <v>96713</v>
      </c>
      <c r="C5324" s="246" t="s">
        <v>4589</v>
      </c>
      <c r="D5324" s="245" t="s">
        <v>19</v>
      </c>
      <c r="E5324" s="247">
        <v>61.05</v>
      </c>
    </row>
    <row r="5325" spans="2:5" ht="31.5" x14ac:dyDescent="0.25">
      <c r="B5325" s="265">
        <v>96714</v>
      </c>
      <c r="C5325" s="246" t="s">
        <v>4590</v>
      </c>
      <c r="D5325" s="245" t="s">
        <v>19</v>
      </c>
      <c r="E5325" s="247">
        <v>86.61</v>
      </c>
    </row>
    <row r="5326" spans="2:5" ht="31.5" x14ac:dyDescent="0.25">
      <c r="B5326" s="265">
        <v>96715</v>
      </c>
      <c r="C5326" s="246" t="s">
        <v>4591</v>
      </c>
      <c r="D5326" s="245" t="s">
        <v>19</v>
      </c>
      <c r="E5326" s="247">
        <v>153.26</v>
      </c>
    </row>
    <row r="5327" spans="2:5" ht="31.5" x14ac:dyDescent="0.25">
      <c r="B5327" s="265">
        <v>96716</v>
      </c>
      <c r="C5327" s="246" t="s">
        <v>4592</v>
      </c>
      <c r="D5327" s="245" t="s">
        <v>19</v>
      </c>
      <c r="E5327" s="247">
        <v>199.4</v>
      </c>
    </row>
    <row r="5328" spans="2:5" ht="31.5" x14ac:dyDescent="0.25">
      <c r="B5328" s="265">
        <v>104328</v>
      </c>
      <c r="C5328" s="246" t="s">
        <v>5163</v>
      </c>
      <c r="D5328" s="245" t="s">
        <v>19</v>
      </c>
      <c r="E5328" s="247">
        <v>74.2</v>
      </c>
    </row>
    <row r="5329" spans="2:5" ht="31.5" x14ac:dyDescent="0.25">
      <c r="B5329" s="265">
        <v>104329</v>
      </c>
      <c r="C5329" s="246" t="s">
        <v>5164</v>
      </c>
      <c r="D5329" s="245" t="s">
        <v>19</v>
      </c>
      <c r="E5329" s="247">
        <v>82.52</v>
      </c>
    </row>
    <row r="5330" spans="2:5" ht="31.5" x14ac:dyDescent="0.25">
      <c r="B5330" s="265">
        <v>89707</v>
      </c>
      <c r="C5330" s="246" t="s">
        <v>5157</v>
      </c>
      <c r="D5330" s="245" t="s">
        <v>19</v>
      </c>
      <c r="E5330" s="247">
        <v>53.73</v>
      </c>
    </row>
    <row r="5331" spans="2:5" ht="31.5" x14ac:dyDescent="0.25">
      <c r="B5331" s="265">
        <v>89708</v>
      </c>
      <c r="C5331" s="246" t="s">
        <v>5158</v>
      </c>
      <c r="D5331" s="245" t="s">
        <v>19</v>
      </c>
      <c r="E5331" s="247">
        <v>107.06</v>
      </c>
    </row>
    <row r="5332" spans="2:5" ht="31.5" x14ac:dyDescent="0.25">
      <c r="B5332" s="265">
        <v>104330</v>
      </c>
      <c r="C5332" s="246" t="s">
        <v>9078</v>
      </c>
      <c r="D5332" s="245" t="s">
        <v>19</v>
      </c>
      <c r="E5332" s="247">
        <v>0</v>
      </c>
    </row>
    <row r="5333" spans="2:5" ht="31.5" x14ac:dyDescent="0.25">
      <c r="B5333" s="265">
        <v>104326</v>
      </c>
      <c r="C5333" s="246" t="s">
        <v>5161</v>
      </c>
      <c r="D5333" s="245" t="s">
        <v>19</v>
      </c>
      <c r="E5333" s="247">
        <v>21.89</v>
      </c>
    </row>
    <row r="5334" spans="2:5" ht="31.5" x14ac:dyDescent="0.25">
      <c r="B5334" s="265">
        <v>89710</v>
      </c>
      <c r="C5334" s="246" t="s">
        <v>5160</v>
      </c>
      <c r="D5334" s="245" t="s">
        <v>19</v>
      </c>
      <c r="E5334" s="247">
        <v>20.45</v>
      </c>
    </row>
    <row r="5335" spans="2:5" ht="31.5" x14ac:dyDescent="0.25">
      <c r="B5335" s="265">
        <v>104327</v>
      </c>
      <c r="C5335" s="246" t="s">
        <v>5162</v>
      </c>
      <c r="D5335" s="245" t="s">
        <v>19</v>
      </c>
      <c r="E5335" s="247">
        <v>21.03</v>
      </c>
    </row>
    <row r="5336" spans="2:5" ht="31.5" x14ac:dyDescent="0.25">
      <c r="B5336" s="265">
        <v>89709</v>
      </c>
      <c r="C5336" s="246" t="s">
        <v>5159</v>
      </c>
      <c r="D5336" s="245" t="s">
        <v>19</v>
      </c>
      <c r="E5336" s="247">
        <v>22.77</v>
      </c>
    </row>
    <row r="5337" spans="2:5" ht="31.5" x14ac:dyDescent="0.25">
      <c r="B5337" s="265">
        <v>104341</v>
      </c>
      <c r="C5337" s="246" t="s">
        <v>4986</v>
      </c>
      <c r="D5337" s="245" t="s">
        <v>19</v>
      </c>
      <c r="E5337" s="247">
        <v>12.14</v>
      </c>
    </row>
    <row r="5338" spans="2:5" ht="31.5" x14ac:dyDescent="0.25">
      <c r="B5338" s="265">
        <v>104357</v>
      </c>
      <c r="C5338" s="246" t="s">
        <v>5000</v>
      </c>
      <c r="D5338" s="245" t="s">
        <v>19</v>
      </c>
      <c r="E5338" s="247">
        <v>20</v>
      </c>
    </row>
    <row r="5339" spans="2:5" ht="31.5" x14ac:dyDescent="0.25">
      <c r="B5339" s="265">
        <v>89811</v>
      </c>
      <c r="C5339" s="246" t="s">
        <v>4096</v>
      </c>
      <c r="D5339" s="245" t="s">
        <v>19</v>
      </c>
      <c r="E5339" s="247">
        <v>46</v>
      </c>
    </row>
    <row r="5340" spans="2:5" ht="31.5" x14ac:dyDescent="0.25">
      <c r="B5340" s="265">
        <v>89748</v>
      </c>
      <c r="C5340" s="246" t="s">
        <v>4042</v>
      </c>
      <c r="D5340" s="245" t="s">
        <v>19</v>
      </c>
      <c r="E5340" s="247">
        <v>44.38</v>
      </c>
    </row>
    <row r="5341" spans="2:5" ht="31.5" x14ac:dyDescent="0.25">
      <c r="B5341" s="265">
        <v>89852</v>
      </c>
      <c r="C5341" s="246" t="s">
        <v>4133</v>
      </c>
      <c r="D5341" s="245" t="s">
        <v>19</v>
      </c>
      <c r="E5341" s="247">
        <v>49.97</v>
      </c>
    </row>
    <row r="5342" spans="2:5" ht="31.5" x14ac:dyDescent="0.25">
      <c r="B5342" s="265">
        <v>89728</v>
      </c>
      <c r="C5342" s="246" t="s">
        <v>4023</v>
      </c>
      <c r="D5342" s="245" t="s">
        <v>19</v>
      </c>
      <c r="E5342" s="247">
        <v>15.17</v>
      </c>
    </row>
    <row r="5343" spans="2:5" ht="31.5" x14ac:dyDescent="0.25">
      <c r="B5343" s="265">
        <v>89803</v>
      </c>
      <c r="C5343" s="246" t="s">
        <v>4088</v>
      </c>
      <c r="D5343" s="245" t="s">
        <v>19</v>
      </c>
      <c r="E5343" s="247">
        <v>18.09</v>
      </c>
    </row>
    <row r="5344" spans="2:5" ht="31.5" x14ac:dyDescent="0.25">
      <c r="B5344" s="265">
        <v>89733</v>
      </c>
      <c r="C5344" s="246" t="s">
        <v>4028</v>
      </c>
      <c r="D5344" s="245" t="s">
        <v>19</v>
      </c>
      <c r="E5344" s="247">
        <v>24.91</v>
      </c>
    </row>
    <row r="5345" spans="2:5" ht="31.5" x14ac:dyDescent="0.25">
      <c r="B5345" s="265">
        <v>89807</v>
      </c>
      <c r="C5345" s="246" t="s">
        <v>4092</v>
      </c>
      <c r="D5345" s="245" t="s">
        <v>19</v>
      </c>
      <c r="E5345" s="247">
        <v>38.43</v>
      </c>
    </row>
    <row r="5346" spans="2:5" ht="31.5" x14ac:dyDescent="0.25">
      <c r="B5346" s="265">
        <v>89742</v>
      </c>
      <c r="C5346" s="246" t="s">
        <v>4037</v>
      </c>
      <c r="D5346" s="245" t="s">
        <v>19</v>
      </c>
      <c r="E5346" s="247">
        <v>41.03</v>
      </c>
    </row>
    <row r="5347" spans="2:5" ht="31.5" x14ac:dyDescent="0.25">
      <c r="B5347" s="265">
        <v>89812</v>
      </c>
      <c r="C5347" s="246" t="s">
        <v>4097</v>
      </c>
      <c r="D5347" s="245" t="s">
        <v>19</v>
      </c>
      <c r="E5347" s="247">
        <v>79.72</v>
      </c>
    </row>
    <row r="5348" spans="2:5" ht="31.5" x14ac:dyDescent="0.25">
      <c r="B5348" s="265">
        <v>89750</v>
      </c>
      <c r="C5348" s="246" t="s">
        <v>4044</v>
      </c>
      <c r="D5348" s="245" t="s">
        <v>19</v>
      </c>
      <c r="E5348" s="247">
        <v>78.099999999999994</v>
      </c>
    </row>
    <row r="5349" spans="2:5" ht="31.5" x14ac:dyDescent="0.25">
      <c r="B5349" s="265">
        <v>89853</v>
      </c>
      <c r="C5349" s="246" t="s">
        <v>4134</v>
      </c>
      <c r="D5349" s="245" t="s">
        <v>19</v>
      </c>
      <c r="E5349" s="247">
        <v>83.69</v>
      </c>
    </row>
    <row r="5350" spans="2:5" ht="31.5" x14ac:dyDescent="0.25">
      <c r="B5350" s="265">
        <v>89730</v>
      </c>
      <c r="C5350" s="246" t="s">
        <v>4025</v>
      </c>
      <c r="D5350" s="245" t="s">
        <v>19</v>
      </c>
      <c r="E5350" s="247">
        <v>17</v>
      </c>
    </row>
    <row r="5351" spans="2:5" ht="31.5" x14ac:dyDescent="0.25">
      <c r="B5351" s="265">
        <v>89804</v>
      </c>
      <c r="C5351" s="246" t="s">
        <v>4089</v>
      </c>
      <c r="D5351" s="245" t="s">
        <v>19</v>
      </c>
      <c r="E5351" s="247">
        <v>20.190000000000001</v>
      </c>
    </row>
    <row r="5352" spans="2:5" ht="31.5" x14ac:dyDescent="0.25">
      <c r="B5352" s="265">
        <v>89735</v>
      </c>
      <c r="C5352" s="246" t="s">
        <v>4030</v>
      </c>
      <c r="D5352" s="245" t="s">
        <v>19</v>
      </c>
      <c r="E5352" s="247">
        <v>27.01</v>
      </c>
    </row>
    <row r="5353" spans="2:5" ht="31.5" x14ac:dyDescent="0.25">
      <c r="B5353" s="265">
        <v>89808</v>
      </c>
      <c r="C5353" s="246" t="s">
        <v>4093</v>
      </c>
      <c r="D5353" s="245" t="s">
        <v>19</v>
      </c>
      <c r="E5353" s="247">
        <v>58.24</v>
      </c>
    </row>
    <row r="5354" spans="2:5" ht="31.5" x14ac:dyDescent="0.25">
      <c r="B5354" s="265">
        <v>89743</v>
      </c>
      <c r="C5354" s="246" t="s">
        <v>4038</v>
      </c>
      <c r="D5354" s="245" t="s">
        <v>19</v>
      </c>
      <c r="E5354" s="247">
        <v>60.84</v>
      </c>
    </row>
    <row r="5355" spans="2:5" ht="31.5" x14ac:dyDescent="0.25">
      <c r="B5355" s="265">
        <v>89810</v>
      </c>
      <c r="C5355" s="246" t="s">
        <v>4095</v>
      </c>
      <c r="D5355" s="245" t="s">
        <v>19</v>
      </c>
      <c r="E5355" s="247">
        <v>32.33</v>
      </c>
    </row>
    <row r="5356" spans="2:5" ht="31.5" x14ac:dyDescent="0.25">
      <c r="B5356" s="265">
        <v>89746</v>
      </c>
      <c r="C5356" s="246" t="s">
        <v>4040</v>
      </c>
      <c r="D5356" s="245" t="s">
        <v>19</v>
      </c>
      <c r="E5356" s="247">
        <v>30.71</v>
      </c>
    </row>
    <row r="5357" spans="2:5" ht="31.5" x14ac:dyDescent="0.25">
      <c r="B5357" s="265">
        <v>89851</v>
      </c>
      <c r="C5357" s="246" t="s">
        <v>4132</v>
      </c>
      <c r="D5357" s="245" t="s">
        <v>19</v>
      </c>
      <c r="E5357" s="247">
        <v>36.299999999999997</v>
      </c>
    </row>
    <row r="5358" spans="2:5" ht="31.5" x14ac:dyDescent="0.25">
      <c r="B5358" s="265">
        <v>89855</v>
      </c>
      <c r="C5358" s="246" t="s">
        <v>4136</v>
      </c>
      <c r="D5358" s="245" t="s">
        <v>19</v>
      </c>
      <c r="E5358" s="247">
        <v>112.21</v>
      </c>
    </row>
    <row r="5359" spans="2:5" ht="31.5" x14ac:dyDescent="0.25">
      <c r="B5359" s="265">
        <v>89726</v>
      </c>
      <c r="C5359" s="246" t="s">
        <v>4021</v>
      </c>
      <c r="D5359" s="245" t="s">
        <v>19</v>
      </c>
      <c r="E5359" s="247">
        <v>12.59</v>
      </c>
    </row>
    <row r="5360" spans="2:5" ht="31.5" x14ac:dyDescent="0.25">
      <c r="B5360" s="265">
        <v>89802</v>
      </c>
      <c r="C5360" s="246" t="s">
        <v>4087</v>
      </c>
      <c r="D5360" s="245" t="s">
        <v>19</v>
      </c>
      <c r="E5360" s="247">
        <v>10.65</v>
      </c>
    </row>
    <row r="5361" spans="2:5" ht="31.5" x14ac:dyDescent="0.25">
      <c r="B5361" s="265">
        <v>89732</v>
      </c>
      <c r="C5361" s="246" t="s">
        <v>4027</v>
      </c>
      <c r="D5361" s="245" t="s">
        <v>19</v>
      </c>
      <c r="E5361" s="247">
        <v>17.47</v>
      </c>
    </row>
    <row r="5362" spans="2:5" ht="31.5" x14ac:dyDescent="0.25">
      <c r="B5362" s="265">
        <v>89806</v>
      </c>
      <c r="C5362" s="246" t="s">
        <v>4091</v>
      </c>
      <c r="D5362" s="245" t="s">
        <v>19</v>
      </c>
      <c r="E5362" s="247">
        <v>22.94</v>
      </c>
    </row>
    <row r="5363" spans="2:5" ht="31.5" x14ac:dyDescent="0.25">
      <c r="B5363" s="265">
        <v>89739</v>
      </c>
      <c r="C5363" s="246" t="s">
        <v>4034</v>
      </c>
      <c r="D5363" s="245" t="s">
        <v>19</v>
      </c>
      <c r="E5363" s="247">
        <v>25.54</v>
      </c>
    </row>
    <row r="5364" spans="2:5" ht="31.5" x14ac:dyDescent="0.25">
      <c r="B5364" s="265">
        <v>89809</v>
      </c>
      <c r="C5364" s="246" t="s">
        <v>4094</v>
      </c>
      <c r="D5364" s="245" t="s">
        <v>19</v>
      </c>
      <c r="E5364" s="247">
        <v>31.53</v>
      </c>
    </row>
    <row r="5365" spans="2:5" ht="31.5" x14ac:dyDescent="0.25">
      <c r="B5365" s="265">
        <v>89744</v>
      </c>
      <c r="C5365" s="246" t="s">
        <v>4039</v>
      </c>
      <c r="D5365" s="245" t="s">
        <v>19</v>
      </c>
      <c r="E5365" s="247">
        <v>29.91</v>
      </c>
    </row>
    <row r="5366" spans="2:5" ht="31.5" x14ac:dyDescent="0.25">
      <c r="B5366" s="265">
        <v>89850</v>
      </c>
      <c r="C5366" s="246" t="s">
        <v>4131</v>
      </c>
      <c r="D5366" s="245" t="s">
        <v>19</v>
      </c>
      <c r="E5366" s="247">
        <v>35.5</v>
      </c>
    </row>
    <row r="5367" spans="2:5" ht="31.5" x14ac:dyDescent="0.25">
      <c r="B5367" s="265">
        <v>89854</v>
      </c>
      <c r="C5367" s="246" t="s">
        <v>4135</v>
      </c>
      <c r="D5367" s="245" t="s">
        <v>19</v>
      </c>
      <c r="E5367" s="247">
        <v>107.2</v>
      </c>
    </row>
    <row r="5368" spans="2:5" ht="31.5" x14ac:dyDescent="0.25">
      <c r="B5368" s="265">
        <v>89724</v>
      </c>
      <c r="C5368" s="246" t="s">
        <v>4019</v>
      </c>
      <c r="D5368" s="245" t="s">
        <v>19</v>
      </c>
      <c r="E5368" s="247">
        <v>12.37</v>
      </c>
    </row>
    <row r="5369" spans="2:5" ht="31.5" x14ac:dyDescent="0.25">
      <c r="B5369" s="265">
        <v>89801</v>
      </c>
      <c r="C5369" s="246" t="s">
        <v>4086</v>
      </c>
      <c r="D5369" s="245" t="s">
        <v>19</v>
      </c>
      <c r="E5369" s="247">
        <v>9.9499999999999993</v>
      </c>
    </row>
    <row r="5370" spans="2:5" ht="31.5" x14ac:dyDescent="0.25">
      <c r="B5370" s="265">
        <v>89731</v>
      </c>
      <c r="C5370" s="246" t="s">
        <v>4026</v>
      </c>
      <c r="D5370" s="245" t="s">
        <v>19</v>
      </c>
      <c r="E5370" s="247">
        <v>16.77</v>
      </c>
    </row>
    <row r="5371" spans="2:5" ht="31.5" x14ac:dyDescent="0.25">
      <c r="B5371" s="265">
        <v>89805</v>
      </c>
      <c r="C5371" s="246" t="s">
        <v>4090</v>
      </c>
      <c r="D5371" s="245" t="s">
        <v>19</v>
      </c>
      <c r="E5371" s="247">
        <v>22</v>
      </c>
    </row>
    <row r="5372" spans="2:5" ht="31.5" x14ac:dyDescent="0.25">
      <c r="B5372" s="265">
        <v>89737</v>
      </c>
      <c r="C5372" s="246" t="s">
        <v>4032</v>
      </c>
      <c r="D5372" s="245" t="s">
        <v>19</v>
      </c>
      <c r="E5372" s="247">
        <v>24.6</v>
      </c>
    </row>
    <row r="5373" spans="2:5" ht="31.5" x14ac:dyDescent="0.25">
      <c r="B5373" s="265">
        <v>104355</v>
      </c>
      <c r="C5373" s="246" t="s">
        <v>4998</v>
      </c>
      <c r="D5373" s="245" t="s">
        <v>19</v>
      </c>
      <c r="E5373" s="247">
        <v>50.53</v>
      </c>
    </row>
    <row r="5374" spans="2:5" ht="31.5" x14ac:dyDescent="0.25">
      <c r="B5374" s="265">
        <v>104347</v>
      </c>
      <c r="C5374" s="246" t="s">
        <v>4991</v>
      </c>
      <c r="D5374" s="245" t="s">
        <v>19</v>
      </c>
      <c r="E5374" s="247">
        <v>50.24</v>
      </c>
    </row>
    <row r="5375" spans="2:5" ht="31.5" x14ac:dyDescent="0.25">
      <c r="B5375" s="265">
        <v>104353</v>
      </c>
      <c r="C5375" s="246" t="s">
        <v>4996</v>
      </c>
      <c r="D5375" s="245" t="s">
        <v>19</v>
      </c>
      <c r="E5375" s="247">
        <v>43.71</v>
      </c>
    </row>
    <row r="5376" spans="2:5" ht="31.5" x14ac:dyDescent="0.25">
      <c r="B5376" s="265">
        <v>104345</v>
      </c>
      <c r="C5376" s="246" t="s">
        <v>4989</v>
      </c>
      <c r="D5376" s="245" t="s">
        <v>19</v>
      </c>
      <c r="E5376" s="247">
        <v>45.29</v>
      </c>
    </row>
    <row r="5377" spans="2:5" ht="31.5" x14ac:dyDescent="0.25">
      <c r="B5377" s="265">
        <v>104350</v>
      </c>
      <c r="C5377" s="246" t="s">
        <v>4993</v>
      </c>
      <c r="D5377" s="245" t="s">
        <v>19</v>
      </c>
      <c r="E5377" s="247">
        <v>30.91</v>
      </c>
    </row>
    <row r="5378" spans="2:5" ht="31.5" x14ac:dyDescent="0.25">
      <c r="B5378" s="265">
        <v>104343</v>
      </c>
      <c r="C5378" s="246" t="s">
        <v>4987</v>
      </c>
      <c r="D5378" s="245" t="s">
        <v>19</v>
      </c>
      <c r="E5378" s="247">
        <v>36.26</v>
      </c>
    </row>
    <row r="5379" spans="2:5" ht="31.5" x14ac:dyDescent="0.25">
      <c r="B5379" s="265">
        <v>89834</v>
      </c>
      <c r="C5379" s="246" t="s">
        <v>4118</v>
      </c>
      <c r="D5379" s="245" t="s">
        <v>19</v>
      </c>
      <c r="E5379" s="247">
        <v>56.07</v>
      </c>
    </row>
    <row r="5380" spans="2:5" ht="31.5" x14ac:dyDescent="0.25">
      <c r="B5380" s="265">
        <v>89797</v>
      </c>
      <c r="C5380" s="246" t="s">
        <v>4085</v>
      </c>
      <c r="D5380" s="245" t="s">
        <v>19</v>
      </c>
      <c r="E5380" s="247">
        <v>53.91</v>
      </c>
    </row>
    <row r="5381" spans="2:5" ht="31.5" x14ac:dyDescent="0.25">
      <c r="B5381" s="265">
        <v>89861</v>
      </c>
      <c r="C5381" s="246" t="s">
        <v>4140</v>
      </c>
      <c r="D5381" s="245" t="s">
        <v>19</v>
      </c>
      <c r="E5381" s="247">
        <v>61.36</v>
      </c>
    </row>
    <row r="5382" spans="2:5" ht="31.5" x14ac:dyDescent="0.25">
      <c r="B5382" s="265">
        <v>89783</v>
      </c>
      <c r="C5382" s="246" t="s">
        <v>4071</v>
      </c>
      <c r="D5382" s="245" t="s">
        <v>19</v>
      </c>
      <c r="E5382" s="247">
        <v>17.760000000000002</v>
      </c>
    </row>
    <row r="5383" spans="2:5" ht="31.5" x14ac:dyDescent="0.25">
      <c r="B5383" s="265">
        <v>89827</v>
      </c>
      <c r="C5383" s="246" t="s">
        <v>4111</v>
      </c>
      <c r="D5383" s="245" t="s">
        <v>19</v>
      </c>
      <c r="E5383" s="247">
        <v>19.63</v>
      </c>
    </row>
    <row r="5384" spans="2:5" ht="31.5" x14ac:dyDescent="0.25">
      <c r="B5384" s="265">
        <v>89785</v>
      </c>
      <c r="C5384" s="246" t="s">
        <v>4073</v>
      </c>
      <c r="D5384" s="245" t="s">
        <v>19</v>
      </c>
      <c r="E5384" s="247">
        <v>28.74</v>
      </c>
    </row>
    <row r="5385" spans="2:5" ht="31.5" x14ac:dyDescent="0.25">
      <c r="B5385" s="265">
        <v>89830</v>
      </c>
      <c r="C5385" s="246" t="s">
        <v>4114</v>
      </c>
      <c r="D5385" s="245" t="s">
        <v>19</v>
      </c>
      <c r="E5385" s="247">
        <v>39.6</v>
      </c>
    </row>
    <row r="5386" spans="2:5" ht="31.5" x14ac:dyDescent="0.25">
      <c r="B5386" s="265">
        <v>89795</v>
      </c>
      <c r="C5386" s="246" t="s">
        <v>4083</v>
      </c>
      <c r="D5386" s="245" t="s">
        <v>19</v>
      </c>
      <c r="E5386" s="247">
        <v>43.06</v>
      </c>
    </row>
    <row r="5387" spans="2:5" ht="31.5" x14ac:dyDescent="0.25">
      <c r="B5387" s="265">
        <v>89823</v>
      </c>
      <c r="C5387" s="246" t="s">
        <v>4107</v>
      </c>
      <c r="D5387" s="245" t="s">
        <v>19</v>
      </c>
      <c r="E5387" s="247">
        <v>36.54</v>
      </c>
    </row>
    <row r="5388" spans="2:5" ht="31.5" x14ac:dyDescent="0.25">
      <c r="B5388" s="265">
        <v>89779</v>
      </c>
      <c r="C5388" s="246" t="s">
        <v>4067</v>
      </c>
      <c r="D5388" s="245" t="s">
        <v>19</v>
      </c>
      <c r="E5388" s="247">
        <v>35.46</v>
      </c>
    </row>
    <row r="5389" spans="2:5" ht="31.5" x14ac:dyDescent="0.25">
      <c r="B5389" s="265">
        <v>89857</v>
      </c>
      <c r="C5389" s="246" t="s">
        <v>4138</v>
      </c>
      <c r="D5389" s="245" t="s">
        <v>19</v>
      </c>
      <c r="E5389" s="247">
        <v>39.18</v>
      </c>
    </row>
    <row r="5390" spans="2:5" ht="31.5" x14ac:dyDescent="0.25">
      <c r="B5390" s="265">
        <v>89814</v>
      </c>
      <c r="C5390" s="246" t="s">
        <v>4099</v>
      </c>
      <c r="D5390" s="245" t="s">
        <v>19</v>
      </c>
      <c r="E5390" s="247">
        <v>17.09</v>
      </c>
    </row>
    <row r="5391" spans="2:5" ht="31.5" x14ac:dyDescent="0.25">
      <c r="B5391" s="265">
        <v>89754</v>
      </c>
      <c r="C5391" s="246" t="s">
        <v>4047</v>
      </c>
      <c r="D5391" s="245" t="s">
        <v>19</v>
      </c>
      <c r="E5391" s="247">
        <v>21.65</v>
      </c>
    </row>
    <row r="5392" spans="2:5" ht="31.5" x14ac:dyDescent="0.25">
      <c r="B5392" s="265">
        <v>89819</v>
      </c>
      <c r="C5392" s="246" t="s">
        <v>4104</v>
      </c>
      <c r="D5392" s="245" t="s">
        <v>19</v>
      </c>
      <c r="E5392" s="247">
        <v>24.6</v>
      </c>
    </row>
    <row r="5393" spans="2:5" ht="31.5" x14ac:dyDescent="0.25">
      <c r="B5393" s="265">
        <v>89776</v>
      </c>
      <c r="C5393" s="246" t="s">
        <v>4064</v>
      </c>
      <c r="D5393" s="245" t="s">
        <v>19</v>
      </c>
      <c r="E5393" s="247">
        <v>26.33</v>
      </c>
    </row>
    <row r="5394" spans="2:5" ht="31.5" x14ac:dyDescent="0.25">
      <c r="B5394" s="265">
        <v>89821</v>
      </c>
      <c r="C5394" s="246" t="s">
        <v>4105</v>
      </c>
      <c r="D5394" s="245" t="s">
        <v>19</v>
      </c>
      <c r="E5394" s="247">
        <v>20.99</v>
      </c>
    </row>
    <row r="5395" spans="2:5" ht="31.5" x14ac:dyDescent="0.25">
      <c r="B5395" s="265">
        <v>89778</v>
      </c>
      <c r="C5395" s="246" t="s">
        <v>4066</v>
      </c>
      <c r="D5395" s="245" t="s">
        <v>19</v>
      </c>
      <c r="E5395" s="247">
        <v>19.91</v>
      </c>
    </row>
    <row r="5396" spans="2:5" ht="31.5" x14ac:dyDescent="0.25">
      <c r="B5396" s="265">
        <v>89856</v>
      </c>
      <c r="C5396" s="246" t="s">
        <v>4137</v>
      </c>
      <c r="D5396" s="245" t="s">
        <v>19</v>
      </c>
      <c r="E5396" s="247">
        <v>23.63</v>
      </c>
    </row>
    <row r="5397" spans="2:5" ht="31.5" x14ac:dyDescent="0.25">
      <c r="B5397" s="265">
        <v>89752</v>
      </c>
      <c r="C5397" s="246" t="s">
        <v>4045</v>
      </c>
      <c r="D5397" s="245" t="s">
        <v>19</v>
      </c>
      <c r="E5397" s="247">
        <v>9.07</v>
      </c>
    </row>
    <row r="5398" spans="2:5" ht="31.5" x14ac:dyDescent="0.25">
      <c r="B5398" s="265">
        <v>89813</v>
      </c>
      <c r="C5398" s="246" t="s">
        <v>4098</v>
      </c>
      <c r="D5398" s="245" t="s">
        <v>19</v>
      </c>
      <c r="E5398" s="247">
        <v>6.13</v>
      </c>
    </row>
    <row r="5399" spans="2:5" ht="31.5" x14ac:dyDescent="0.25">
      <c r="B5399" s="265">
        <v>89753</v>
      </c>
      <c r="C5399" s="246" t="s">
        <v>4046</v>
      </c>
      <c r="D5399" s="245" t="s">
        <v>19</v>
      </c>
      <c r="E5399" s="247">
        <v>10.75</v>
      </c>
    </row>
    <row r="5400" spans="2:5" ht="31.5" x14ac:dyDescent="0.25">
      <c r="B5400" s="265">
        <v>89817</v>
      </c>
      <c r="C5400" s="246" t="s">
        <v>4102</v>
      </c>
      <c r="D5400" s="245" t="s">
        <v>19</v>
      </c>
      <c r="E5400" s="247">
        <v>15.43</v>
      </c>
    </row>
    <row r="5401" spans="2:5" ht="31.5" x14ac:dyDescent="0.25">
      <c r="B5401" s="265">
        <v>89774</v>
      </c>
      <c r="C5401" s="246" t="s">
        <v>4063</v>
      </c>
      <c r="D5401" s="245" t="s">
        <v>19</v>
      </c>
      <c r="E5401" s="247">
        <v>17.190000000000001</v>
      </c>
    </row>
    <row r="5402" spans="2:5" ht="31.5" x14ac:dyDescent="0.25">
      <c r="B5402" s="265">
        <v>95693</v>
      </c>
      <c r="C5402" s="246" t="s">
        <v>4531</v>
      </c>
      <c r="D5402" s="245" t="s">
        <v>19</v>
      </c>
      <c r="E5402" s="247">
        <v>53.86</v>
      </c>
    </row>
    <row r="5403" spans="2:5" ht="31.5" x14ac:dyDescent="0.25">
      <c r="B5403" s="265">
        <v>89833</v>
      </c>
      <c r="C5403" s="246" t="s">
        <v>4117</v>
      </c>
      <c r="D5403" s="245" t="s">
        <v>19</v>
      </c>
      <c r="E5403" s="247">
        <v>48.33</v>
      </c>
    </row>
    <row r="5404" spans="2:5" ht="31.5" x14ac:dyDescent="0.25">
      <c r="B5404" s="265">
        <v>89796</v>
      </c>
      <c r="C5404" s="246" t="s">
        <v>4084</v>
      </c>
      <c r="D5404" s="245" t="s">
        <v>19</v>
      </c>
      <c r="E5404" s="247">
        <v>46.17</v>
      </c>
    </row>
    <row r="5405" spans="2:5" ht="31.5" x14ac:dyDescent="0.25">
      <c r="B5405" s="265">
        <v>89860</v>
      </c>
      <c r="C5405" s="246" t="s">
        <v>4139</v>
      </c>
      <c r="D5405" s="245" t="s">
        <v>19</v>
      </c>
      <c r="E5405" s="247">
        <v>53.62</v>
      </c>
    </row>
    <row r="5406" spans="2:5" ht="31.5" x14ac:dyDescent="0.25">
      <c r="B5406" s="265">
        <v>89782</v>
      </c>
      <c r="C5406" s="246" t="s">
        <v>4070</v>
      </c>
      <c r="D5406" s="245" t="s">
        <v>19</v>
      </c>
      <c r="E5406" s="247">
        <v>17.670000000000002</v>
      </c>
    </row>
    <row r="5407" spans="2:5" ht="31.5" x14ac:dyDescent="0.25">
      <c r="B5407" s="265">
        <v>89825</v>
      </c>
      <c r="C5407" s="246" t="s">
        <v>4109</v>
      </c>
      <c r="D5407" s="245" t="s">
        <v>19</v>
      </c>
      <c r="E5407" s="247">
        <v>17.37</v>
      </c>
    </row>
    <row r="5408" spans="2:5" ht="31.5" x14ac:dyDescent="0.25">
      <c r="B5408" s="265">
        <v>89784</v>
      </c>
      <c r="C5408" s="246" t="s">
        <v>4072</v>
      </c>
      <c r="D5408" s="245" t="s">
        <v>19</v>
      </c>
      <c r="E5408" s="247">
        <v>26.48</v>
      </c>
    </row>
    <row r="5409" spans="2:5" ht="31.5" x14ac:dyDescent="0.25">
      <c r="B5409" s="265">
        <v>89829</v>
      </c>
      <c r="C5409" s="246" t="s">
        <v>4113</v>
      </c>
      <c r="D5409" s="245" t="s">
        <v>19</v>
      </c>
      <c r="E5409" s="247">
        <v>37.6</v>
      </c>
    </row>
    <row r="5410" spans="2:5" ht="31.5" x14ac:dyDescent="0.25">
      <c r="B5410" s="265">
        <v>89786</v>
      </c>
      <c r="C5410" s="246" t="s">
        <v>4074</v>
      </c>
      <c r="D5410" s="245" t="s">
        <v>19</v>
      </c>
      <c r="E5410" s="247">
        <v>41.06</v>
      </c>
    </row>
    <row r="5411" spans="2:5" ht="31.5" x14ac:dyDescent="0.25">
      <c r="B5411" s="265">
        <v>104352</v>
      </c>
      <c r="C5411" s="246" t="s">
        <v>4995</v>
      </c>
      <c r="D5411" s="245" t="s">
        <v>19</v>
      </c>
      <c r="E5411" s="247">
        <v>41.72</v>
      </c>
    </row>
    <row r="5412" spans="2:5" ht="31.5" x14ac:dyDescent="0.25">
      <c r="B5412" s="265">
        <v>104344</v>
      </c>
      <c r="C5412" s="246" t="s">
        <v>4988</v>
      </c>
      <c r="D5412" s="245" t="s">
        <v>19</v>
      </c>
      <c r="E5412" s="247">
        <v>43.3</v>
      </c>
    </row>
    <row r="5413" spans="2:5" ht="31.5" x14ac:dyDescent="0.25">
      <c r="B5413" s="265">
        <v>104354</v>
      </c>
      <c r="C5413" s="246" t="s">
        <v>4997</v>
      </c>
      <c r="D5413" s="245" t="s">
        <v>19</v>
      </c>
      <c r="E5413" s="247">
        <v>47.96</v>
      </c>
    </row>
    <row r="5414" spans="2:5" ht="31.5" x14ac:dyDescent="0.25">
      <c r="B5414" s="265">
        <v>104346</v>
      </c>
      <c r="C5414" s="246" t="s">
        <v>4990</v>
      </c>
      <c r="D5414" s="245" t="s">
        <v>19</v>
      </c>
      <c r="E5414" s="247">
        <v>47.67</v>
      </c>
    </row>
    <row r="5415" spans="2:5" ht="31.5" x14ac:dyDescent="0.25">
      <c r="B5415" s="265">
        <v>104356</v>
      </c>
      <c r="C5415" s="246" t="s">
        <v>4999</v>
      </c>
      <c r="D5415" s="245" t="s">
        <v>19</v>
      </c>
      <c r="E5415" s="247">
        <v>31.04</v>
      </c>
    </row>
    <row r="5416" spans="2:5" ht="31.5" x14ac:dyDescent="0.25">
      <c r="B5416" s="265">
        <v>104348</v>
      </c>
      <c r="C5416" s="246" t="s">
        <v>4992</v>
      </c>
      <c r="D5416" s="245" t="s">
        <v>19</v>
      </c>
      <c r="E5416" s="247">
        <v>10.99</v>
      </c>
    </row>
    <row r="5417" spans="2:5" ht="31.5" x14ac:dyDescent="0.25">
      <c r="B5417" s="265">
        <v>104351</v>
      </c>
      <c r="C5417" s="246" t="s">
        <v>4994</v>
      </c>
      <c r="D5417" s="245" t="s">
        <v>19</v>
      </c>
      <c r="E5417" s="247">
        <v>23.11</v>
      </c>
    </row>
    <row r="5418" spans="2:5" ht="31.5" x14ac:dyDescent="0.25">
      <c r="B5418" s="265">
        <v>89800</v>
      </c>
      <c r="C5418" s="246" t="s">
        <v>3536</v>
      </c>
      <c r="D5418" s="245" t="s">
        <v>123</v>
      </c>
      <c r="E5418" s="247">
        <v>32.5</v>
      </c>
    </row>
    <row r="5419" spans="2:5" ht="31.5" x14ac:dyDescent="0.25">
      <c r="B5419" s="265">
        <v>89714</v>
      </c>
      <c r="C5419" s="246" t="s">
        <v>3527</v>
      </c>
      <c r="D5419" s="245" t="s">
        <v>123</v>
      </c>
      <c r="E5419" s="247">
        <v>44.46</v>
      </c>
    </row>
    <row r="5420" spans="2:5" ht="31.5" x14ac:dyDescent="0.25">
      <c r="B5420" s="265">
        <v>89848</v>
      </c>
      <c r="C5420" s="246" t="s">
        <v>3537</v>
      </c>
      <c r="D5420" s="245" t="s">
        <v>123</v>
      </c>
      <c r="E5420" s="247">
        <v>30.95</v>
      </c>
    </row>
    <row r="5421" spans="2:5" ht="31.5" x14ac:dyDescent="0.25">
      <c r="B5421" s="265">
        <v>89849</v>
      </c>
      <c r="C5421" s="246" t="s">
        <v>3538</v>
      </c>
      <c r="D5421" s="245" t="s">
        <v>123</v>
      </c>
      <c r="E5421" s="247">
        <v>60.16</v>
      </c>
    </row>
    <row r="5422" spans="2:5" ht="31.5" x14ac:dyDescent="0.25">
      <c r="B5422" s="265">
        <v>89711</v>
      </c>
      <c r="C5422" s="246" t="s">
        <v>3524</v>
      </c>
      <c r="D5422" s="245" t="s">
        <v>123</v>
      </c>
      <c r="E5422" s="247">
        <v>25.94</v>
      </c>
    </row>
    <row r="5423" spans="2:5" ht="31.5" x14ac:dyDescent="0.25">
      <c r="B5423" s="265">
        <v>89798</v>
      </c>
      <c r="C5423" s="246" t="s">
        <v>3534</v>
      </c>
      <c r="D5423" s="245" t="s">
        <v>123</v>
      </c>
      <c r="E5423" s="247">
        <v>13.7</v>
      </c>
    </row>
    <row r="5424" spans="2:5" ht="31.5" x14ac:dyDescent="0.25">
      <c r="B5424" s="265">
        <v>89712</v>
      </c>
      <c r="C5424" s="246" t="s">
        <v>3525</v>
      </c>
      <c r="D5424" s="245" t="s">
        <v>123</v>
      </c>
      <c r="E5424" s="247">
        <v>31.91</v>
      </c>
    </row>
    <row r="5425" spans="2:5" ht="31.5" x14ac:dyDescent="0.25">
      <c r="B5425" s="265">
        <v>89799</v>
      </c>
      <c r="C5425" s="246" t="s">
        <v>3535</v>
      </c>
      <c r="D5425" s="245" t="s">
        <v>123</v>
      </c>
      <c r="E5425" s="247">
        <v>24.38</v>
      </c>
    </row>
    <row r="5426" spans="2:5" ht="31.5" x14ac:dyDescent="0.25">
      <c r="B5426" s="265">
        <v>89713</v>
      </c>
      <c r="C5426" s="246" t="s">
        <v>3526</v>
      </c>
      <c r="D5426" s="245" t="s">
        <v>123</v>
      </c>
      <c r="E5426" s="247">
        <v>39.5</v>
      </c>
    </row>
    <row r="5427" spans="2:5" ht="31.5" x14ac:dyDescent="0.25">
      <c r="B5427" s="265">
        <v>89376</v>
      </c>
      <c r="C5427" s="246" t="s">
        <v>3765</v>
      </c>
      <c r="D5427" s="245" t="s">
        <v>19</v>
      </c>
      <c r="E5427" s="247">
        <v>6.86</v>
      </c>
    </row>
    <row r="5428" spans="2:5" ht="31.5" x14ac:dyDescent="0.25">
      <c r="B5428" s="265">
        <v>89429</v>
      </c>
      <c r="C5428" s="246" t="s">
        <v>3812</v>
      </c>
      <c r="D5428" s="245" t="s">
        <v>19</v>
      </c>
      <c r="E5428" s="247">
        <v>7.36</v>
      </c>
    </row>
    <row r="5429" spans="2:5" ht="31.5" x14ac:dyDescent="0.25">
      <c r="B5429" s="265">
        <v>89383</v>
      </c>
      <c r="C5429" s="246" t="s">
        <v>3772</v>
      </c>
      <c r="D5429" s="245" t="s">
        <v>19</v>
      </c>
      <c r="E5429" s="247">
        <v>8.0299999999999994</v>
      </c>
    </row>
    <row r="5430" spans="2:5" ht="31.5" x14ac:dyDescent="0.25">
      <c r="B5430" s="265">
        <v>89553</v>
      </c>
      <c r="C5430" s="246" t="s">
        <v>3882</v>
      </c>
      <c r="D5430" s="245" t="s">
        <v>19</v>
      </c>
      <c r="E5430" s="247">
        <v>6.36</v>
      </c>
    </row>
    <row r="5431" spans="2:5" ht="31.5" x14ac:dyDescent="0.25">
      <c r="B5431" s="265">
        <v>89436</v>
      </c>
      <c r="C5431" s="246" t="s">
        <v>3819</v>
      </c>
      <c r="D5431" s="245" t="s">
        <v>19</v>
      </c>
      <c r="E5431" s="247">
        <v>9.5</v>
      </c>
    </row>
    <row r="5432" spans="2:5" ht="31.5" x14ac:dyDescent="0.25">
      <c r="B5432" s="265">
        <v>89391</v>
      </c>
      <c r="C5432" s="246" t="s">
        <v>3779</v>
      </c>
      <c r="D5432" s="245" t="s">
        <v>19</v>
      </c>
      <c r="E5432" s="247">
        <v>10.28</v>
      </c>
    </row>
    <row r="5433" spans="2:5" ht="31.5" x14ac:dyDescent="0.25">
      <c r="B5433" s="265">
        <v>89570</v>
      </c>
      <c r="C5433" s="246" t="s">
        <v>3899</v>
      </c>
      <c r="D5433" s="245" t="s">
        <v>19</v>
      </c>
      <c r="E5433" s="247">
        <v>11.41</v>
      </c>
    </row>
    <row r="5434" spans="2:5" ht="31.5" x14ac:dyDescent="0.25">
      <c r="B5434" s="265">
        <v>103994</v>
      </c>
      <c r="C5434" s="246" t="s">
        <v>4920</v>
      </c>
      <c r="D5434" s="245" t="s">
        <v>19</v>
      </c>
      <c r="E5434" s="247">
        <v>14.94</v>
      </c>
    </row>
    <row r="5435" spans="2:5" ht="31.5" x14ac:dyDescent="0.25">
      <c r="B5435" s="265">
        <v>89572</v>
      </c>
      <c r="C5435" s="246" t="s">
        <v>3901</v>
      </c>
      <c r="D5435" s="245" t="s">
        <v>19</v>
      </c>
      <c r="E5435" s="247">
        <v>9.1199999999999992</v>
      </c>
    </row>
    <row r="5436" spans="2:5" ht="31.5" x14ac:dyDescent="0.25">
      <c r="B5436" s="265">
        <v>103992</v>
      </c>
      <c r="C5436" s="246" t="s">
        <v>4918</v>
      </c>
      <c r="D5436" s="245" t="s">
        <v>19</v>
      </c>
      <c r="E5436" s="247">
        <v>12.77</v>
      </c>
    </row>
    <row r="5437" spans="2:5" ht="31.5" x14ac:dyDescent="0.25">
      <c r="B5437" s="265">
        <v>89596</v>
      </c>
      <c r="C5437" s="246" t="s">
        <v>3919</v>
      </c>
      <c r="D5437" s="245" t="s">
        <v>19</v>
      </c>
      <c r="E5437" s="247">
        <v>10.93</v>
      </c>
    </row>
    <row r="5438" spans="2:5" ht="31.5" x14ac:dyDescent="0.25">
      <c r="B5438" s="265">
        <v>104001</v>
      </c>
      <c r="C5438" s="246" t="s">
        <v>4927</v>
      </c>
      <c r="D5438" s="245" t="s">
        <v>19</v>
      </c>
      <c r="E5438" s="247">
        <v>15.21</v>
      </c>
    </row>
    <row r="5439" spans="2:5" ht="31.5" x14ac:dyDescent="0.25">
      <c r="B5439" s="265">
        <v>89595</v>
      </c>
      <c r="C5439" s="246" t="s">
        <v>3918</v>
      </c>
      <c r="D5439" s="245" t="s">
        <v>19</v>
      </c>
      <c r="E5439" s="247">
        <v>14.11</v>
      </c>
    </row>
    <row r="5440" spans="2:5" ht="31.5" x14ac:dyDescent="0.25">
      <c r="B5440" s="265">
        <v>104002</v>
      </c>
      <c r="C5440" s="246" t="s">
        <v>4928</v>
      </c>
      <c r="D5440" s="245" t="s">
        <v>19</v>
      </c>
      <c r="E5440" s="247">
        <v>18.079999999999998</v>
      </c>
    </row>
    <row r="5441" spans="2:5" ht="31.5" x14ac:dyDescent="0.25">
      <c r="B5441" s="265">
        <v>89610</v>
      </c>
      <c r="C5441" s="246" t="s">
        <v>3926</v>
      </c>
      <c r="D5441" s="245" t="s">
        <v>19</v>
      </c>
      <c r="E5441" s="247">
        <v>19.07</v>
      </c>
    </row>
    <row r="5442" spans="2:5" ht="31.5" x14ac:dyDescent="0.25">
      <c r="B5442" s="265">
        <v>89613</v>
      </c>
      <c r="C5442" s="246" t="s">
        <v>3929</v>
      </c>
      <c r="D5442" s="245" t="s">
        <v>19</v>
      </c>
      <c r="E5442" s="247">
        <v>28.79</v>
      </c>
    </row>
    <row r="5443" spans="2:5" ht="31.5" x14ac:dyDescent="0.25">
      <c r="B5443" s="265">
        <v>89616</v>
      </c>
      <c r="C5443" s="246" t="s">
        <v>3932</v>
      </c>
      <c r="D5443" s="245" t="s">
        <v>19</v>
      </c>
      <c r="E5443" s="247">
        <v>38.01</v>
      </c>
    </row>
    <row r="5444" spans="2:5" ht="31.5" x14ac:dyDescent="0.25">
      <c r="B5444" s="265">
        <v>103967</v>
      </c>
      <c r="C5444" s="246" t="s">
        <v>4899</v>
      </c>
      <c r="D5444" s="245" t="s">
        <v>19</v>
      </c>
      <c r="E5444" s="247">
        <v>11.83</v>
      </c>
    </row>
    <row r="5445" spans="2:5" ht="31.5" x14ac:dyDescent="0.25">
      <c r="B5445" s="265">
        <v>104003</v>
      </c>
      <c r="C5445" s="246" t="s">
        <v>4929</v>
      </c>
      <c r="D5445" s="245" t="s">
        <v>19</v>
      </c>
      <c r="E5445" s="247">
        <v>15.8</v>
      </c>
    </row>
    <row r="5446" spans="2:5" ht="31.5" x14ac:dyDescent="0.25">
      <c r="B5446" s="265">
        <v>103952</v>
      </c>
      <c r="C5446" s="246" t="s">
        <v>4888</v>
      </c>
      <c r="D5446" s="245" t="s">
        <v>19</v>
      </c>
      <c r="E5446" s="247">
        <v>7.11</v>
      </c>
    </row>
    <row r="5447" spans="2:5" ht="31.5" x14ac:dyDescent="0.25">
      <c r="B5447" s="265">
        <v>103947</v>
      </c>
      <c r="C5447" s="246" t="s">
        <v>4883</v>
      </c>
      <c r="D5447" s="245" t="s">
        <v>19</v>
      </c>
      <c r="E5447" s="247">
        <v>7.78</v>
      </c>
    </row>
    <row r="5448" spans="2:5" ht="31.5" x14ac:dyDescent="0.25">
      <c r="B5448" s="265">
        <v>103957</v>
      </c>
      <c r="C5448" s="246" t="s">
        <v>4893</v>
      </c>
      <c r="D5448" s="245" t="s">
        <v>19</v>
      </c>
      <c r="E5448" s="247">
        <v>5.65</v>
      </c>
    </row>
    <row r="5449" spans="2:5" ht="31.5" x14ac:dyDescent="0.25">
      <c r="B5449" s="265">
        <v>103953</v>
      </c>
      <c r="C5449" s="246" t="s">
        <v>4889</v>
      </c>
      <c r="D5449" s="245" t="s">
        <v>19</v>
      </c>
      <c r="E5449" s="247">
        <v>8.7899999999999991</v>
      </c>
    </row>
    <row r="5450" spans="2:5" ht="31.5" x14ac:dyDescent="0.25">
      <c r="B5450" s="265">
        <v>103948</v>
      </c>
      <c r="C5450" s="246" t="s">
        <v>4884</v>
      </c>
      <c r="D5450" s="245" t="s">
        <v>19</v>
      </c>
      <c r="E5450" s="247">
        <v>9.57</v>
      </c>
    </row>
    <row r="5451" spans="2:5" ht="31.5" x14ac:dyDescent="0.25">
      <c r="B5451" s="265">
        <v>103958</v>
      </c>
      <c r="C5451" s="246" t="s">
        <v>4894</v>
      </c>
      <c r="D5451" s="245" t="s">
        <v>19</v>
      </c>
      <c r="E5451" s="247">
        <v>10.7</v>
      </c>
    </row>
    <row r="5452" spans="2:5" ht="31.5" x14ac:dyDescent="0.25">
      <c r="B5452" s="265">
        <v>104009</v>
      </c>
      <c r="C5452" s="246" t="s">
        <v>4935</v>
      </c>
      <c r="D5452" s="245" t="s">
        <v>19</v>
      </c>
      <c r="E5452" s="247">
        <v>14.94</v>
      </c>
    </row>
    <row r="5453" spans="2:5" ht="31.5" x14ac:dyDescent="0.25">
      <c r="B5453" s="265">
        <v>103959</v>
      </c>
      <c r="C5453" s="246" t="s">
        <v>4895</v>
      </c>
      <c r="D5453" s="245" t="s">
        <v>19</v>
      </c>
      <c r="E5453" s="247">
        <v>15.4</v>
      </c>
    </row>
    <row r="5454" spans="2:5" ht="31.5" x14ac:dyDescent="0.25">
      <c r="B5454" s="265">
        <v>103962</v>
      </c>
      <c r="C5454" s="246" t="s">
        <v>4896</v>
      </c>
      <c r="D5454" s="245" t="s">
        <v>19</v>
      </c>
      <c r="E5454" s="247">
        <v>6.73</v>
      </c>
    </row>
    <row r="5455" spans="2:5" ht="31.5" x14ac:dyDescent="0.25">
      <c r="B5455" s="265">
        <v>103954</v>
      </c>
      <c r="C5455" s="246" t="s">
        <v>4890</v>
      </c>
      <c r="D5455" s="245" t="s">
        <v>19</v>
      </c>
      <c r="E5455" s="247">
        <v>9.76</v>
      </c>
    </row>
    <row r="5456" spans="2:5" ht="31.5" x14ac:dyDescent="0.25">
      <c r="B5456" s="265">
        <v>103949</v>
      </c>
      <c r="C5456" s="246" t="s">
        <v>4885</v>
      </c>
      <c r="D5456" s="245" t="s">
        <v>19</v>
      </c>
      <c r="E5456" s="247">
        <v>10.5</v>
      </c>
    </row>
    <row r="5457" spans="2:5" ht="31.5" x14ac:dyDescent="0.25">
      <c r="B5457" s="265">
        <v>103964</v>
      </c>
      <c r="C5457" s="246" t="s">
        <v>4897</v>
      </c>
      <c r="D5457" s="245" t="s">
        <v>19</v>
      </c>
      <c r="E5457" s="247">
        <v>8.51</v>
      </c>
    </row>
    <row r="5458" spans="2:5" ht="31.5" x14ac:dyDescent="0.25">
      <c r="B5458" s="265">
        <v>104014</v>
      </c>
      <c r="C5458" s="246" t="s">
        <v>4938</v>
      </c>
      <c r="D5458" s="245" t="s">
        <v>19</v>
      </c>
      <c r="E5458" s="247">
        <v>11.93</v>
      </c>
    </row>
    <row r="5459" spans="2:5" ht="31.5" x14ac:dyDescent="0.25">
      <c r="B5459" s="265">
        <v>103966</v>
      </c>
      <c r="C5459" s="246" t="s">
        <v>4898</v>
      </c>
      <c r="D5459" s="245" t="s">
        <v>19</v>
      </c>
      <c r="E5459" s="247">
        <v>10.02</v>
      </c>
    </row>
    <row r="5460" spans="2:5" ht="31.5" x14ac:dyDescent="0.25">
      <c r="B5460" s="265">
        <v>103999</v>
      </c>
      <c r="C5460" s="246" t="s">
        <v>4925</v>
      </c>
      <c r="D5460" s="245" t="s">
        <v>19</v>
      </c>
      <c r="E5460" s="247">
        <v>13.76</v>
      </c>
    </row>
    <row r="5461" spans="2:5" ht="31.5" x14ac:dyDescent="0.25">
      <c r="B5461" s="265">
        <v>103968</v>
      </c>
      <c r="C5461" s="246" t="s">
        <v>4900</v>
      </c>
      <c r="D5461" s="245" t="s">
        <v>19</v>
      </c>
      <c r="E5461" s="247">
        <v>16.04</v>
      </c>
    </row>
    <row r="5462" spans="2:5" ht="31.5" x14ac:dyDescent="0.25">
      <c r="B5462" s="265">
        <v>103969</v>
      </c>
      <c r="C5462" s="246" t="s">
        <v>4901</v>
      </c>
      <c r="D5462" s="245" t="s">
        <v>19</v>
      </c>
      <c r="E5462" s="247">
        <v>18.690000000000001</v>
      </c>
    </row>
    <row r="5463" spans="2:5" ht="31.5" x14ac:dyDescent="0.25">
      <c r="B5463" s="265">
        <v>103971</v>
      </c>
      <c r="C5463" s="246" t="s">
        <v>4902</v>
      </c>
      <c r="D5463" s="245" t="s">
        <v>19</v>
      </c>
      <c r="E5463" s="247">
        <v>23.57</v>
      </c>
    </row>
    <row r="5464" spans="2:5" ht="31.5" x14ac:dyDescent="0.25">
      <c r="B5464" s="265">
        <v>103972</v>
      </c>
      <c r="C5464" s="246" t="s">
        <v>4903</v>
      </c>
      <c r="D5464" s="245" t="s">
        <v>19</v>
      </c>
      <c r="E5464" s="247">
        <v>27.29</v>
      </c>
    </row>
    <row r="5465" spans="2:5" ht="31.5" x14ac:dyDescent="0.25">
      <c r="B5465" s="265">
        <v>103993</v>
      </c>
      <c r="C5465" s="246" t="s">
        <v>4919</v>
      </c>
      <c r="D5465" s="245" t="s">
        <v>19</v>
      </c>
      <c r="E5465" s="247">
        <v>11.42</v>
      </c>
    </row>
    <row r="5466" spans="2:5" ht="31.5" x14ac:dyDescent="0.25">
      <c r="B5466" s="265">
        <v>89407</v>
      </c>
      <c r="C5466" s="246" t="s">
        <v>3792</v>
      </c>
      <c r="D5466" s="245" t="s">
        <v>19</v>
      </c>
      <c r="E5466" s="247">
        <v>10.43</v>
      </c>
    </row>
    <row r="5467" spans="2:5" ht="31.5" x14ac:dyDescent="0.25">
      <c r="B5467" s="265">
        <v>89361</v>
      </c>
      <c r="C5467" s="246" t="s">
        <v>3750</v>
      </c>
      <c r="D5467" s="245" t="s">
        <v>19</v>
      </c>
      <c r="E5467" s="247">
        <v>11.35</v>
      </c>
    </row>
    <row r="5468" spans="2:5" ht="31.5" x14ac:dyDescent="0.25">
      <c r="B5468" s="265">
        <v>89490</v>
      </c>
      <c r="C5468" s="246" t="s">
        <v>3831</v>
      </c>
      <c r="D5468" s="245" t="s">
        <v>19</v>
      </c>
      <c r="E5468" s="247">
        <v>7.91</v>
      </c>
    </row>
    <row r="5469" spans="2:5" ht="31.5" x14ac:dyDescent="0.25">
      <c r="B5469" s="265">
        <v>89411</v>
      </c>
      <c r="C5469" s="246" t="s">
        <v>3796</v>
      </c>
      <c r="D5469" s="245" t="s">
        <v>19</v>
      </c>
      <c r="E5469" s="247">
        <v>12.25</v>
      </c>
    </row>
    <row r="5470" spans="2:5" ht="31.5" x14ac:dyDescent="0.25">
      <c r="B5470" s="265">
        <v>89365</v>
      </c>
      <c r="C5470" s="246" t="s">
        <v>3754</v>
      </c>
      <c r="D5470" s="245" t="s">
        <v>19</v>
      </c>
      <c r="E5470" s="247">
        <v>13.31</v>
      </c>
    </row>
    <row r="5471" spans="2:5" ht="31.5" x14ac:dyDescent="0.25">
      <c r="B5471" s="265">
        <v>89496</v>
      </c>
      <c r="C5471" s="246" t="s">
        <v>3835</v>
      </c>
      <c r="D5471" s="245" t="s">
        <v>19</v>
      </c>
      <c r="E5471" s="247">
        <v>11.03</v>
      </c>
    </row>
    <row r="5472" spans="2:5" ht="31.5" x14ac:dyDescent="0.25">
      <c r="B5472" s="265">
        <v>89416</v>
      </c>
      <c r="C5472" s="246" t="s">
        <v>3801</v>
      </c>
      <c r="D5472" s="245" t="s">
        <v>19</v>
      </c>
      <c r="E5472" s="247">
        <v>16.100000000000001</v>
      </c>
    </row>
    <row r="5473" spans="2:5" ht="31.5" x14ac:dyDescent="0.25">
      <c r="B5473" s="265">
        <v>89370</v>
      </c>
      <c r="C5473" s="246" t="s">
        <v>3759</v>
      </c>
      <c r="D5473" s="245" t="s">
        <v>19</v>
      </c>
      <c r="E5473" s="247">
        <v>17.37</v>
      </c>
    </row>
    <row r="5474" spans="2:5" ht="31.5" x14ac:dyDescent="0.25">
      <c r="B5474" s="265">
        <v>89500</v>
      </c>
      <c r="C5474" s="246" t="s">
        <v>3839</v>
      </c>
      <c r="D5474" s="245" t="s">
        <v>19</v>
      </c>
      <c r="E5474" s="247">
        <v>13.51</v>
      </c>
    </row>
    <row r="5475" spans="2:5" ht="31.5" x14ac:dyDescent="0.25">
      <c r="B5475" s="265">
        <v>103983</v>
      </c>
      <c r="C5475" s="246" t="s">
        <v>4910</v>
      </c>
      <c r="D5475" s="245" t="s">
        <v>19</v>
      </c>
      <c r="E5475" s="247">
        <v>19.309999999999999</v>
      </c>
    </row>
    <row r="5476" spans="2:5" ht="31.5" x14ac:dyDescent="0.25">
      <c r="B5476" s="265">
        <v>89504</v>
      </c>
      <c r="C5476" s="246" t="s">
        <v>3843</v>
      </c>
      <c r="D5476" s="245" t="s">
        <v>19</v>
      </c>
      <c r="E5476" s="247">
        <v>19.239999999999998</v>
      </c>
    </row>
    <row r="5477" spans="2:5" ht="31.5" x14ac:dyDescent="0.25">
      <c r="B5477" s="265">
        <v>103987</v>
      </c>
      <c r="C5477" s="246" t="s">
        <v>4914</v>
      </c>
      <c r="D5477" s="245" t="s">
        <v>19</v>
      </c>
      <c r="E5477" s="247">
        <v>26.05</v>
      </c>
    </row>
    <row r="5478" spans="2:5" ht="31.5" x14ac:dyDescent="0.25">
      <c r="B5478" s="265">
        <v>89510</v>
      </c>
      <c r="C5478" s="246" t="s">
        <v>3847</v>
      </c>
      <c r="D5478" s="245" t="s">
        <v>19</v>
      </c>
      <c r="E5478" s="247">
        <v>26.6</v>
      </c>
    </row>
    <row r="5479" spans="2:5" ht="31.5" x14ac:dyDescent="0.25">
      <c r="B5479" s="265">
        <v>89519</v>
      </c>
      <c r="C5479" s="246" t="s">
        <v>3854</v>
      </c>
      <c r="D5479" s="245" t="s">
        <v>19</v>
      </c>
      <c r="E5479" s="247">
        <v>44.36</v>
      </c>
    </row>
    <row r="5480" spans="2:5" ht="31.5" x14ac:dyDescent="0.25">
      <c r="B5480" s="265">
        <v>89527</v>
      </c>
      <c r="C5480" s="246" t="s">
        <v>3862</v>
      </c>
      <c r="D5480" s="245" t="s">
        <v>19</v>
      </c>
      <c r="E5480" s="247">
        <v>53.13</v>
      </c>
    </row>
    <row r="5481" spans="2:5" ht="31.5" x14ac:dyDescent="0.25">
      <c r="B5481" s="265">
        <v>89406</v>
      </c>
      <c r="C5481" s="246" t="s">
        <v>3791</v>
      </c>
      <c r="D5481" s="245" t="s">
        <v>19</v>
      </c>
      <c r="E5481" s="247">
        <v>10.37</v>
      </c>
    </row>
    <row r="5482" spans="2:5" ht="31.5" x14ac:dyDescent="0.25">
      <c r="B5482" s="265">
        <v>89360</v>
      </c>
      <c r="C5482" s="246" t="s">
        <v>3749</v>
      </c>
      <c r="D5482" s="245" t="s">
        <v>19</v>
      </c>
      <c r="E5482" s="247">
        <v>11.29</v>
      </c>
    </row>
    <row r="5483" spans="2:5" ht="31.5" x14ac:dyDescent="0.25">
      <c r="B5483" s="265">
        <v>89489</v>
      </c>
      <c r="C5483" s="246" t="s">
        <v>3830</v>
      </c>
      <c r="D5483" s="245" t="s">
        <v>19</v>
      </c>
      <c r="E5483" s="247">
        <v>8.35</v>
      </c>
    </row>
    <row r="5484" spans="2:5" ht="31.5" x14ac:dyDescent="0.25">
      <c r="B5484" s="265">
        <v>89410</v>
      </c>
      <c r="C5484" s="246" t="s">
        <v>3795</v>
      </c>
      <c r="D5484" s="245" t="s">
        <v>19</v>
      </c>
      <c r="E5484" s="247">
        <v>12.69</v>
      </c>
    </row>
    <row r="5485" spans="2:5" ht="31.5" x14ac:dyDescent="0.25">
      <c r="B5485" s="265">
        <v>89364</v>
      </c>
      <c r="C5485" s="246" t="s">
        <v>3753</v>
      </c>
      <c r="D5485" s="245" t="s">
        <v>19</v>
      </c>
      <c r="E5485" s="247">
        <v>13.75</v>
      </c>
    </row>
    <row r="5486" spans="2:5" ht="31.5" x14ac:dyDescent="0.25">
      <c r="B5486" s="265">
        <v>89494</v>
      </c>
      <c r="C5486" s="246" t="s">
        <v>3834</v>
      </c>
      <c r="D5486" s="245" t="s">
        <v>19</v>
      </c>
      <c r="E5486" s="247">
        <v>12.71</v>
      </c>
    </row>
    <row r="5487" spans="2:5" ht="31.5" x14ac:dyDescent="0.25">
      <c r="B5487" s="265">
        <v>89415</v>
      </c>
      <c r="C5487" s="246" t="s">
        <v>3800</v>
      </c>
      <c r="D5487" s="245" t="s">
        <v>19</v>
      </c>
      <c r="E5487" s="247">
        <v>17.78</v>
      </c>
    </row>
    <row r="5488" spans="2:5" ht="31.5" x14ac:dyDescent="0.25">
      <c r="B5488" s="265">
        <v>89369</v>
      </c>
      <c r="C5488" s="246" t="s">
        <v>3758</v>
      </c>
      <c r="D5488" s="245" t="s">
        <v>19</v>
      </c>
      <c r="E5488" s="247">
        <v>19.05</v>
      </c>
    </row>
    <row r="5489" spans="2:5" ht="31.5" x14ac:dyDescent="0.25">
      <c r="B5489" s="265">
        <v>89499</v>
      </c>
      <c r="C5489" s="246" t="s">
        <v>3838</v>
      </c>
      <c r="D5489" s="245" t="s">
        <v>19</v>
      </c>
      <c r="E5489" s="247">
        <v>19.07</v>
      </c>
    </row>
    <row r="5490" spans="2:5" ht="31.5" x14ac:dyDescent="0.25">
      <c r="B5490" s="265">
        <v>103982</v>
      </c>
      <c r="C5490" s="246" t="s">
        <v>4909</v>
      </c>
      <c r="D5490" s="245" t="s">
        <v>19</v>
      </c>
      <c r="E5490" s="247">
        <v>24.87</v>
      </c>
    </row>
    <row r="5491" spans="2:5" ht="31.5" x14ac:dyDescent="0.25">
      <c r="B5491" s="265">
        <v>89503</v>
      </c>
      <c r="C5491" s="246" t="s">
        <v>3842</v>
      </c>
      <c r="D5491" s="245" t="s">
        <v>19</v>
      </c>
      <c r="E5491" s="247">
        <v>22.42</v>
      </c>
    </row>
    <row r="5492" spans="2:5" ht="31.5" x14ac:dyDescent="0.25">
      <c r="B5492" s="265">
        <v>103986</v>
      </c>
      <c r="C5492" s="246" t="s">
        <v>4913</v>
      </c>
      <c r="D5492" s="245" t="s">
        <v>19</v>
      </c>
      <c r="E5492" s="247">
        <v>29.23</v>
      </c>
    </row>
    <row r="5493" spans="2:5" ht="31.5" x14ac:dyDescent="0.25">
      <c r="B5493" s="265">
        <v>89507</v>
      </c>
      <c r="C5493" s="246" t="s">
        <v>3846</v>
      </c>
      <c r="D5493" s="245" t="s">
        <v>19</v>
      </c>
      <c r="E5493" s="247">
        <v>42.72</v>
      </c>
    </row>
    <row r="5494" spans="2:5" ht="31.5" x14ac:dyDescent="0.25">
      <c r="B5494" s="265">
        <v>89517</v>
      </c>
      <c r="C5494" s="246" t="s">
        <v>3852</v>
      </c>
      <c r="D5494" s="245" t="s">
        <v>19</v>
      </c>
      <c r="E5494" s="247">
        <v>62.39</v>
      </c>
    </row>
    <row r="5495" spans="2:5" ht="31.5" x14ac:dyDescent="0.25">
      <c r="B5495" s="265">
        <v>89525</v>
      </c>
      <c r="C5495" s="246" t="s">
        <v>3860</v>
      </c>
      <c r="D5495" s="245" t="s">
        <v>19</v>
      </c>
      <c r="E5495" s="247">
        <v>77.8</v>
      </c>
    </row>
    <row r="5496" spans="2:5" ht="31.5" x14ac:dyDescent="0.25">
      <c r="B5496" s="265">
        <v>89423</v>
      </c>
      <c r="C5496" s="246" t="s">
        <v>3806</v>
      </c>
      <c r="D5496" s="245" t="s">
        <v>19</v>
      </c>
      <c r="E5496" s="247">
        <v>10.17</v>
      </c>
    </row>
    <row r="5497" spans="2:5" ht="31.5" x14ac:dyDescent="0.25">
      <c r="B5497" s="265">
        <v>89377</v>
      </c>
      <c r="C5497" s="246" t="s">
        <v>3766</v>
      </c>
      <c r="D5497" s="245" t="s">
        <v>19</v>
      </c>
      <c r="E5497" s="247">
        <v>10.78</v>
      </c>
    </row>
    <row r="5498" spans="2:5" ht="31.5" x14ac:dyDescent="0.25">
      <c r="B5498" s="265">
        <v>89540</v>
      </c>
      <c r="C5498" s="246" t="s">
        <v>3870</v>
      </c>
      <c r="D5498" s="245" t="s">
        <v>19</v>
      </c>
      <c r="E5498" s="247">
        <v>9.92</v>
      </c>
    </row>
    <row r="5499" spans="2:5" ht="31.5" x14ac:dyDescent="0.25">
      <c r="B5499" s="265">
        <v>89430</v>
      </c>
      <c r="C5499" s="246" t="s">
        <v>3813</v>
      </c>
      <c r="D5499" s="245" t="s">
        <v>19</v>
      </c>
      <c r="E5499" s="247">
        <v>12.83</v>
      </c>
    </row>
    <row r="5500" spans="2:5" ht="31.5" x14ac:dyDescent="0.25">
      <c r="B5500" s="265">
        <v>89384</v>
      </c>
      <c r="C5500" s="246" t="s">
        <v>3773</v>
      </c>
      <c r="D5500" s="245" t="s">
        <v>19</v>
      </c>
      <c r="E5500" s="247">
        <v>13.54</v>
      </c>
    </row>
    <row r="5501" spans="2:5" ht="31.5" x14ac:dyDescent="0.25">
      <c r="B5501" s="265">
        <v>89555</v>
      </c>
      <c r="C5501" s="246" t="s">
        <v>3884</v>
      </c>
      <c r="D5501" s="245" t="s">
        <v>19</v>
      </c>
      <c r="E5501" s="247">
        <v>19.309999999999999</v>
      </c>
    </row>
    <row r="5502" spans="2:5" ht="31.5" x14ac:dyDescent="0.25">
      <c r="B5502" s="265">
        <v>89437</v>
      </c>
      <c r="C5502" s="246" t="s">
        <v>3820</v>
      </c>
      <c r="D5502" s="245" t="s">
        <v>19</v>
      </c>
      <c r="E5502" s="247">
        <v>22.68</v>
      </c>
    </row>
    <row r="5503" spans="2:5" ht="31.5" x14ac:dyDescent="0.25">
      <c r="B5503" s="265">
        <v>89392</v>
      </c>
      <c r="C5503" s="246" t="s">
        <v>3780</v>
      </c>
      <c r="D5503" s="245" t="s">
        <v>19</v>
      </c>
      <c r="E5503" s="247">
        <v>23.53</v>
      </c>
    </row>
    <row r="5504" spans="2:5" ht="31.5" x14ac:dyDescent="0.25">
      <c r="B5504" s="265">
        <v>89405</v>
      </c>
      <c r="C5504" s="246" t="s">
        <v>3790</v>
      </c>
      <c r="D5504" s="245" t="s">
        <v>19</v>
      </c>
      <c r="E5504" s="247">
        <v>9.5399999999999991</v>
      </c>
    </row>
    <row r="5505" spans="2:5" ht="31.5" x14ac:dyDescent="0.25">
      <c r="B5505" s="265">
        <v>89359</v>
      </c>
      <c r="C5505" s="246" t="s">
        <v>3748</v>
      </c>
      <c r="D5505" s="245" t="s">
        <v>19</v>
      </c>
      <c r="E5505" s="247">
        <v>10.46</v>
      </c>
    </row>
    <row r="5506" spans="2:5" ht="31.5" x14ac:dyDescent="0.25">
      <c r="B5506" s="265">
        <v>89485</v>
      </c>
      <c r="C5506" s="246" t="s">
        <v>3829</v>
      </c>
      <c r="D5506" s="245" t="s">
        <v>19</v>
      </c>
      <c r="E5506" s="247">
        <v>7.1</v>
      </c>
    </row>
    <row r="5507" spans="2:5" ht="31.5" x14ac:dyDescent="0.25">
      <c r="B5507" s="265">
        <v>89409</v>
      </c>
      <c r="C5507" s="246" t="s">
        <v>3794</v>
      </c>
      <c r="D5507" s="245" t="s">
        <v>19</v>
      </c>
      <c r="E5507" s="247">
        <v>11.44</v>
      </c>
    </row>
    <row r="5508" spans="2:5" ht="31.5" x14ac:dyDescent="0.25">
      <c r="B5508" s="265">
        <v>89363</v>
      </c>
      <c r="C5508" s="246" t="s">
        <v>3752</v>
      </c>
      <c r="D5508" s="245" t="s">
        <v>19</v>
      </c>
      <c r="E5508" s="247">
        <v>12.5</v>
      </c>
    </row>
    <row r="5509" spans="2:5" ht="31.5" x14ac:dyDescent="0.25">
      <c r="B5509" s="265">
        <v>89493</v>
      </c>
      <c r="C5509" s="246" t="s">
        <v>3833</v>
      </c>
      <c r="D5509" s="245" t="s">
        <v>19</v>
      </c>
      <c r="E5509" s="247">
        <v>10.76</v>
      </c>
    </row>
    <row r="5510" spans="2:5" ht="31.5" x14ac:dyDescent="0.25">
      <c r="B5510" s="265">
        <v>89414</v>
      </c>
      <c r="C5510" s="246" t="s">
        <v>3799</v>
      </c>
      <c r="D5510" s="245" t="s">
        <v>19</v>
      </c>
      <c r="E5510" s="247">
        <v>15.83</v>
      </c>
    </row>
    <row r="5511" spans="2:5" ht="31.5" x14ac:dyDescent="0.25">
      <c r="B5511" s="265">
        <v>89368</v>
      </c>
      <c r="C5511" s="246" t="s">
        <v>3757</v>
      </c>
      <c r="D5511" s="245" t="s">
        <v>19</v>
      </c>
      <c r="E5511" s="247">
        <v>17.100000000000001</v>
      </c>
    </row>
    <row r="5512" spans="2:5" ht="31.5" x14ac:dyDescent="0.25">
      <c r="B5512" s="265">
        <v>89498</v>
      </c>
      <c r="C5512" s="246" t="s">
        <v>3837</v>
      </c>
      <c r="D5512" s="245" t="s">
        <v>19</v>
      </c>
      <c r="E5512" s="247">
        <v>13.96</v>
      </c>
    </row>
    <row r="5513" spans="2:5" ht="31.5" x14ac:dyDescent="0.25">
      <c r="B5513" s="265">
        <v>103981</v>
      </c>
      <c r="C5513" s="246" t="s">
        <v>4908</v>
      </c>
      <c r="D5513" s="245" t="s">
        <v>19</v>
      </c>
      <c r="E5513" s="247">
        <v>19.760000000000002</v>
      </c>
    </row>
    <row r="5514" spans="2:5" ht="31.5" x14ac:dyDescent="0.25">
      <c r="B5514" s="265">
        <v>89502</v>
      </c>
      <c r="C5514" s="246" t="s">
        <v>3841</v>
      </c>
      <c r="D5514" s="245" t="s">
        <v>19</v>
      </c>
      <c r="E5514" s="247">
        <v>17.739999999999998</v>
      </c>
    </row>
    <row r="5515" spans="2:5" ht="31.5" x14ac:dyDescent="0.25">
      <c r="B5515" s="265">
        <v>103985</v>
      </c>
      <c r="C5515" s="246" t="s">
        <v>4912</v>
      </c>
      <c r="D5515" s="245" t="s">
        <v>19</v>
      </c>
      <c r="E5515" s="247">
        <v>24.55</v>
      </c>
    </row>
    <row r="5516" spans="2:5" ht="31.5" x14ac:dyDescent="0.25">
      <c r="B5516" s="265">
        <v>89506</v>
      </c>
      <c r="C5516" s="246" t="s">
        <v>3845</v>
      </c>
      <c r="D5516" s="245" t="s">
        <v>19</v>
      </c>
      <c r="E5516" s="247">
        <v>36.909999999999997</v>
      </c>
    </row>
    <row r="5517" spans="2:5" ht="31.5" x14ac:dyDescent="0.25">
      <c r="B5517" s="265">
        <v>89515</v>
      </c>
      <c r="C5517" s="246" t="s">
        <v>3850</v>
      </c>
      <c r="D5517" s="245" t="s">
        <v>19</v>
      </c>
      <c r="E5517" s="247">
        <v>73.23</v>
      </c>
    </row>
    <row r="5518" spans="2:5" ht="31.5" x14ac:dyDescent="0.25">
      <c r="B5518" s="265">
        <v>89523</v>
      </c>
      <c r="C5518" s="246" t="s">
        <v>3858</v>
      </c>
      <c r="D5518" s="245" t="s">
        <v>19</v>
      </c>
      <c r="E5518" s="247">
        <v>89.11</v>
      </c>
    </row>
    <row r="5519" spans="2:5" ht="31.5" x14ac:dyDescent="0.25">
      <c r="B5519" s="265">
        <v>90373</v>
      </c>
      <c r="C5519" s="246" t="s">
        <v>4147</v>
      </c>
      <c r="D5519" s="245" t="s">
        <v>19</v>
      </c>
      <c r="E5519" s="247">
        <v>14.21</v>
      </c>
    </row>
    <row r="5520" spans="2:5" ht="31.5" x14ac:dyDescent="0.25">
      <c r="B5520" s="265">
        <v>89366</v>
      </c>
      <c r="C5520" s="246" t="s">
        <v>3755</v>
      </c>
      <c r="D5520" s="245" t="s">
        <v>19</v>
      </c>
      <c r="E5520" s="247">
        <v>17.18</v>
      </c>
    </row>
    <row r="5521" spans="2:5" ht="31.5" x14ac:dyDescent="0.25">
      <c r="B5521" s="265">
        <v>89404</v>
      </c>
      <c r="C5521" s="246" t="s">
        <v>3789</v>
      </c>
      <c r="D5521" s="245" t="s">
        <v>19</v>
      </c>
      <c r="E5521" s="247">
        <v>9.09</v>
      </c>
    </row>
    <row r="5522" spans="2:5" ht="31.5" x14ac:dyDescent="0.25">
      <c r="B5522" s="265">
        <v>89358</v>
      </c>
      <c r="C5522" s="246" t="s">
        <v>3747</v>
      </c>
      <c r="D5522" s="245" t="s">
        <v>19</v>
      </c>
      <c r="E5522" s="247">
        <v>10.01</v>
      </c>
    </row>
    <row r="5523" spans="2:5" ht="31.5" x14ac:dyDescent="0.25">
      <c r="B5523" s="265">
        <v>89481</v>
      </c>
      <c r="C5523" s="246" t="s">
        <v>3828</v>
      </c>
      <c r="D5523" s="245" t="s">
        <v>19</v>
      </c>
      <c r="E5523" s="247">
        <v>6.45</v>
      </c>
    </row>
    <row r="5524" spans="2:5" ht="31.5" x14ac:dyDescent="0.25">
      <c r="B5524" s="265">
        <v>89408</v>
      </c>
      <c r="C5524" s="246" t="s">
        <v>3793</v>
      </c>
      <c r="D5524" s="245" t="s">
        <v>19</v>
      </c>
      <c r="E5524" s="247">
        <v>10.79</v>
      </c>
    </row>
    <row r="5525" spans="2:5" ht="31.5" x14ac:dyDescent="0.25">
      <c r="B5525" s="265">
        <v>89362</v>
      </c>
      <c r="C5525" s="246" t="s">
        <v>3751</v>
      </c>
      <c r="D5525" s="245" t="s">
        <v>19</v>
      </c>
      <c r="E5525" s="247">
        <v>11.85</v>
      </c>
    </row>
    <row r="5526" spans="2:5" ht="31.5" x14ac:dyDescent="0.25">
      <c r="B5526" s="265">
        <v>89412</v>
      </c>
      <c r="C5526" s="246" t="s">
        <v>3797</v>
      </c>
      <c r="D5526" s="245" t="s">
        <v>19</v>
      </c>
      <c r="E5526" s="247">
        <v>11.43</v>
      </c>
    </row>
    <row r="5527" spans="2:5" ht="31.5" x14ac:dyDescent="0.25">
      <c r="B5527" s="265">
        <v>89492</v>
      </c>
      <c r="C5527" s="246" t="s">
        <v>3832</v>
      </c>
      <c r="D5527" s="245" t="s">
        <v>19</v>
      </c>
      <c r="E5527" s="247">
        <v>9.31</v>
      </c>
    </row>
    <row r="5528" spans="2:5" ht="31.5" x14ac:dyDescent="0.25">
      <c r="B5528" s="265">
        <v>89413</v>
      </c>
      <c r="C5528" s="246" t="s">
        <v>3798</v>
      </c>
      <c r="D5528" s="245" t="s">
        <v>19</v>
      </c>
      <c r="E5528" s="247">
        <v>14.38</v>
      </c>
    </row>
    <row r="5529" spans="2:5" ht="31.5" x14ac:dyDescent="0.25">
      <c r="B5529" s="265">
        <v>89367</v>
      </c>
      <c r="C5529" s="246" t="s">
        <v>3756</v>
      </c>
      <c r="D5529" s="245" t="s">
        <v>19</v>
      </c>
      <c r="E5529" s="247">
        <v>15.65</v>
      </c>
    </row>
    <row r="5530" spans="2:5" ht="31.5" x14ac:dyDescent="0.25">
      <c r="B5530" s="265">
        <v>89497</v>
      </c>
      <c r="C5530" s="246" t="s">
        <v>3836</v>
      </c>
      <c r="D5530" s="245" t="s">
        <v>19</v>
      </c>
      <c r="E5530" s="247">
        <v>13.91</v>
      </c>
    </row>
    <row r="5531" spans="2:5" ht="31.5" x14ac:dyDescent="0.25">
      <c r="B5531" s="265">
        <v>103980</v>
      </c>
      <c r="C5531" s="246" t="s">
        <v>4907</v>
      </c>
      <c r="D5531" s="245" t="s">
        <v>19</v>
      </c>
      <c r="E5531" s="247">
        <v>19.71</v>
      </c>
    </row>
    <row r="5532" spans="2:5" ht="31.5" x14ac:dyDescent="0.25">
      <c r="B5532" s="265">
        <v>89501</v>
      </c>
      <c r="C5532" s="246" t="s">
        <v>3840</v>
      </c>
      <c r="D5532" s="245" t="s">
        <v>19</v>
      </c>
      <c r="E5532" s="247">
        <v>15.64</v>
      </c>
    </row>
    <row r="5533" spans="2:5" ht="31.5" x14ac:dyDescent="0.25">
      <c r="B5533" s="265">
        <v>103984</v>
      </c>
      <c r="C5533" s="246" t="s">
        <v>4911</v>
      </c>
      <c r="D5533" s="245" t="s">
        <v>19</v>
      </c>
      <c r="E5533" s="247">
        <v>22.45</v>
      </c>
    </row>
    <row r="5534" spans="2:5" ht="31.5" x14ac:dyDescent="0.25">
      <c r="B5534" s="265">
        <v>89505</v>
      </c>
      <c r="C5534" s="246" t="s">
        <v>3844</v>
      </c>
      <c r="D5534" s="245" t="s">
        <v>19</v>
      </c>
      <c r="E5534" s="247">
        <v>38.380000000000003</v>
      </c>
    </row>
    <row r="5535" spans="2:5" ht="31.5" x14ac:dyDescent="0.25">
      <c r="B5535" s="265">
        <v>89513</v>
      </c>
      <c r="C5535" s="246" t="s">
        <v>3848</v>
      </c>
      <c r="D5535" s="245" t="s">
        <v>19</v>
      </c>
      <c r="E5535" s="247">
        <v>90.22</v>
      </c>
    </row>
    <row r="5536" spans="2:5" ht="31.5" x14ac:dyDescent="0.25">
      <c r="B5536" s="265">
        <v>89521</v>
      </c>
      <c r="C5536" s="246" t="s">
        <v>3856</v>
      </c>
      <c r="D5536" s="245" t="s">
        <v>19</v>
      </c>
      <c r="E5536" s="247">
        <v>107.3</v>
      </c>
    </row>
    <row r="5537" spans="2:5" ht="31.5" x14ac:dyDescent="0.25">
      <c r="B5537" s="265">
        <v>103955</v>
      </c>
      <c r="C5537" s="246" t="s">
        <v>4891</v>
      </c>
      <c r="D5537" s="245" t="s">
        <v>19</v>
      </c>
      <c r="E5537" s="247">
        <v>11.69</v>
      </c>
    </row>
    <row r="5538" spans="2:5" ht="31.5" x14ac:dyDescent="0.25">
      <c r="B5538" s="265">
        <v>103950</v>
      </c>
      <c r="C5538" s="246" t="s">
        <v>4886</v>
      </c>
      <c r="D5538" s="245" t="s">
        <v>19</v>
      </c>
      <c r="E5538" s="247">
        <v>12.69</v>
      </c>
    </row>
    <row r="5539" spans="2:5" ht="31.5" x14ac:dyDescent="0.25">
      <c r="B5539" s="265">
        <v>103974</v>
      </c>
      <c r="C5539" s="246" t="s">
        <v>4904</v>
      </c>
      <c r="D5539" s="245" t="s">
        <v>19</v>
      </c>
      <c r="E5539" s="247">
        <v>10.91</v>
      </c>
    </row>
    <row r="5540" spans="2:5" ht="31.5" x14ac:dyDescent="0.25">
      <c r="B5540" s="265">
        <v>103956</v>
      </c>
      <c r="C5540" s="246" t="s">
        <v>4892</v>
      </c>
      <c r="D5540" s="245" t="s">
        <v>19</v>
      </c>
      <c r="E5540" s="247">
        <v>15.61</v>
      </c>
    </row>
    <row r="5541" spans="2:5" ht="31.5" x14ac:dyDescent="0.25">
      <c r="B5541" s="265">
        <v>103951</v>
      </c>
      <c r="C5541" s="246" t="s">
        <v>4887</v>
      </c>
      <c r="D5541" s="245" t="s">
        <v>19</v>
      </c>
      <c r="E5541" s="247">
        <v>16.79</v>
      </c>
    </row>
    <row r="5542" spans="2:5" ht="31.5" x14ac:dyDescent="0.25">
      <c r="B5542" s="265">
        <v>89374</v>
      </c>
      <c r="C5542" s="246" t="s">
        <v>3763</v>
      </c>
      <c r="D5542" s="245" t="s">
        <v>19</v>
      </c>
      <c r="E5542" s="247">
        <v>10.53</v>
      </c>
    </row>
    <row r="5543" spans="2:5" ht="31.5" x14ac:dyDescent="0.25">
      <c r="B5543" s="265">
        <v>89427</v>
      </c>
      <c r="C5543" s="246" t="s">
        <v>3810</v>
      </c>
      <c r="D5543" s="245" t="s">
        <v>19</v>
      </c>
      <c r="E5543" s="247">
        <v>12.14</v>
      </c>
    </row>
    <row r="5544" spans="2:5" ht="31.5" x14ac:dyDescent="0.25">
      <c r="B5544" s="265">
        <v>89381</v>
      </c>
      <c r="C5544" s="246" t="s">
        <v>3770</v>
      </c>
      <c r="D5544" s="245" t="s">
        <v>19</v>
      </c>
      <c r="E5544" s="247">
        <v>12.81</v>
      </c>
    </row>
    <row r="5545" spans="2:5" ht="31.5" x14ac:dyDescent="0.25">
      <c r="B5545" s="265">
        <v>95237</v>
      </c>
      <c r="C5545" s="246" t="s">
        <v>4530</v>
      </c>
      <c r="D5545" s="245" t="s">
        <v>19</v>
      </c>
      <c r="E5545" s="247">
        <v>22.63</v>
      </c>
    </row>
    <row r="5546" spans="2:5" ht="31.5" x14ac:dyDescent="0.25">
      <c r="B5546" s="265">
        <v>89979</v>
      </c>
      <c r="C5546" s="246" t="s">
        <v>4145</v>
      </c>
      <c r="D5546" s="245" t="s">
        <v>19</v>
      </c>
      <c r="E5546" s="247">
        <v>23.41</v>
      </c>
    </row>
    <row r="5547" spans="2:5" ht="31.5" x14ac:dyDescent="0.25">
      <c r="B5547" s="265">
        <v>89564</v>
      </c>
      <c r="C5547" s="246" t="s">
        <v>3893</v>
      </c>
      <c r="D5547" s="245" t="s">
        <v>19</v>
      </c>
      <c r="E5547" s="247">
        <v>14.7</v>
      </c>
    </row>
    <row r="5548" spans="2:5" ht="31.5" x14ac:dyDescent="0.25">
      <c r="B5548" s="265">
        <v>103991</v>
      </c>
      <c r="C5548" s="246" t="s">
        <v>4917</v>
      </c>
      <c r="D5548" s="245" t="s">
        <v>19</v>
      </c>
      <c r="E5548" s="247">
        <v>18.350000000000001</v>
      </c>
    </row>
    <row r="5549" spans="2:5" ht="31.5" x14ac:dyDescent="0.25">
      <c r="B5549" s="265">
        <v>89593</v>
      </c>
      <c r="C5549" s="246" t="s">
        <v>3916</v>
      </c>
      <c r="D5549" s="245" t="s">
        <v>19</v>
      </c>
      <c r="E5549" s="247">
        <v>22.57</v>
      </c>
    </row>
    <row r="5550" spans="2:5" ht="31.5" x14ac:dyDescent="0.25">
      <c r="B5550" s="265">
        <v>104000</v>
      </c>
      <c r="C5550" s="246" t="s">
        <v>4926</v>
      </c>
      <c r="D5550" s="245" t="s">
        <v>19</v>
      </c>
      <c r="E5550" s="247">
        <v>26.85</v>
      </c>
    </row>
    <row r="5551" spans="2:5" ht="31.5" x14ac:dyDescent="0.25">
      <c r="B5551" s="265">
        <v>89418</v>
      </c>
      <c r="C5551" s="246" t="s">
        <v>3803</v>
      </c>
      <c r="D5551" s="245" t="s">
        <v>19</v>
      </c>
      <c r="E5551" s="247">
        <v>14.95</v>
      </c>
    </row>
    <row r="5552" spans="2:5" ht="31.5" x14ac:dyDescent="0.25">
      <c r="B5552" s="265">
        <v>89372</v>
      </c>
      <c r="C5552" s="246" t="s">
        <v>3761</v>
      </c>
      <c r="D5552" s="245" t="s">
        <v>19</v>
      </c>
      <c r="E5552" s="247">
        <v>15.56</v>
      </c>
    </row>
    <row r="5553" spans="2:5" ht="31.5" x14ac:dyDescent="0.25">
      <c r="B5553" s="265">
        <v>89530</v>
      </c>
      <c r="C5553" s="246" t="s">
        <v>3865</v>
      </c>
      <c r="D5553" s="245" t="s">
        <v>19</v>
      </c>
      <c r="E5553" s="247">
        <v>14.69</v>
      </c>
    </row>
    <row r="5554" spans="2:5" ht="31.5" x14ac:dyDescent="0.25">
      <c r="B5554" s="265">
        <v>89425</v>
      </c>
      <c r="C5554" s="246" t="s">
        <v>3808</v>
      </c>
      <c r="D5554" s="245" t="s">
        <v>19</v>
      </c>
      <c r="E5554" s="247">
        <v>17.600000000000001</v>
      </c>
    </row>
    <row r="5555" spans="2:5" ht="31.5" x14ac:dyDescent="0.25">
      <c r="B5555" s="265">
        <v>89379</v>
      </c>
      <c r="C5555" s="246" t="s">
        <v>3768</v>
      </c>
      <c r="D5555" s="245" t="s">
        <v>19</v>
      </c>
      <c r="E5555" s="247">
        <v>18.309999999999999</v>
      </c>
    </row>
    <row r="5556" spans="2:5" ht="31.5" x14ac:dyDescent="0.25">
      <c r="B5556" s="265">
        <v>89542</v>
      </c>
      <c r="C5556" s="246" t="s">
        <v>3872</v>
      </c>
      <c r="D5556" s="245" t="s">
        <v>19</v>
      </c>
      <c r="E5556" s="247">
        <v>23.87</v>
      </c>
    </row>
    <row r="5557" spans="2:5" ht="31.5" x14ac:dyDescent="0.25">
      <c r="B5557" s="265">
        <v>89432</v>
      </c>
      <c r="C5557" s="246" t="s">
        <v>3815</v>
      </c>
      <c r="D5557" s="245" t="s">
        <v>19</v>
      </c>
      <c r="E5557" s="247">
        <v>27.24</v>
      </c>
    </row>
    <row r="5558" spans="2:5" ht="31.5" x14ac:dyDescent="0.25">
      <c r="B5558" s="265">
        <v>89387</v>
      </c>
      <c r="C5558" s="246" t="s">
        <v>3776</v>
      </c>
      <c r="D5558" s="245" t="s">
        <v>19</v>
      </c>
      <c r="E5558" s="247">
        <v>28.09</v>
      </c>
    </row>
    <row r="5559" spans="2:5" ht="31.5" x14ac:dyDescent="0.25">
      <c r="B5559" s="265">
        <v>89560</v>
      </c>
      <c r="C5559" s="246" t="s">
        <v>3889</v>
      </c>
      <c r="D5559" s="245" t="s">
        <v>19</v>
      </c>
      <c r="E5559" s="247">
        <v>30.49</v>
      </c>
    </row>
    <row r="5560" spans="2:5" ht="31.5" x14ac:dyDescent="0.25">
      <c r="B5560" s="265">
        <v>104159</v>
      </c>
      <c r="C5560" s="246" t="s">
        <v>4954</v>
      </c>
      <c r="D5560" s="245" t="s">
        <v>19</v>
      </c>
      <c r="E5560" s="247">
        <v>34.39</v>
      </c>
    </row>
    <row r="5561" spans="2:5" ht="31.5" x14ac:dyDescent="0.25">
      <c r="B5561" s="265">
        <v>89577</v>
      </c>
      <c r="C5561" s="246" t="s">
        <v>3905</v>
      </c>
      <c r="D5561" s="245" t="s">
        <v>19</v>
      </c>
      <c r="E5561" s="247">
        <v>32.71</v>
      </c>
    </row>
    <row r="5562" spans="2:5" ht="31.5" x14ac:dyDescent="0.25">
      <c r="B5562" s="265">
        <v>103996</v>
      </c>
      <c r="C5562" s="246" t="s">
        <v>4922</v>
      </c>
      <c r="D5562" s="245" t="s">
        <v>19</v>
      </c>
      <c r="E5562" s="247">
        <v>37.28</v>
      </c>
    </row>
    <row r="5563" spans="2:5" ht="31.5" x14ac:dyDescent="0.25">
      <c r="B5563" s="265">
        <v>89598</v>
      </c>
      <c r="C5563" s="246" t="s">
        <v>3921</v>
      </c>
      <c r="D5563" s="245" t="s">
        <v>19</v>
      </c>
      <c r="E5563" s="247">
        <v>43.74</v>
      </c>
    </row>
    <row r="5564" spans="2:5" ht="31.5" x14ac:dyDescent="0.25">
      <c r="B5564" s="265">
        <v>89419</v>
      </c>
      <c r="C5564" s="246" t="s">
        <v>3804</v>
      </c>
      <c r="D5564" s="245" t="s">
        <v>19</v>
      </c>
      <c r="E5564" s="247">
        <v>7.79</v>
      </c>
    </row>
    <row r="5565" spans="2:5" ht="31.5" x14ac:dyDescent="0.25">
      <c r="B5565" s="265">
        <v>89373</v>
      </c>
      <c r="C5565" s="246" t="s">
        <v>3762</v>
      </c>
      <c r="D5565" s="245" t="s">
        <v>19</v>
      </c>
      <c r="E5565" s="247">
        <v>8.4600000000000009</v>
      </c>
    </row>
    <row r="5566" spans="2:5" ht="31.5" x14ac:dyDescent="0.25">
      <c r="B5566" s="265">
        <v>89532</v>
      </c>
      <c r="C5566" s="246" t="s">
        <v>3867</v>
      </c>
      <c r="D5566" s="245" t="s">
        <v>19</v>
      </c>
      <c r="E5566" s="247">
        <v>7.47</v>
      </c>
    </row>
    <row r="5567" spans="2:5" ht="31.5" x14ac:dyDescent="0.25">
      <c r="B5567" s="265">
        <v>89426</v>
      </c>
      <c r="C5567" s="246" t="s">
        <v>3809</v>
      </c>
      <c r="D5567" s="245" t="s">
        <v>19</v>
      </c>
      <c r="E5567" s="247">
        <v>10.61</v>
      </c>
    </row>
    <row r="5568" spans="2:5" ht="31.5" x14ac:dyDescent="0.25">
      <c r="B5568" s="265">
        <v>89380</v>
      </c>
      <c r="C5568" s="246" t="s">
        <v>3769</v>
      </c>
      <c r="D5568" s="245" t="s">
        <v>19</v>
      </c>
      <c r="E5568" s="247">
        <v>11.39</v>
      </c>
    </row>
    <row r="5569" spans="2:5" ht="31.5" x14ac:dyDescent="0.25">
      <c r="B5569" s="265">
        <v>89562</v>
      </c>
      <c r="C5569" s="246" t="s">
        <v>3891</v>
      </c>
      <c r="D5569" s="245" t="s">
        <v>19</v>
      </c>
      <c r="E5569" s="247">
        <v>10.46</v>
      </c>
    </row>
    <row r="5570" spans="2:5" ht="31.5" x14ac:dyDescent="0.25">
      <c r="B5570" s="265">
        <v>89433</v>
      </c>
      <c r="C5570" s="246" t="s">
        <v>3816</v>
      </c>
      <c r="D5570" s="245" t="s">
        <v>19</v>
      </c>
      <c r="E5570" s="247">
        <v>14.11</v>
      </c>
    </row>
    <row r="5571" spans="2:5" ht="31.5" x14ac:dyDescent="0.25">
      <c r="B5571" s="265">
        <v>89579</v>
      </c>
      <c r="C5571" s="246" t="s">
        <v>3906</v>
      </c>
      <c r="D5571" s="245" t="s">
        <v>19</v>
      </c>
      <c r="E5571" s="247">
        <v>11.69</v>
      </c>
    </row>
    <row r="5572" spans="2:5" ht="31.5" x14ac:dyDescent="0.25">
      <c r="B5572" s="265">
        <v>103998</v>
      </c>
      <c r="C5572" s="246" t="s">
        <v>4924</v>
      </c>
      <c r="D5572" s="245" t="s">
        <v>19</v>
      </c>
      <c r="E5572" s="247">
        <v>15.43</v>
      </c>
    </row>
    <row r="5573" spans="2:5" ht="31.5" x14ac:dyDescent="0.25">
      <c r="B5573" s="265">
        <v>89605</v>
      </c>
      <c r="C5573" s="246" t="s">
        <v>3924</v>
      </c>
      <c r="D5573" s="245" t="s">
        <v>19</v>
      </c>
      <c r="E5573" s="247">
        <v>19.96</v>
      </c>
    </row>
    <row r="5574" spans="2:5" ht="31.5" x14ac:dyDescent="0.25">
      <c r="B5574" s="265">
        <v>89981</v>
      </c>
      <c r="C5574" s="246" t="s">
        <v>4146</v>
      </c>
      <c r="D5574" s="245" t="s">
        <v>19</v>
      </c>
      <c r="E5574" s="247">
        <v>19.489999999999998</v>
      </c>
    </row>
    <row r="5575" spans="2:5" ht="31.5" x14ac:dyDescent="0.25">
      <c r="B5575" s="265">
        <v>89385</v>
      </c>
      <c r="C5575" s="246" t="s">
        <v>3774</v>
      </c>
      <c r="D5575" s="245" t="s">
        <v>19</v>
      </c>
      <c r="E5575" s="247">
        <v>8.56</v>
      </c>
    </row>
    <row r="5576" spans="2:5" ht="31.5" x14ac:dyDescent="0.25">
      <c r="B5576" s="265">
        <v>89551</v>
      </c>
      <c r="C5576" s="246" t="s">
        <v>3880</v>
      </c>
      <c r="D5576" s="245" t="s">
        <v>19</v>
      </c>
      <c r="E5576" s="247">
        <v>8.64</v>
      </c>
    </row>
    <row r="5577" spans="2:5" ht="31.5" x14ac:dyDescent="0.25">
      <c r="B5577" s="265">
        <v>89434</v>
      </c>
      <c r="C5577" s="246" t="s">
        <v>3817</v>
      </c>
      <c r="D5577" s="245" t="s">
        <v>19</v>
      </c>
      <c r="E5577" s="247">
        <v>11.78</v>
      </c>
    </row>
    <row r="5578" spans="2:5" ht="31.5" x14ac:dyDescent="0.25">
      <c r="B5578" s="265">
        <v>89389</v>
      </c>
      <c r="C5578" s="246" t="s">
        <v>3777</v>
      </c>
      <c r="D5578" s="245" t="s">
        <v>19</v>
      </c>
      <c r="E5578" s="247">
        <v>12.56</v>
      </c>
    </row>
    <row r="5579" spans="2:5" ht="31.5" x14ac:dyDescent="0.25">
      <c r="B5579" s="265">
        <v>89417</v>
      </c>
      <c r="C5579" s="246" t="s">
        <v>3802</v>
      </c>
      <c r="D5579" s="245" t="s">
        <v>19</v>
      </c>
      <c r="E5579" s="247">
        <v>6.67</v>
      </c>
    </row>
    <row r="5580" spans="2:5" ht="31.5" x14ac:dyDescent="0.25">
      <c r="B5580" s="265">
        <v>89371</v>
      </c>
      <c r="C5580" s="246" t="s">
        <v>3760</v>
      </c>
      <c r="D5580" s="245" t="s">
        <v>19</v>
      </c>
      <c r="E5580" s="247">
        <v>7.28</v>
      </c>
    </row>
    <row r="5581" spans="2:5" ht="31.5" x14ac:dyDescent="0.25">
      <c r="B5581" s="265">
        <v>89528</v>
      </c>
      <c r="C5581" s="246" t="s">
        <v>3863</v>
      </c>
      <c r="D5581" s="245" t="s">
        <v>19</v>
      </c>
      <c r="E5581" s="247">
        <v>4.9800000000000004</v>
      </c>
    </row>
    <row r="5582" spans="2:5" ht="31.5" x14ac:dyDescent="0.25">
      <c r="B5582" s="265">
        <v>89424</v>
      </c>
      <c r="C5582" s="246" t="s">
        <v>3807</v>
      </c>
      <c r="D5582" s="245" t="s">
        <v>19</v>
      </c>
      <c r="E5582" s="247">
        <v>7.89</v>
      </c>
    </row>
    <row r="5583" spans="2:5" ht="31.5" x14ac:dyDescent="0.25">
      <c r="B5583" s="265">
        <v>89378</v>
      </c>
      <c r="C5583" s="246" t="s">
        <v>3767</v>
      </c>
      <c r="D5583" s="245" t="s">
        <v>19</v>
      </c>
      <c r="E5583" s="247">
        <v>8.6</v>
      </c>
    </row>
    <row r="5584" spans="2:5" ht="31.5" x14ac:dyDescent="0.25">
      <c r="B5584" s="265">
        <v>89541</v>
      </c>
      <c r="C5584" s="246" t="s">
        <v>3871</v>
      </c>
      <c r="D5584" s="245" t="s">
        <v>19</v>
      </c>
      <c r="E5584" s="247">
        <v>7.09</v>
      </c>
    </row>
    <row r="5585" spans="2:5" ht="31.5" x14ac:dyDescent="0.25">
      <c r="B5585" s="265">
        <v>89431</v>
      </c>
      <c r="C5585" s="246" t="s">
        <v>3814</v>
      </c>
      <c r="D5585" s="245" t="s">
        <v>19</v>
      </c>
      <c r="E5585" s="247">
        <v>10.46</v>
      </c>
    </row>
    <row r="5586" spans="2:5" ht="31.5" x14ac:dyDescent="0.25">
      <c r="B5586" s="265">
        <v>89386</v>
      </c>
      <c r="C5586" s="246" t="s">
        <v>3775</v>
      </c>
      <c r="D5586" s="245" t="s">
        <v>19</v>
      </c>
      <c r="E5586" s="247">
        <v>11.31</v>
      </c>
    </row>
    <row r="5587" spans="2:5" ht="31.5" x14ac:dyDescent="0.25">
      <c r="B5587" s="265">
        <v>89558</v>
      </c>
      <c r="C5587" s="246" t="s">
        <v>3887</v>
      </c>
      <c r="D5587" s="245" t="s">
        <v>19</v>
      </c>
      <c r="E5587" s="247">
        <v>10.199999999999999</v>
      </c>
    </row>
    <row r="5588" spans="2:5" ht="31.5" x14ac:dyDescent="0.25">
      <c r="B5588" s="265">
        <v>103988</v>
      </c>
      <c r="C5588" s="246" t="s">
        <v>4915</v>
      </c>
      <c r="D5588" s="245" t="s">
        <v>19</v>
      </c>
      <c r="E5588" s="247">
        <v>14.1</v>
      </c>
    </row>
    <row r="5589" spans="2:5" ht="31.5" x14ac:dyDescent="0.25">
      <c r="B5589" s="265">
        <v>89575</v>
      </c>
      <c r="C5589" s="246" t="s">
        <v>3904</v>
      </c>
      <c r="D5589" s="245" t="s">
        <v>19</v>
      </c>
      <c r="E5589" s="247">
        <v>12.31</v>
      </c>
    </row>
    <row r="5590" spans="2:5" ht="31.5" x14ac:dyDescent="0.25">
      <c r="B5590" s="265">
        <v>103995</v>
      </c>
      <c r="C5590" s="246" t="s">
        <v>4921</v>
      </c>
      <c r="D5590" s="245" t="s">
        <v>19</v>
      </c>
      <c r="E5590" s="247">
        <v>16.88</v>
      </c>
    </row>
    <row r="5591" spans="2:5" ht="31.5" x14ac:dyDescent="0.25">
      <c r="B5591" s="265">
        <v>89597</v>
      </c>
      <c r="C5591" s="246" t="s">
        <v>3920</v>
      </c>
      <c r="D5591" s="245" t="s">
        <v>19</v>
      </c>
      <c r="E5591" s="247">
        <v>21.91</v>
      </c>
    </row>
    <row r="5592" spans="2:5" ht="31.5" x14ac:dyDescent="0.25">
      <c r="B5592" s="265">
        <v>89611</v>
      </c>
      <c r="C5592" s="246" t="s">
        <v>3927</v>
      </c>
      <c r="D5592" s="245" t="s">
        <v>19</v>
      </c>
      <c r="E5592" s="247">
        <v>30.62</v>
      </c>
    </row>
    <row r="5593" spans="2:5" ht="31.5" x14ac:dyDescent="0.25">
      <c r="B5593" s="265">
        <v>89614</v>
      </c>
      <c r="C5593" s="246" t="s">
        <v>3930</v>
      </c>
      <c r="D5593" s="245" t="s">
        <v>19</v>
      </c>
      <c r="E5593" s="247">
        <v>53.67</v>
      </c>
    </row>
    <row r="5594" spans="2:5" ht="31.5" x14ac:dyDescent="0.25">
      <c r="B5594" s="265">
        <v>103975</v>
      </c>
      <c r="C5594" s="246" t="s">
        <v>4905</v>
      </c>
      <c r="D5594" s="245" t="s">
        <v>19</v>
      </c>
      <c r="E5594" s="247">
        <v>18.260000000000002</v>
      </c>
    </row>
    <row r="5595" spans="2:5" ht="31.5" x14ac:dyDescent="0.25">
      <c r="B5595" s="265">
        <v>104007</v>
      </c>
      <c r="C5595" s="246" t="s">
        <v>4933</v>
      </c>
      <c r="D5595" s="245" t="s">
        <v>19</v>
      </c>
      <c r="E5595" s="247">
        <v>23.79</v>
      </c>
    </row>
    <row r="5596" spans="2:5" ht="31.5" x14ac:dyDescent="0.25">
      <c r="B5596" s="265">
        <v>103976</v>
      </c>
      <c r="C5596" s="246" t="s">
        <v>4906</v>
      </c>
      <c r="D5596" s="245" t="s">
        <v>19</v>
      </c>
      <c r="E5596" s="247">
        <v>25.37</v>
      </c>
    </row>
    <row r="5597" spans="2:5" ht="31.5" x14ac:dyDescent="0.25">
      <c r="B5597" s="265">
        <v>104008</v>
      </c>
      <c r="C5597" s="246" t="s">
        <v>4934</v>
      </c>
      <c r="D5597" s="245" t="s">
        <v>19</v>
      </c>
      <c r="E5597" s="247">
        <v>33.26</v>
      </c>
    </row>
    <row r="5598" spans="2:5" ht="31.5" x14ac:dyDescent="0.25">
      <c r="B5598" s="265">
        <v>89630</v>
      </c>
      <c r="C5598" s="246" t="s">
        <v>3943</v>
      </c>
      <c r="D5598" s="245" t="s">
        <v>19</v>
      </c>
      <c r="E5598" s="247">
        <v>56.46</v>
      </c>
    </row>
    <row r="5599" spans="2:5" ht="31.5" x14ac:dyDescent="0.25">
      <c r="B5599" s="265">
        <v>89632</v>
      </c>
      <c r="C5599" s="246" t="s">
        <v>3945</v>
      </c>
      <c r="D5599" s="245" t="s">
        <v>19</v>
      </c>
      <c r="E5599" s="247">
        <v>107.43</v>
      </c>
    </row>
    <row r="5600" spans="2:5" ht="31.5" x14ac:dyDescent="0.25">
      <c r="B5600" s="265">
        <v>89438</v>
      </c>
      <c r="C5600" s="246" t="s">
        <v>3821</v>
      </c>
      <c r="D5600" s="245" t="s">
        <v>19</v>
      </c>
      <c r="E5600" s="247">
        <v>12.51</v>
      </c>
    </row>
    <row r="5601" spans="2:5" ht="31.5" x14ac:dyDescent="0.25">
      <c r="B5601" s="265">
        <v>89393</v>
      </c>
      <c r="C5601" s="246" t="s">
        <v>3781</v>
      </c>
      <c r="D5601" s="245" t="s">
        <v>19</v>
      </c>
      <c r="E5601" s="247">
        <v>13.74</v>
      </c>
    </row>
    <row r="5602" spans="2:5" x14ac:dyDescent="0.25">
      <c r="B5602" s="265">
        <v>89617</v>
      </c>
      <c r="C5602" s="246" t="s">
        <v>3933</v>
      </c>
      <c r="D5602" s="245" t="s">
        <v>19</v>
      </c>
      <c r="E5602" s="247">
        <v>8.99</v>
      </c>
    </row>
    <row r="5603" spans="2:5" ht="31.5" x14ac:dyDescent="0.25">
      <c r="B5603" s="265">
        <v>89440</v>
      </c>
      <c r="C5603" s="246" t="s">
        <v>3823</v>
      </c>
      <c r="D5603" s="245" t="s">
        <v>19</v>
      </c>
      <c r="E5603" s="247">
        <v>14.79</v>
      </c>
    </row>
    <row r="5604" spans="2:5" ht="31.5" x14ac:dyDescent="0.25">
      <c r="B5604" s="265">
        <v>89395</v>
      </c>
      <c r="C5604" s="246" t="s">
        <v>3783</v>
      </c>
      <c r="D5604" s="245" t="s">
        <v>19</v>
      </c>
      <c r="E5604" s="247">
        <v>16.21</v>
      </c>
    </row>
    <row r="5605" spans="2:5" x14ac:dyDescent="0.25">
      <c r="B5605" s="265">
        <v>89620</v>
      </c>
      <c r="C5605" s="246" t="s">
        <v>3934</v>
      </c>
      <c r="D5605" s="245" t="s">
        <v>19</v>
      </c>
      <c r="E5605" s="247">
        <v>13.2</v>
      </c>
    </row>
    <row r="5606" spans="2:5" ht="31.5" x14ac:dyDescent="0.25">
      <c r="B5606" s="265">
        <v>89443</v>
      </c>
      <c r="C5606" s="246" t="s">
        <v>3825</v>
      </c>
      <c r="D5606" s="245" t="s">
        <v>19</v>
      </c>
      <c r="E5606" s="247">
        <v>19.91</v>
      </c>
    </row>
    <row r="5607" spans="2:5" ht="31.5" x14ac:dyDescent="0.25">
      <c r="B5607" s="265">
        <v>89398</v>
      </c>
      <c r="C5607" s="246" t="s">
        <v>3786</v>
      </c>
      <c r="D5607" s="245" t="s">
        <v>19</v>
      </c>
      <c r="E5607" s="247">
        <v>21.61</v>
      </c>
    </row>
    <row r="5608" spans="2:5" x14ac:dyDescent="0.25">
      <c r="B5608" s="265">
        <v>89623</v>
      </c>
      <c r="C5608" s="246" t="s">
        <v>3936</v>
      </c>
      <c r="D5608" s="245" t="s">
        <v>19</v>
      </c>
      <c r="E5608" s="247">
        <v>20.059999999999999</v>
      </c>
    </row>
    <row r="5609" spans="2:5" ht="31.5" x14ac:dyDescent="0.25">
      <c r="B5609" s="265">
        <v>104011</v>
      </c>
      <c r="C5609" s="246" t="s">
        <v>4936</v>
      </c>
      <c r="D5609" s="245" t="s">
        <v>19</v>
      </c>
      <c r="E5609" s="247">
        <v>27.77</v>
      </c>
    </row>
    <row r="5610" spans="2:5" x14ac:dyDescent="0.25">
      <c r="B5610" s="265">
        <v>89625</v>
      </c>
      <c r="C5610" s="246" t="s">
        <v>3938</v>
      </c>
      <c r="D5610" s="245" t="s">
        <v>19</v>
      </c>
      <c r="E5610" s="247">
        <v>23.88</v>
      </c>
    </row>
    <row r="5611" spans="2:5" ht="31.5" x14ac:dyDescent="0.25">
      <c r="B5611" s="265">
        <v>104004</v>
      </c>
      <c r="C5611" s="246" t="s">
        <v>4930</v>
      </c>
      <c r="D5611" s="245" t="s">
        <v>19</v>
      </c>
      <c r="E5611" s="247">
        <v>32.979999999999997</v>
      </c>
    </row>
    <row r="5612" spans="2:5" x14ac:dyDescent="0.25">
      <c r="B5612" s="265">
        <v>89628</v>
      </c>
      <c r="C5612" s="246" t="s">
        <v>3941</v>
      </c>
      <c r="D5612" s="245" t="s">
        <v>19</v>
      </c>
      <c r="E5612" s="247">
        <v>45.39</v>
      </c>
    </row>
    <row r="5613" spans="2:5" x14ac:dyDescent="0.25">
      <c r="B5613" s="265">
        <v>89629</v>
      </c>
      <c r="C5613" s="246" t="s">
        <v>3942</v>
      </c>
      <c r="D5613" s="245" t="s">
        <v>19</v>
      </c>
      <c r="E5613" s="247">
        <v>73.760000000000005</v>
      </c>
    </row>
    <row r="5614" spans="2:5" x14ac:dyDescent="0.25">
      <c r="B5614" s="265">
        <v>89631</v>
      </c>
      <c r="C5614" s="246" t="s">
        <v>3944</v>
      </c>
      <c r="D5614" s="245" t="s">
        <v>19</v>
      </c>
      <c r="E5614" s="247">
        <v>95.48</v>
      </c>
    </row>
    <row r="5615" spans="2:5" ht="31.5" x14ac:dyDescent="0.25">
      <c r="B5615" s="265">
        <v>89401</v>
      </c>
      <c r="C5615" s="246" t="s">
        <v>3503</v>
      </c>
      <c r="D5615" s="245" t="s">
        <v>123</v>
      </c>
      <c r="E5615" s="247">
        <v>12.31</v>
      </c>
    </row>
    <row r="5616" spans="2:5" ht="31.5" x14ac:dyDescent="0.25">
      <c r="B5616" s="265">
        <v>89355</v>
      </c>
      <c r="C5616" s="246" t="s">
        <v>3500</v>
      </c>
      <c r="D5616" s="245" t="s">
        <v>123</v>
      </c>
      <c r="E5616" s="247">
        <v>25</v>
      </c>
    </row>
    <row r="5617" spans="2:5" ht="31.5" x14ac:dyDescent="0.25">
      <c r="B5617" s="265">
        <v>89446</v>
      </c>
      <c r="C5617" s="246" t="s">
        <v>3506</v>
      </c>
      <c r="D5617" s="245" t="s">
        <v>123</v>
      </c>
      <c r="E5617" s="247">
        <v>4.9400000000000004</v>
      </c>
    </row>
    <row r="5618" spans="2:5" ht="31.5" x14ac:dyDescent="0.25">
      <c r="B5618" s="265">
        <v>89402</v>
      </c>
      <c r="C5618" s="246" t="s">
        <v>3504</v>
      </c>
      <c r="D5618" s="245" t="s">
        <v>123</v>
      </c>
      <c r="E5618" s="247">
        <v>14.18</v>
      </c>
    </row>
    <row r="5619" spans="2:5" ht="31.5" x14ac:dyDescent="0.25">
      <c r="B5619" s="265">
        <v>89356</v>
      </c>
      <c r="C5619" s="246" t="s">
        <v>3501</v>
      </c>
      <c r="D5619" s="245" t="s">
        <v>123</v>
      </c>
      <c r="E5619" s="247">
        <v>28.87</v>
      </c>
    </row>
    <row r="5620" spans="2:5" ht="31.5" x14ac:dyDescent="0.25">
      <c r="B5620" s="265">
        <v>89447</v>
      </c>
      <c r="C5620" s="246" t="s">
        <v>3507</v>
      </c>
      <c r="D5620" s="245" t="s">
        <v>123</v>
      </c>
      <c r="E5620" s="247">
        <v>9.4600000000000009</v>
      </c>
    </row>
    <row r="5621" spans="2:5" ht="31.5" x14ac:dyDescent="0.25">
      <c r="B5621" s="265">
        <v>89403</v>
      </c>
      <c r="C5621" s="246" t="s">
        <v>3505</v>
      </c>
      <c r="D5621" s="245" t="s">
        <v>123</v>
      </c>
      <c r="E5621" s="247">
        <v>20.45</v>
      </c>
    </row>
    <row r="5622" spans="2:5" ht="31.5" x14ac:dyDescent="0.25">
      <c r="B5622" s="265">
        <v>89357</v>
      </c>
      <c r="C5622" s="246" t="s">
        <v>3502</v>
      </c>
      <c r="D5622" s="245" t="s">
        <v>123</v>
      </c>
      <c r="E5622" s="247">
        <v>37.97</v>
      </c>
    </row>
    <row r="5623" spans="2:5" ht="31.5" x14ac:dyDescent="0.25">
      <c r="B5623" s="265">
        <v>89448</v>
      </c>
      <c r="C5623" s="246" t="s">
        <v>3508</v>
      </c>
      <c r="D5623" s="245" t="s">
        <v>123</v>
      </c>
      <c r="E5623" s="247">
        <v>14.29</v>
      </c>
    </row>
    <row r="5624" spans="2:5" ht="31.5" x14ac:dyDescent="0.25">
      <c r="B5624" s="265">
        <v>103978</v>
      </c>
      <c r="C5624" s="246" t="s">
        <v>3730</v>
      </c>
      <c r="D5624" s="245" t="s">
        <v>123</v>
      </c>
      <c r="E5624" s="247">
        <v>27.24</v>
      </c>
    </row>
    <row r="5625" spans="2:5" ht="31.5" x14ac:dyDescent="0.25">
      <c r="B5625" s="265">
        <v>89449</v>
      </c>
      <c r="C5625" s="246" t="s">
        <v>3509</v>
      </c>
      <c r="D5625" s="245" t="s">
        <v>123</v>
      </c>
      <c r="E5625" s="247">
        <v>15.9</v>
      </c>
    </row>
    <row r="5626" spans="2:5" ht="31.5" x14ac:dyDescent="0.25">
      <c r="B5626" s="265">
        <v>103979</v>
      </c>
      <c r="C5626" s="246" t="s">
        <v>3731</v>
      </c>
      <c r="D5626" s="245" t="s">
        <v>123</v>
      </c>
      <c r="E5626" s="247">
        <v>31.34</v>
      </c>
    </row>
    <row r="5627" spans="2:5" ht="31.5" x14ac:dyDescent="0.25">
      <c r="B5627" s="265">
        <v>89450</v>
      </c>
      <c r="C5627" s="246" t="s">
        <v>3510</v>
      </c>
      <c r="D5627" s="245" t="s">
        <v>123</v>
      </c>
      <c r="E5627" s="247">
        <v>25.08</v>
      </c>
    </row>
    <row r="5628" spans="2:5" ht="31.5" x14ac:dyDescent="0.25">
      <c r="B5628" s="265">
        <v>89451</v>
      </c>
      <c r="C5628" s="246" t="s">
        <v>3511</v>
      </c>
      <c r="D5628" s="245" t="s">
        <v>123</v>
      </c>
      <c r="E5628" s="247">
        <v>40.46</v>
      </c>
    </row>
    <row r="5629" spans="2:5" ht="31.5" x14ac:dyDescent="0.25">
      <c r="B5629" s="265">
        <v>89452</v>
      </c>
      <c r="C5629" s="246" t="s">
        <v>3512</v>
      </c>
      <c r="D5629" s="245" t="s">
        <v>123</v>
      </c>
      <c r="E5629" s="247">
        <v>55.43</v>
      </c>
    </row>
    <row r="5630" spans="2:5" ht="31.5" x14ac:dyDescent="0.25">
      <c r="B5630" s="265">
        <v>89394</v>
      </c>
      <c r="C5630" s="246" t="s">
        <v>3782</v>
      </c>
      <c r="D5630" s="245" t="s">
        <v>19</v>
      </c>
      <c r="E5630" s="247">
        <v>19.649999999999999</v>
      </c>
    </row>
    <row r="5631" spans="2:5" ht="31.5" x14ac:dyDescent="0.25">
      <c r="B5631" s="265">
        <v>89396</v>
      </c>
      <c r="C5631" s="246" t="s">
        <v>3784</v>
      </c>
      <c r="D5631" s="245" t="s">
        <v>19</v>
      </c>
      <c r="E5631" s="247">
        <v>21.54</v>
      </c>
    </row>
    <row r="5632" spans="2:5" ht="31.5" x14ac:dyDescent="0.25">
      <c r="B5632" s="265">
        <v>90374</v>
      </c>
      <c r="C5632" s="246" t="s">
        <v>4148</v>
      </c>
      <c r="D5632" s="245" t="s">
        <v>19</v>
      </c>
      <c r="E5632" s="247">
        <v>23.3</v>
      </c>
    </row>
    <row r="5633" spans="2:5" ht="31.5" x14ac:dyDescent="0.25">
      <c r="B5633" s="265">
        <v>89444</v>
      </c>
      <c r="C5633" s="246" t="s">
        <v>3826</v>
      </c>
      <c r="D5633" s="245" t="s">
        <v>19</v>
      </c>
      <c r="E5633" s="247">
        <v>24.97</v>
      </c>
    </row>
    <row r="5634" spans="2:5" ht="31.5" x14ac:dyDescent="0.25">
      <c r="B5634" s="265">
        <v>89399</v>
      </c>
      <c r="C5634" s="246" t="s">
        <v>3787</v>
      </c>
      <c r="D5634" s="245" t="s">
        <v>19</v>
      </c>
      <c r="E5634" s="247">
        <v>25.78</v>
      </c>
    </row>
    <row r="5635" spans="2:5" ht="31.5" x14ac:dyDescent="0.25">
      <c r="B5635" s="265">
        <v>89442</v>
      </c>
      <c r="C5635" s="246" t="s">
        <v>3824</v>
      </c>
      <c r="D5635" s="245" t="s">
        <v>19</v>
      </c>
      <c r="E5635" s="247">
        <v>15.93</v>
      </c>
    </row>
    <row r="5636" spans="2:5" ht="31.5" x14ac:dyDescent="0.25">
      <c r="B5636" s="265">
        <v>89397</v>
      </c>
      <c r="C5636" s="246" t="s">
        <v>3785</v>
      </c>
      <c r="D5636" s="245" t="s">
        <v>19</v>
      </c>
      <c r="E5636" s="247">
        <v>17.25</v>
      </c>
    </row>
    <row r="5637" spans="2:5" ht="31.5" x14ac:dyDescent="0.25">
      <c r="B5637" s="265">
        <v>89622</v>
      </c>
      <c r="C5637" s="246" t="s">
        <v>3935</v>
      </c>
      <c r="D5637" s="245" t="s">
        <v>19</v>
      </c>
      <c r="E5637" s="247">
        <v>14.65</v>
      </c>
    </row>
    <row r="5638" spans="2:5" ht="31.5" x14ac:dyDescent="0.25">
      <c r="B5638" s="265">
        <v>89445</v>
      </c>
      <c r="C5638" s="246" t="s">
        <v>3827</v>
      </c>
      <c r="D5638" s="245" t="s">
        <v>19</v>
      </c>
      <c r="E5638" s="247">
        <v>20.91</v>
      </c>
    </row>
    <row r="5639" spans="2:5" ht="31.5" x14ac:dyDescent="0.25">
      <c r="B5639" s="265">
        <v>89400</v>
      </c>
      <c r="C5639" s="246" t="s">
        <v>3788</v>
      </c>
      <c r="D5639" s="245" t="s">
        <v>19</v>
      </c>
      <c r="E5639" s="247">
        <v>22.47</v>
      </c>
    </row>
    <row r="5640" spans="2:5" ht="31.5" x14ac:dyDescent="0.25">
      <c r="B5640" s="265">
        <v>89624</v>
      </c>
      <c r="C5640" s="246" t="s">
        <v>3937</v>
      </c>
      <c r="D5640" s="245" t="s">
        <v>19</v>
      </c>
      <c r="E5640" s="247">
        <v>18.47</v>
      </c>
    </row>
    <row r="5641" spans="2:5" ht="31.5" x14ac:dyDescent="0.25">
      <c r="B5641" s="265">
        <v>104012</v>
      </c>
      <c r="C5641" s="246" t="s">
        <v>4937</v>
      </c>
      <c r="D5641" s="245" t="s">
        <v>19</v>
      </c>
      <c r="E5641" s="247">
        <v>25.69</v>
      </c>
    </row>
    <row r="5642" spans="2:5" ht="31.5" x14ac:dyDescent="0.25">
      <c r="B5642" s="265">
        <v>89627</v>
      </c>
      <c r="C5642" s="246" t="s">
        <v>3940</v>
      </c>
      <c r="D5642" s="245" t="s">
        <v>19</v>
      </c>
      <c r="E5642" s="247">
        <v>20.45</v>
      </c>
    </row>
    <row r="5643" spans="2:5" ht="31.5" x14ac:dyDescent="0.25">
      <c r="B5643" s="265">
        <v>104006</v>
      </c>
      <c r="C5643" s="246" t="s">
        <v>4932</v>
      </c>
      <c r="D5643" s="245" t="s">
        <v>19</v>
      </c>
      <c r="E5643" s="247">
        <v>27.08</v>
      </c>
    </row>
    <row r="5644" spans="2:5" ht="31.5" x14ac:dyDescent="0.25">
      <c r="B5644" s="265">
        <v>89626</v>
      </c>
      <c r="C5644" s="246" t="s">
        <v>3939</v>
      </c>
      <c r="D5644" s="245" t="s">
        <v>19</v>
      </c>
      <c r="E5644" s="247">
        <v>29.26</v>
      </c>
    </row>
    <row r="5645" spans="2:5" ht="31.5" x14ac:dyDescent="0.25">
      <c r="B5645" s="265">
        <v>104005</v>
      </c>
      <c r="C5645" s="246" t="s">
        <v>4931</v>
      </c>
      <c r="D5645" s="245" t="s">
        <v>19</v>
      </c>
      <c r="E5645" s="247">
        <v>37.68</v>
      </c>
    </row>
    <row r="5646" spans="2:5" ht="31.5" x14ac:dyDescent="0.25">
      <c r="B5646" s="265">
        <v>89439</v>
      </c>
      <c r="C5646" s="246" t="s">
        <v>3822</v>
      </c>
      <c r="D5646" s="245" t="s">
        <v>19</v>
      </c>
      <c r="E5646" s="247">
        <v>13.76</v>
      </c>
    </row>
    <row r="5647" spans="2:5" ht="31.5" x14ac:dyDescent="0.25">
      <c r="B5647" s="265">
        <v>89421</v>
      </c>
      <c r="C5647" s="246" t="s">
        <v>3805</v>
      </c>
      <c r="D5647" s="245" t="s">
        <v>19</v>
      </c>
      <c r="E5647" s="247">
        <v>11.6</v>
      </c>
    </row>
    <row r="5648" spans="2:5" ht="31.5" x14ac:dyDescent="0.25">
      <c r="B5648" s="265">
        <v>89375</v>
      </c>
      <c r="C5648" s="246" t="s">
        <v>3764</v>
      </c>
      <c r="D5648" s="245" t="s">
        <v>19</v>
      </c>
      <c r="E5648" s="247">
        <v>12.21</v>
      </c>
    </row>
    <row r="5649" spans="2:5" ht="31.5" x14ac:dyDescent="0.25">
      <c r="B5649" s="265">
        <v>89536</v>
      </c>
      <c r="C5649" s="246" t="s">
        <v>3869</v>
      </c>
      <c r="D5649" s="245" t="s">
        <v>19</v>
      </c>
      <c r="E5649" s="247">
        <v>11.02</v>
      </c>
    </row>
    <row r="5650" spans="2:5" ht="31.5" x14ac:dyDescent="0.25">
      <c r="B5650" s="265">
        <v>89428</v>
      </c>
      <c r="C5650" s="246" t="s">
        <v>3811</v>
      </c>
      <c r="D5650" s="245" t="s">
        <v>19</v>
      </c>
      <c r="E5650" s="247">
        <v>13.93</v>
      </c>
    </row>
    <row r="5651" spans="2:5" ht="31.5" x14ac:dyDescent="0.25">
      <c r="B5651" s="265">
        <v>89382</v>
      </c>
      <c r="C5651" s="246" t="s">
        <v>3771</v>
      </c>
      <c r="D5651" s="245" t="s">
        <v>19</v>
      </c>
      <c r="E5651" s="247">
        <v>14.64</v>
      </c>
    </row>
    <row r="5652" spans="2:5" ht="31.5" x14ac:dyDescent="0.25">
      <c r="B5652" s="265">
        <v>89552</v>
      </c>
      <c r="C5652" s="246" t="s">
        <v>3881</v>
      </c>
      <c r="D5652" s="245" t="s">
        <v>19</v>
      </c>
      <c r="E5652" s="247">
        <v>16.75</v>
      </c>
    </row>
    <row r="5653" spans="2:5" ht="31.5" x14ac:dyDescent="0.25">
      <c r="B5653" s="265">
        <v>89435</v>
      </c>
      <c r="C5653" s="246" t="s">
        <v>3818</v>
      </c>
      <c r="D5653" s="245" t="s">
        <v>19</v>
      </c>
      <c r="E5653" s="247">
        <v>20.12</v>
      </c>
    </row>
    <row r="5654" spans="2:5" ht="31.5" x14ac:dyDescent="0.25">
      <c r="B5654" s="265">
        <v>89390</v>
      </c>
      <c r="C5654" s="246" t="s">
        <v>3778</v>
      </c>
      <c r="D5654" s="245" t="s">
        <v>19</v>
      </c>
      <c r="E5654" s="247">
        <v>20.97</v>
      </c>
    </row>
    <row r="5655" spans="2:5" ht="31.5" x14ac:dyDescent="0.25">
      <c r="B5655" s="265">
        <v>89568</v>
      </c>
      <c r="C5655" s="246" t="s">
        <v>3897</v>
      </c>
      <c r="D5655" s="245" t="s">
        <v>19</v>
      </c>
      <c r="E5655" s="247">
        <v>28.43</v>
      </c>
    </row>
    <row r="5656" spans="2:5" ht="31.5" x14ac:dyDescent="0.25">
      <c r="B5656" s="265">
        <v>103990</v>
      </c>
      <c r="C5656" s="246" t="s">
        <v>4916</v>
      </c>
      <c r="D5656" s="245" t="s">
        <v>19</v>
      </c>
      <c r="E5656" s="247">
        <v>32.33</v>
      </c>
    </row>
    <row r="5657" spans="2:5" ht="31.5" x14ac:dyDescent="0.25">
      <c r="B5657" s="265">
        <v>89594</v>
      </c>
      <c r="C5657" s="246" t="s">
        <v>3917</v>
      </c>
      <c r="D5657" s="245" t="s">
        <v>19</v>
      </c>
      <c r="E5657" s="247">
        <v>31.93</v>
      </c>
    </row>
    <row r="5658" spans="2:5" ht="31.5" x14ac:dyDescent="0.25">
      <c r="B5658" s="265">
        <v>103997</v>
      </c>
      <c r="C5658" s="246" t="s">
        <v>4923</v>
      </c>
      <c r="D5658" s="245" t="s">
        <v>19</v>
      </c>
      <c r="E5658" s="247">
        <v>36.5</v>
      </c>
    </row>
    <row r="5659" spans="2:5" ht="31.5" x14ac:dyDescent="0.25">
      <c r="B5659" s="265">
        <v>89609</v>
      </c>
      <c r="C5659" s="246" t="s">
        <v>3925</v>
      </c>
      <c r="D5659" s="245" t="s">
        <v>19</v>
      </c>
      <c r="E5659" s="247">
        <v>71.25</v>
      </c>
    </row>
    <row r="5660" spans="2:5" ht="31.5" x14ac:dyDescent="0.25">
      <c r="B5660" s="265">
        <v>89612</v>
      </c>
      <c r="C5660" s="246" t="s">
        <v>3928</v>
      </c>
      <c r="D5660" s="245" t="s">
        <v>19</v>
      </c>
      <c r="E5660" s="247">
        <v>137.56</v>
      </c>
    </row>
    <row r="5661" spans="2:5" ht="31.5" x14ac:dyDescent="0.25">
      <c r="B5661" s="265">
        <v>89615</v>
      </c>
      <c r="C5661" s="246" t="s">
        <v>3931</v>
      </c>
      <c r="D5661" s="245" t="s">
        <v>19</v>
      </c>
      <c r="E5661" s="247">
        <v>162.41</v>
      </c>
    </row>
    <row r="5662" spans="2:5" ht="31.5" x14ac:dyDescent="0.25">
      <c r="B5662" s="265">
        <v>89747</v>
      </c>
      <c r="C5662" s="246" t="s">
        <v>4041</v>
      </c>
      <c r="D5662" s="245" t="s">
        <v>19</v>
      </c>
      <c r="E5662" s="247">
        <v>34.06</v>
      </c>
    </row>
    <row r="5663" spans="2:5" ht="31.5" x14ac:dyDescent="0.25">
      <c r="B5663" s="265">
        <v>89656</v>
      </c>
      <c r="C5663" s="246" t="s">
        <v>3965</v>
      </c>
      <c r="D5663" s="245" t="s">
        <v>19</v>
      </c>
      <c r="E5663" s="247">
        <v>25.95</v>
      </c>
    </row>
    <row r="5664" spans="2:5" ht="31.5" x14ac:dyDescent="0.25">
      <c r="B5664" s="265">
        <v>89663</v>
      </c>
      <c r="C5664" s="246" t="s">
        <v>3972</v>
      </c>
      <c r="D5664" s="245" t="s">
        <v>19</v>
      </c>
      <c r="E5664" s="247">
        <v>34.72</v>
      </c>
    </row>
    <row r="5665" spans="2:5" ht="31.5" x14ac:dyDescent="0.25">
      <c r="B5665" s="265">
        <v>89759</v>
      </c>
      <c r="C5665" s="246" t="s">
        <v>4052</v>
      </c>
      <c r="D5665" s="245" t="s">
        <v>19</v>
      </c>
      <c r="E5665" s="247">
        <v>14.04</v>
      </c>
    </row>
    <row r="5666" spans="2:5" ht="31.5" x14ac:dyDescent="0.25">
      <c r="B5666" s="265">
        <v>89832</v>
      </c>
      <c r="C5666" s="246" t="s">
        <v>4116</v>
      </c>
      <c r="D5666" s="245" t="s">
        <v>19</v>
      </c>
      <c r="E5666" s="247">
        <v>47.57</v>
      </c>
    </row>
    <row r="5667" spans="2:5" ht="31.5" x14ac:dyDescent="0.25">
      <c r="B5667" s="265">
        <v>89666</v>
      </c>
      <c r="C5667" s="246" t="s">
        <v>3974</v>
      </c>
      <c r="D5667" s="245" t="s">
        <v>19</v>
      </c>
      <c r="E5667" s="247">
        <v>9.3000000000000007</v>
      </c>
    </row>
    <row r="5668" spans="2:5" ht="31.5" x14ac:dyDescent="0.25">
      <c r="B5668" s="265">
        <v>89678</v>
      </c>
      <c r="C5668" s="246" t="s">
        <v>3986</v>
      </c>
      <c r="D5668" s="245" t="s">
        <v>19</v>
      </c>
      <c r="E5668" s="247">
        <v>14.75</v>
      </c>
    </row>
    <row r="5669" spans="2:5" ht="31.5" x14ac:dyDescent="0.25">
      <c r="B5669" s="265">
        <v>89764</v>
      </c>
      <c r="C5669" s="246" t="s">
        <v>4057</v>
      </c>
      <c r="D5669" s="245" t="s">
        <v>19</v>
      </c>
      <c r="E5669" s="247">
        <v>42.8</v>
      </c>
    </row>
    <row r="5670" spans="2:5" ht="31.5" x14ac:dyDescent="0.25">
      <c r="B5670" s="265">
        <v>89689</v>
      </c>
      <c r="C5670" s="246" t="s">
        <v>3996</v>
      </c>
      <c r="D5670" s="245" t="s">
        <v>19</v>
      </c>
      <c r="E5670" s="247">
        <v>43.62</v>
      </c>
    </row>
    <row r="5671" spans="2:5" ht="31.5" x14ac:dyDescent="0.25">
      <c r="B5671" s="265">
        <v>89655</v>
      </c>
      <c r="C5671" s="246" t="s">
        <v>3964</v>
      </c>
      <c r="D5671" s="245" t="s">
        <v>19</v>
      </c>
      <c r="E5671" s="247">
        <v>27.79</v>
      </c>
    </row>
    <row r="5672" spans="2:5" ht="31.5" x14ac:dyDescent="0.25">
      <c r="B5672" s="265">
        <v>89662</v>
      </c>
      <c r="C5672" s="246" t="s">
        <v>3971</v>
      </c>
      <c r="D5672" s="245" t="s">
        <v>19</v>
      </c>
      <c r="E5672" s="247">
        <v>35.840000000000003</v>
      </c>
    </row>
    <row r="5673" spans="2:5" ht="31.5" x14ac:dyDescent="0.25">
      <c r="B5673" s="265">
        <v>89758</v>
      </c>
      <c r="C5673" s="246" t="s">
        <v>4051</v>
      </c>
      <c r="D5673" s="245" t="s">
        <v>19</v>
      </c>
      <c r="E5673" s="247">
        <v>42.36</v>
      </c>
    </row>
    <row r="5674" spans="2:5" ht="31.5" x14ac:dyDescent="0.25">
      <c r="B5674" s="265">
        <v>89676</v>
      </c>
      <c r="C5674" s="246" t="s">
        <v>3984</v>
      </c>
      <c r="D5674" s="245" t="s">
        <v>19</v>
      </c>
      <c r="E5674" s="247">
        <v>42.58</v>
      </c>
    </row>
    <row r="5675" spans="2:5" ht="31.5" x14ac:dyDescent="0.25">
      <c r="B5675" s="265">
        <v>89818</v>
      </c>
      <c r="C5675" s="246" t="s">
        <v>4103</v>
      </c>
      <c r="D5675" s="245" t="s">
        <v>19</v>
      </c>
      <c r="E5675" s="247">
        <v>60.39</v>
      </c>
    </row>
    <row r="5676" spans="2:5" ht="31.5" x14ac:dyDescent="0.25">
      <c r="B5676" s="265">
        <v>89763</v>
      </c>
      <c r="C5676" s="246" t="s">
        <v>4056</v>
      </c>
      <c r="D5676" s="245" t="s">
        <v>19</v>
      </c>
      <c r="E5676" s="247">
        <v>63.8</v>
      </c>
    </row>
    <row r="5677" spans="2:5" ht="31.5" x14ac:dyDescent="0.25">
      <c r="B5677" s="265">
        <v>89686</v>
      </c>
      <c r="C5677" s="246" t="s">
        <v>3994</v>
      </c>
      <c r="D5677" s="245" t="s">
        <v>19</v>
      </c>
      <c r="E5677" s="247">
        <v>64.67</v>
      </c>
    </row>
    <row r="5678" spans="2:5" ht="31.5" x14ac:dyDescent="0.25">
      <c r="B5678" s="265">
        <v>89831</v>
      </c>
      <c r="C5678" s="246" t="s">
        <v>4115</v>
      </c>
      <c r="D5678" s="245" t="s">
        <v>19</v>
      </c>
      <c r="E5678" s="247">
        <v>72.92</v>
      </c>
    </row>
    <row r="5679" spans="2:5" ht="31.5" x14ac:dyDescent="0.25">
      <c r="B5679" s="265">
        <v>104029</v>
      </c>
      <c r="C5679" s="246" t="s">
        <v>4952</v>
      </c>
      <c r="D5679" s="245" t="s">
        <v>19</v>
      </c>
      <c r="E5679" s="247">
        <v>76.650000000000006</v>
      </c>
    </row>
    <row r="5680" spans="2:5" ht="31.5" x14ac:dyDescent="0.25">
      <c r="B5680" s="265">
        <v>89668</v>
      </c>
      <c r="C5680" s="246" t="s">
        <v>3976</v>
      </c>
      <c r="D5680" s="245" t="s">
        <v>19</v>
      </c>
      <c r="E5680" s="247">
        <v>33.89</v>
      </c>
    </row>
    <row r="5681" spans="2:5" ht="31.5" x14ac:dyDescent="0.25">
      <c r="B5681" s="265">
        <v>89639</v>
      </c>
      <c r="C5681" s="246" t="s">
        <v>3948</v>
      </c>
      <c r="D5681" s="245" t="s">
        <v>19</v>
      </c>
      <c r="E5681" s="247">
        <v>14.94</v>
      </c>
    </row>
    <row r="5682" spans="2:5" ht="31.5" x14ac:dyDescent="0.25">
      <c r="B5682" s="265">
        <v>89721</v>
      </c>
      <c r="C5682" s="246" t="s">
        <v>4017</v>
      </c>
      <c r="D5682" s="245" t="s">
        <v>19</v>
      </c>
      <c r="E5682" s="247">
        <v>19.3</v>
      </c>
    </row>
    <row r="5683" spans="2:5" ht="31.5" x14ac:dyDescent="0.25">
      <c r="B5683" s="265">
        <v>89643</v>
      </c>
      <c r="C5683" s="246" t="s">
        <v>3952</v>
      </c>
      <c r="D5683" s="245" t="s">
        <v>19</v>
      </c>
      <c r="E5683" s="247">
        <v>20.27</v>
      </c>
    </row>
    <row r="5684" spans="2:5" ht="31.5" x14ac:dyDescent="0.25">
      <c r="B5684" s="265">
        <v>89727</v>
      </c>
      <c r="C5684" s="246" t="s">
        <v>4022</v>
      </c>
      <c r="D5684" s="245" t="s">
        <v>19</v>
      </c>
      <c r="E5684" s="247">
        <v>28.89</v>
      </c>
    </row>
    <row r="5685" spans="2:5" ht="31.5" x14ac:dyDescent="0.25">
      <c r="B5685" s="265">
        <v>89648</v>
      </c>
      <c r="C5685" s="246" t="s">
        <v>3957</v>
      </c>
      <c r="D5685" s="245" t="s">
        <v>19</v>
      </c>
      <c r="E5685" s="247">
        <v>30.02</v>
      </c>
    </row>
    <row r="5686" spans="2:5" ht="31.5" x14ac:dyDescent="0.25">
      <c r="B5686" s="265">
        <v>89749</v>
      </c>
      <c r="C5686" s="246" t="s">
        <v>4043</v>
      </c>
      <c r="D5686" s="245" t="s">
        <v>19</v>
      </c>
      <c r="E5686" s="247">
        <v>19.68</v>
      </c>
    </row>
    <row r="5687" spans="2:5" ht="31.5" x14ac:dyDescent="0.25">
      <c r="B5687" s="265">
        <v>89657</v>
      </c>
      <c r="C5687" s="246" t="s">
        <v>3966</v>
      </c>
      <c r="D5687" s="245" t="s">
        <v>19</v>
      </c>
      <c r="E5687" s="247">
        <v>16.43</v>
      </c>
    </row>
    <row r="5688" spans="2:5" ht="31.5" x14ac:dyDescent="0.25">
      <c r="B5688" s="265">
        <v>89664</v>
      </c>
      <c r="C5688" s="246" t="s">
        <v>3973</v>
      </c>
      <c r="D5688" s="245" t="s">
        <v>19</v>
      </c>
      <c r="E5688" s="247">
        <v>20.34</v>
      </c>
    </row>
    <row r="5689" spans="2:5" ht="31.5" x14ac:dyDescent="0.25">
      <c r="B5689" s="265">
        <v>89638</v>
      </c>
      <c r="C5689" s="246" t="s">
        <v>3947</v>
      </c>
      <c r="D5689" s="245" t="s">
        <v>19</v>
      </c>
      <c r="E5689" s="247">
        <v>14.22</v>
      </c>
    </row>
    <row r="5690" spans="2:5" ht="31.5" x14ac:dyDescent="0.25">
      <c r="B5690" s="265">
        <v>89720</v>
      </c>
      <c r="C5690" s="246" t="s">
        <v>4016</v>
      </c>
      <c r="D5690" s="245" t="s">
        <v>19</v>
      </c>
      <c r="E5690" s="247">
        <v>17.87</v>
      </c>
    </row>
    <row r="5691" spans="2:5" ht="31.5" x14ac:dyDescent="0.25">
      <c r="B5691" s="265">
        <v>89642</v>
      </c>
      <c r="C5691" s="246" t="s">
        <v>3951</v>
      </c>
      <c r="D5691" s="245" t="s">
        <v>19</v>
      </c>
      <c r="E5691" s="247">
        <v>18.84</v>
      </c>
    </row>
    <row r="5692" spans="2:5" ht="31.5" x14ac:dyDescent="0.25">
      <c r="B5692" s="265">
        <v>89725</v>
      </c>
      <c r="C5692" s="246" t="s">
        <v>4020</v>
      </c>
      <c r="D5692" s="245" t="s">
        <v>19</v>
      </c>
      <c r="E5692" s="247">
        <v>23.3</v>
      </c>
    </row>
    <row r="5693" spans="2:5" ht="31.5" x14ac:dyDescent="0.25">
      <c r="B5693" s="265">
        <v>89647</v>
      </c>
      <c r="C5693" s="246" t="s">
        <v>3956</v>
      </c>
      <c r="D5693" s="245" t="s">
        <v>19</v>
      </c>
      <c r="E5693" s="247">
        <v>24.43</v>
      </c>
    </row>
    <row r="5694" spans="2:5" ht="31.5" x14ac:dyDescent="0.25">
      <c r="B5694" s="265">
        <v>89780</v>
      </c>
      <c r="C5694" s="246" t="s">
        <v>4068</v>
      </c>
      <c r="D5694" s="245" t="s">
        <v>19</v>
      </c>
      <c r="E5694" s="247">
        <v>27.98</v>
      </c>
    </row>
    <row r="5695" spans="2:5" ht="31.5" x14ac:dyDescent="0.25">
      <c r="B5695" s="265">
        <v>89734</v>
      </c>
      <c r="C5695" s="246" t="s">
        <v>4029</v>
      </c>
      <c r="D5695" s="245" t="s">
        <v>19</v>
      </c>
      <c r="E5695" s="247">
        <v>33.270000000000003</v>
      </c>
    </row>
    <row r="5696" spans="2:5" ht="31.5" x14ac:dyDescent="0.25">
      <c r="B5696" s="265">
        <v>89650</v>
      </c>
      <c r="C5696" s="246" t="s">
        <v>3959</v>
      </c>
      <c r="D5696" s="245" t="s">
        <v>19</v>
      </c>
      <c r="E5696" s="247">
        <v>34.61</v>
      </c>
    </row>
    <row r="5697" spans="2:5" ht="31.5" x14ac:dyDescent="0.25">
      <c r="B5697" s="265">
        <v>89787</v>
      </c>
      <c r="C5697" s="246" t="s">
        <v>4075</v>
      </c>
      <c r="D5697" s="245" t="s">
        <v>19</v>
      </c>
      <c r="E5697" s="247">
        <v>41.52</v>
      </c>
    </row>
    <row r="5698" spans="2:5" ht="31.5" x14ac:dyDescent="0.25">
      <c r="B5698" s="265">
        <v>104024</v>
      </c>
      <c r="C5698" s="246" t="s">
        <v>4947</v>
      </c>
      <c r="D5698" s="245" t="s">
        <v>19</v>
      </c>
      <c r="E5698" s="247">
        <v>47.45</v>
      </c>
    </row>
    <row r="5699" spans="2:5" ht="31.5" x14ac:dyDescent="0.25">
      <c r="B5699" s="265">
        <v>89789</v>
      </c>
      <c r="C5699" s="246" t="s">
        <v>4077</v>
      </c>
      <c r="D5699" s="245" t="s">
        <v>19</v>
      </c>
      <c r="E5699" s="247">
        <v>76.599999999999994</v>
      </c>
    </row>
    <row r="5700" spans="2:5" ht="31.5" x14ac:dyDescent="0.25">
      <c r="B5700" s="265">
        <v>89791</v>
      </c>
      <c r="C5700" s="246" t="s">
        <v>4079</v>
      </c>
      <c r="D5700" s="245" t="s">
        <v>19</v>
      </c>
      <c r="E5700" s="247">
        <v>172.73</v>
      </c>
    </row>
    <row r="5701" spans="2:5" ht="31.5" x14ac:dyDescent="0.25">
      <c r="B5701" s="265">
        <v>89793</v>
      </c>
      <c r="C5701" s="246" t="s">
        <v>4081</v>
      </c>
      <c r="D5701" s="245" t="s">
        <v>19</v>
      </c>
      <c r="E5701" s="247">
        <v>249</v>
      </c>
    </row>
    <row r="5702" spans="2:5" ht="31.5" x14ac:dyDescent="0.25">
      <c r="B5702" s="265">
        <v>89637</v>
      </c>
      <c r="C5702" s="246" t="s">
        <v>3946</v>
      </c>
      <c r="D5702" s="245" t="s">
        <v>19</v>
      </c>
      <c r="E5702" s="247">
        <v>13.2</v>
      </c>
    </row>
    <row r="5703" spans="2:5" ht="31.5" x14ac:dyDescent="0.25">
      <c r="B5703" s="265">
        <v>89719</v>
      </c>
      <c r="C5703" s="246" t="s">
        <v>4015</v>
      </c>
      <c r="D5703" s="245" t="s">
        <v>19</v>
      </c>
      <c r="E5703" s="247">
        <v>16.079999999999998</v>
      </c>
    </row>
    <row r="5704" spans="2:5" ht="31.5" x14ac:dyDescent="0.25">
      <c r="B5704" s="265">
        <v>89641</v>
      </c>
      <c r="C5704" s="246" t="s">
        <v>3950</v>
      </c>
      <c r="D5704" s="245" t="s">
        <v>19</v>
      </c>
      <c r="E5704" s="247">
        <v>17.05</v>
      </c>
    </row>
    <row r="5705" spans="2:5" ht="31.5" x14ac:dyDescent="0.25">
      <c r="B5705" s="265">
        <v>89723</v>
      </c>
      <c r="C5705" s="246" t="s">
        <v>4018</v>
      </c>
      <c r="D5705" s="245" t="s">
        <v>19</v>
      </c>
      <c r="E5705" s="247">
        <v>24.04</v>
      </c>
    </row>
    <row r="5706" spans="2:5" ht="31.5" x14ac:dyDescent="0.25">
      <c r="B5706" s="265">
        <v>89646</v>
      </c>
      <c r="C5706" s="246" t="s">
        <v>3955</v>
      </c>
      <c r="D5706" s="245" t="s">
        <v>19</v>
      </c>
      <c r="E5706" s="247">
        <v>25.17</v>
      </c>
    </row>
    <row r="5707" spans="2:5" ht="31.5" x14ac:dyDescent="0.25">
      <c r="B5707" s="265">
        <v>89777</v>
      </c>
      <c r="C5707" s="246" t="s">
        <v>4065</v>
      </c>
      <c r="D5707" s="245" t="s">
        <v>19</v>
      </c>
      <c r="E5707" s="247">
        <v>29.82</v>
      </c>
    </row>
    <row r="5708" spans="2:5" ht="31.5" x14ac:dyDescent="0.25">
      <c r="B5708" s="265">
        <v>89729</v>
      </c>
      <c r="C5708" s="246" t="s">
        <v>4024</v>
      </c>
      <c r="D5708" s="245" t="s">
        <v>19</v>
      </c>
      <c r="E5708" s="247">
        <v>35.11</v>
      </c>
    </row>
    <row r="5709" spans="2:5" ht="31.5" x14ac:dyDescent="0.25">
      <c r="B5709" s="265">
        <v>89649</v>
      </c>
      <c r="C5709" s="246" t="s">
        <v>3958</v>
      </c>
      <c r="D5709" s="245" t="s">
        <v>19</v>
      </c>
      <c r="E5709" s="247">
        <v>36.450000000000003</v>
      </c>
    </row>
    <row r="5710" spans="2:5" ht="31.5" x14ac:dyDescent="0.25">
      <c r="B5710" s="265">
        <v>89781</v>
      </c>
      <c r="C5710" s="246" t="s">
        <v>4069</v>
      </c>
      <c r="D5710" s="245" t="s">
        <v>19</v>
      </c>
      <c r="E5710" s="247">
        <v>41.97</v>
      </c>
    </row>
    <row r="5711" spans="2:5" ht="31.5" x14ac:dyDescent="0.25">
      <c r="B5711" s="265">
        <v>104023</v>
      </c>
      <c r="C5711" s="246" t="s">
        <v>4946</v>
      </c>
      <c r="D5711" s="245" t="s">
        <v>19</v>
      </c>
      <c r="E5711" s="247">
        <v>47.9</v>
      </c>
    </row>
    <row r="5712" spans="2:5" ht="31.5" x14ac:dyDescent="0.25">
      <c r="B5712" s="265">
        <v>89788</v>
      </c>
      <c r="C5712" s="246" t="s">
        <v>4076</v>
      </c>
      <c r="D5712" s="245" t="s">
        <v>19</v>
      </c>
      <c r="E5712" s="247">
        <v>89.98</v>
      </c>
    </row>
    <row r="5713" spans="2:5" ht="31.5" x14ac:dyDescent="0.25">
      <c r="B5713" s="265">
        <v>89790</v>
      </c>
      <c r="C5713" s="246" t="s">
        <v>4078</v>
      </c>
      <c r="D5713" s="245" t="s">
        <v>19</v>
      </c>
      <c r="E5713" s="247">
        <v>178.78</v>
      </c>
    </row>
    <row r="5714" spans="2:5" ht="31.5" x14ac:dyDescent="0.25">
      <c r="B5714" s="265">
        <v>89792</v>
      </c>
      <c r="C5714" s="246" t="s">
        <v>4080</v>
      </c>
      <c r="D5714" s="245" t="s">
        <v>19</v>
      </c>
      <c r="E5714" s="247">
        <v>211.35</v>
      </c>
    </row>
    <row r="5715" spans="2:5" ht="31.5" x14ac:dyDescent="0.25">
      <c r="B5715" s="265">
        <v>89640</v>
      </c>
      <c r="C5715" s="246" t="s">
        <v>3949</v>
      </c>
      <c r="D5715" s="245" t="s">
        <v>19</v>
      </c>
      <c r="E5715" s="247">
        <v>22.69</v>
      </c>
    </row>
    <row r="5716" spans="2:5" ht="31.5" x14ac:dyDescent="0.25">
      <c r="B5716" s="265">
        <v>89644</v>
      </c>
      <c r="C5716" s="246" t="s">
        <v>3953</v>
      </c>
      <c r="D5716" s="245" t="s">
        <v>19</v>
      </c>
      <c r="E5716" s="247">
        <v>27.59</v>
      </c>
    </row>
    <row r="5717" spans="2:5" ht="31.5" x14ac:dyDescent="0.25">
      <c r="B5717" s="265">
        <v>89645</v>
      </c>
      <c r="C5717" s="246" t="s">
        <v>3954</v>
      </c>
      <c r="D5717" s="245" t="s">
        <v>19</v>
      </c>
      <c r="E5717" s="247">
        <v>38.06</v>
      </c>
    </row>
    <row r="5718" spans="2:5" ht="31.5" x14ac:dyDescent="0.25">
      <c r="B5718" s="265">
        <v>89652</v>
      </c>
      <c r="C5718" s="246" t="s">
        <v>3961</v>
      </c>
      <c r="D5718" s="245" t="s">
        <v>19</v>
      </c>
      <c r="E5718" s="247">
        <v>14.61</v>
      </c>
    </row>
    <row r="5719" spans="2:5" ht="31.5" x14ac:dyDescent="0.25">
      <c r="B5719" s="265">
        <v>89738</v>
      </c>
      <c r="C5719" s="246" t="s">
        <v>4033</v>
      </c>
      <c r="D5719" s="245" t="s">
        <v>19</v>
      </c>
      <c r="E5719" s="247">
        <v>19.760000000000002</v>
      </c>
    </row>
    <row r="5720" spans="2:5" ht="31.5" x14ac:dyDescent="0.25">
      <c r="B5720" s="265">
        <v>89659</v>
      </c>
      <c r="C5720" s="246" t="s">
        <v>3968</v>
      </c>
      <c r="D5720" s="245" t="s">
        <v>19</v>
      </c>
      <c r="E5720" s="247">
        <v>20.420000000000002</v>
      </c>
    </row>
    <row r="5721" spans="2:5" ht="31.5" x14ac:dyDescent="0.25">
      <c r="B5721" s="265">
        <v>89756</v>
      </c>
      <c r="C5721" s="246" t="s">
        <v>4049</v>
      </c>
      <c r="D5721" s="245" t="s">
        <v>19</v>
      </c>
      <c r="E5721" s="247">
        <v>27.16</v>
      </c>
    </row>
    <row r="5722" spans="2:5" ht="31.5" x14ac:dyDescent="0.25">
      <c r="B5722" s="265">
        <v>89672</v>
      </c>
      <c r="C5722" s="246" t="s">
        <v>3980</v>
      </c>
      <c r="D5722" s="245" t="s">
        <v>19</v>
      </c>
      <c r="E5722" s="247">
        <v>27.93</v>
      </c>
    </row>
    <row r="5723" spans="2:5" ht="31.5" x14ac:dyDescent="0.25">
      <c r="B5723" s="265">
        <v>89815</v>
      </c>
      <c r="C5723" s="246" t="s">
        <v>4100</v>
      </c>
      <c r="D5723" s="245" t="s">
        <v>19</v>
      </c>
      <c r="E5723" s="247">
        <v>32.56</v>
      </c>
    </row>
    <row r="5724" spans="2:5" ht="31.5" x14ac:dyDescent="0.25">
      <c r="B5724" s="265">
        <v>89761</v>
      </c>
      <c r="C5724" s="246" t="s">
        <v>4054</v>
      </c>
      <c r="D5724" s="245" t="s">
        <v>19</v>
      </c>
      <c r="E5724" s="247">
        <v>36.06</v>
      </c>
    </row>
    <row r="5725" spans="2:5" ht="31.5" x14ac:dyDescent="0.25">
      <c r="B5725" s="265">
        <v>89682</v>
      </c>
      <c r="C5725" s="246" t="s">
        <v>3990</v>
      </c>
      <c r="D5725" s="245" t="s">
        <v>19</v>
      </c>
      <c r="E5725" s="247">
        <v>36.950000000000003</v>
      </c>
    </row>
    <row r="5726" spans="2:5" ht="31.5" x14ac:dyDescent="0.25">
      <c r="B5726" s="265">
        <v>89824</v>
      </c>
      <c r="C5726" s="246" t="s">
        <v>4108</v>
      </c>
      <c r="D5726" s="245" t="s">
        <v>19</v>
      </c>
      <c r="E5726" s="247">
        <v>44.11</v>
      </c>
    </row>
    <row r="5727" spans="2:5" ht="31.5" x14ac:dyDescent="0.25">
      <c r="B5727" s="265">
        <v>104026</v>
      </c>
      <c r="C5727" s="246" t="s">
        <v>4949</v>
      </c>
      <c r="D5727" s="245" t="s">
        <v>19</v>
      </c>
      <c r="E5727" s="247">
        <v>48.08</v>
      </c>
    </row>
    <row r="5728" spans="2:5" ht="31.5" x14ac:dyDescent="0.25">
      <c r="B5728" s="265">
        <v>89740</v>
      </c>
      <c r="C5728" s="246" t="s">
        <v>4035</v>
      </c>
      <c r="D5728" s="245" t="s">
        <v>19</v>
      </c>
      <c r="E5728" s="247">
        <v>11.38</v>
      </c>
    </row>
    <row r="5729" spans="2:5" ht="31.5" x14ac:dyDescent="0.25">
      <c r="B5729" s="265">
        <v>89836</v>
      </c>
      <c r="C5729" s="246" t="s">
        <v>4120</v>
      </c>
      <c r="D5729" s="245" t="s">
        <v>19</v>
      </c>
      <c r="E5729" s="247">
        <v>223.8</v>
      </c>
    </row>
    <row r="5730" spans="2:5" ht="31.5" x14ac:dyDescent="0.25">
      <c r="B5730" s="265">
        <v>89653</v>
      </c>
      <c r="C5730" s="246" t="s">
        <v>3962</v>
      </c>
      <c r="D5730" s="245" t="s">
        <v>19</v>
      </c>
      <c r="E5730" s="247">
        <v>20.38</v>
      </c>
    </row>
    <row r="5731" spans="2:5" ht="31.5" x14ac:dyDescent="0.25">
      <c r="B5731" s="265">
        <v>89660</v>
      </c>
      <c r="C5731" s="246" t="s">
        <v>3969</v>
      </c>
      <c r="D5731" s="245" t="s">
        <v>19</v>
      </c>
      <c r="E5731" s="247">
        <v>12.05</v>
      </c>
    </row>
    <row r="5732" spans="2:5" ht="31.5" x14ac:dyDescent="0.25">
      <c r="B5732" s="265">
        <v>89826</v>
      </c>
      <c r="C5732" s="246" t="s">
        <v>4110</v>
      </c>
      <c r="D5732" s="245" t="s">
        <v>19</v>
      </c>
      <c r="E5732" s="247">
        <v>142.44</v>
      </c>
    </row>
    <row r="5733" spans="2:5" ht="31.5" x14ac:dyDescent="0.25">
      <c r="B5733" s="265">
        <v>104028</v>
      </c>
      <c r="C5733" s="246" t="s">
        <v>4951</v>
      </c>
      <c r="D5733" s="245" t="s">
        <v>19</v>
      </c>
      <c r="E5733" s="247">
        <v>146.16999999999999</v>
      </c>
    </row>
    <row r="5734" spans="2:5" ht="31.5" x14ac:dyDescent="0.25">
      <c r="B5734" s="265">
        <v>89651</v>
      </c>
      <c r="C5734" s="246" t="s">
        <v>3960</v>
      </c>
      <c r="D5734" s="245" t="s">
        <v>19</v>
      </c>
      <c r="E5734" s="247">
        <v>8.91</v>
      </c>
    </row>
    <row r="5735" spans="2:5" ht="31.5" x14ac:dyDescent="0.25">
      <c r="B5735" s="265">
        <v>89736</v>
      </c>
      <c r="C5735" s="246" t="s">
        <v>4031</v>
      </c>
      <c r="D5735" s="245" t="s">
        <v>19</v>
      </c>
      <c r="E5735" s="247">
        <v>11.16</v>
      </c>
    </row>
    <row r="5736" spans="2:5" ht="31.5" x14ac:dyDescent="0.25">
      <c r="B5736" s="265">
        <v>89658</v>
      </c>
      <c r="C5736" s="246" t="s">
        <v>3967</v>
      </c>
      <c r="D5736" s="245" t="s">
        <v>19</v>
      </c>
      <c r="E5736" s="247">
        <v>11.82</v>
      </c>
    </row>
    <row r="5737" spans="2:5" ht="31.5" x14ac:dyDescent="0.25">
      <c r="B5737" s="265">
        <v>89755</v>
      </c>
      <c r="C5737" s="246" t="s">
        <v>4048</v>
      </c>
      <c r="D5737" s="245" t="s">
        <v>19</v>
      </c>
      <c r="E5737" s="247">
        <v>16.47</v>
      </c>
    </row>
    <row r="5738" spans="2:5" ht="31.5" x14ac:dyDescent="0.25">
      <c r="B5738" s="265">
        <v>89670</v>
      </c>
      <c r="C5738" s="246" t="s">
        <v>3978</v>
      </c>
      <c r="D5738" s="245" t="s">
        <v>19</v>
      </c>
      <c r="E5738" s="247">
        <v>17.239999999999998</v>
      </c>
    </row>
    <row r="5739" spans="2:5" ht="31.5" x14ac:dyDescent="0.25">
      <c r="B5739" s="265">
        <v>89794</v>
      </c>
      <c r="C5739" s="246" t="s">
        <v>4082</v>
      </c>
      <c r="D5739" s="245" t="s">
        <v>19</v>
      </c>
      <c r="E5739" s="247">
        <v>22.47</v>
      </c>
    </row>
    <row r="5740" spans="2:5" ht="31.5" x14ac:dyDescent="0.25">
      <c r="B5740" s="265">
        <v>89760</v>
      </c>
      <c r="C5740" s="246" t="s">
        <v>4053</v>
      </c>
      <c r="D5740" s="245" t="s">
        <v>19</v>
      </c>
      <c r="E5740" s="247">
        <v>25.97</v>
      </c>
    </row>
    <row r="5741" spans="2:5" ht="31.5" x14ac:dyDescent="0.25">
      <c r="B5741" s="265">
        <v>89680</v>
      </c>
      <c r="C5741" s="246" t="s">
        <v>3988</v>
      </c>
      <c r="D5741" s="245" t="s">
        <v>19</v>
      </c>
      <c r="E5741" s="247">
        <v>26.86</v>
      </c>
    </row>
    <row r="5742" spans="2:5" ht="31.5" x14ac:dyDescent="0.25">
      <c r="B5742" s="265">
        <v>89822</v>
      </c>
      <c r="C5742" s="246" t="s">
        <v>4106</v>
      </c>
      <c r="D5742" s="245" t="s">
        <v>19</v>
      </c>
      <c r="E5742" s="247">
        <v>29.28</v>
      </c>
    </row>
    <row r="5743" spans="2:5" ht="31.5" x14ac:dyDescent="0.25">
      <c r="B5743" s="265">
        <v>104025</v>
      </c>
      <c r="C5743" s="246" t="s">
        <v>4948</v>
      </c>
      <c r="D5743" s="245" t="s">
        <v>19</v>
      </c>
      <c r="E5743" s="247">
        <v>33.25</v>
      </c>
    </row>
    <row r="5744" spans="2:5" ht="31.5" x14ac:dyDescent="0.25">
      <c r="B5744" s="265">
        <v>89835</v>
      </c>
      <c r="C5744" s="246" t="s">
        <v>4119</v>
      </c>
      <c r="D5744" s="245" t="s">
        <v>19</v>
      </c>
      <c r="E5744" s="247">
        <v>50.12</v>
      </c>
    </row>
    <row r="5745" spans="2:5" ht="31.5" x14ac:dyDescent="0.25">
      <c r="B5745" s="265">
        <v>89838</v>
      </c>
      <c r="C5745" s="246" t="s">
        <v>4122</v>
      </c>
      <c r="D5745" s="245" t="s">
        <v>19</v>
      </c>
      <c r="E5745" s="247">
        <v>172.41</v>
      </c>
    </row>
    <row r="5746" spans="2:5" ht="31.5" x14ac:dyDescent="0.25">
      <c r="B5746" s="265">
        <v>89840</v>
      </c>
      <c r="C5746" s="246" t="s">
        <v>4124</v>
      </c>
      <c r="D5746" s="245" t="s">
        <v>19</v>
      </c>
      <c r="E5746" s="247">
        <v>203.18</v>
      </c>
    </row>
    <row r="5747" spans="2:5" ht="31.5" x14ac:dyDescent="0.25">
      <c r="B5747" s="265">
        <v>104015</v>
      </c>
      <c r="C5747" s="246" t="s">
        <v>4939</v>
      </c>
      <c r="D5747" s="245" t="s">
        <v>19</v>
      </c>
      <c r="E5747" s="247">
        <v>20.45</v>
      </c>
    </row>
    <row r="5748" spans="2:5" ht="31.5" x14ac:dyDescent="0.25">
      <c r="B5748" s="265">
        <v>104018</v>
      </c>
      <c r="C5748" s="246" t="s">
        <v>4942</v>
      </c>
      <c r="D5748" s="245" t="s">
        <v>19</v>
      </c>
      <c r="E5748" s="247">
        <v>25.83</v>
      </c>
    </row>
    <row r="5749" spans="2:5" ht="31.5" x14ac:dyDescent="0.25">
      <c r="B5749" s="265">
        <v>104016</v>
      </c>
      <c r="C5749" s="246" t="s">
        <v>4940</v>
      </c>
      <c r="D5749" s="245" t="s">
        <v>19</v>
      </c>
      <c r="E5749" s="247">
        <v>27.25</v>
      </c>
    </row>
    <row r="5750" spans="2:5" ht="31.5" x14ac:dyDescent="0.25">
      <c r="B5750" s="265">
        <v>104019</v>
      </c>
      <c r="C5750" s="246" t="s">
        <v>4943</v>
      </c>
      <c r="D5750" s="245" t="s">
        <v>19</v>
      </c>
      <c r="E5750" s="247">
        <v>51.82</v>
      </c>
    </row>
    <row r="5751" spans="2:5" ht="31.5" x14ac:dyDescent="0.25">
      <c r="B5751" s="265">
        <v>104017</v>
      </c>
      <c r="C5751" s="246" t="s">
        <v>4941</v>
      </c>
      <c r="D5751" s="245" t="s">
        <v>19</v>
      </c>
      <c r="E5751" s="247">
        <v>53.47</v>
      </c>
    </row>
    <row r="5752" spans="2:5" ht="31.5" x14ac:dyDescent="0.25">
      <c r="B5752" s="265">
        <v>104020</v>
      </c>
      <c r="C5752" s="246" t="s">
        <v>4944</v>
      </c>
      <c r="D5752" s="245" t="s">
        <v>19</v>
      </c>
      <c r="E5752" s="247">
        <v>63.91</v>
      </c>
    </row>
    <row r="5753" spans="2:5" ht="31.5" x14ac:dyDescent="0.25">
      <c r="B5753" s="265">
        <v>104030</v>
      </c>
      <c r="C5753" s="246" t="s">
        <v>4953</v>
      </c>
      <c r="D5753" s="245" t="s">
        <v>19</v>
      </c>
      <c r="E5753" s="247">
        <v>71.37</v>
      </c>
    </row>
    <row r="5754" spans="2:5" ht="31.5" x14ac:dyDescent="0.25">
      <c r="B5754" s="265">
        <v>89694</v>
      </c>
      <c r="C5754" s="246" t="s">
        <v>4001</v>
      </c>
      <c r="D5754" s="245" t="s">
        <v>19</v>
      </c>
      <c r="E5754" s="247">
        <v>24.39</v>
      </c>
    </row>
    <row r="5755" spans="2:5" ht="31.5" x14ac:dyDescent="0.25">
      <c r="B5755" s="265">
        <v>89700</v>
      </c>
      <c r="C5755" s="246" t="s">
        <v>4007</v>
      </c>
      <c r="D5755" s="245" t="s">
        <v>19</v>
      </c>
      <c r="E5755" s="247">
        <v>27.88</v>
      </c>
    </row>
    <row r="5756" spans="2:5" ht="31.5" x14ac:dyDescent="0.25">
      <c r="B5756" s="265">
        <v>89703</v>
      </c>
      <c r="C5756" s="246" t="s">
        <v>4010</v>
      </c>
      <c r="D5756" s="245" t="s">
        <v>19</v>
      </c>
      <c r="E5756" s="247">
        <v>55.8</v>
      </c>
    </row>
    <row r="5757" spans="2:5" x14ac:dyDescent="0.25">
      <c r="B5757" s="265">
        <v>89844</v>
      </c>
      <c r="C5757" s="246" t="s">
        <v>4127</v>
      </c>
      <c r="D5757" s="245" t="s">
        <v>19</v>
      </c>
      <c r="E5757" s="247">
        <v>72.430000000000007</v>
      </c>
    </row>
    <row r="5758" spans="2:5" ht="31.5" x14ac:dyDescent="0.25">
      <c r="B5758" s="265">
        <v>104022</v>
      </c>
      <c r="C5758" s="246" t="s">
        <v>4945</v>
      </c>
      <c r="D5758" s="245" t="s">
        <v>19</v>
      </c>
      <c r="E5758" s="247">
        <v>80.349999999999994</v>
      </c>
    </row>
    <row r="5759" spans="2:5" ht="31.5" x14ac:dyDescent="0.25">
      <c r="B5759" s="265">
        <v>89691</v>
      </c>
      <c r="C5759" s="246" t="s">
        <v>3998</v>
      </c>
      <c r="D5759" s="245" t="s">
        <v>19</v>
      </c>
      <c r="E5759" s="247">
        <v>17.079999999999998</v>
      </c>
    </row>
    <row r="5760" spans="2:5" ht="31.5" x14ac:dyDescent="0.25">
      <c r="B5760" s="265">
        <v>89765</v>
      </c>
      <c r="C5760" s="246" t="s">
        <v>4058</v>
      </c>
      <c r="D5760" s="245" t="s">
        <v>19</v>
      </c>
      <c r="E5760" s="247">
        <v>20.94</v>
      </c>
    </row>
    <row r="5761" spans="2:5" ht="31.5" x14ac:dyDescent="0.25">
      <c r="B5761" s="265">
        <v>89697</v>
      </c>
      <c r="C5761" s="246" t="s">
        <v>4004</v>
      </c>
      <c r="D5761" s="245" t="s">
        <v>19</v>
      </c>
      <c r="E5761" s="247">
        <v>22.24</v>
      </c>
    </row>
    <row r="5762" spans="2:5" ht="31.5" x14ac:dyDescent="0.25">
      <c r="B5762" s="265">
        <v>89633</v>
      </c>
      <c r="C5762" s="246" t="s">
        <v>3520</v>
      </c>
      <c r="D5762" s="245" t="s">
        <v>123</v>
      </c>
      <c r="E5762" s="247">
        <v>32.090000000000003</v>
      </c>
    </row>
    <row r="5763" spans="2:5" ht="31.5" x14ac:dyDescent="0.25">
      <c r="B5763" s="265">
        <v>89716</v>
      </c>
      <c r="C5763" s="246" t="s">
        <v>3528</v>
      </c>
      <c r="D5763" s="245" t="s">
        <v>123</v>
      </c>
      <c r="E5763" s="247">
        <v>31.83</v>
      </c>
    </row>
    <row r="5764" spans="2:5" ht="31.5" x14ac:dyDescent="0.25">
      <c r="B5764" s="265">
        <v>89634</v>
      </c>
      <c r="C5764" s="246" t="s">
        <v>3521</v>
      </c>
      <c r="D5764" s="245" t="s">
        <v>123</v>
      </c>
      <c r="E5764" s="247">
        <v>45.22</v>
      </c>
    </row>
    <row r="5765" spans="2:5" ht="31.5" x14ac:dyDescent="0.25">
      <c r="B5765" s="265">
        <v>89717</v>
      </c>
      <c r="C5765" s="246" t="s">
        <v>3529</v>
      </c>
      <c r="D5765" s="245" t="s">
        <v>123</v>
      </c>
      <c r="E5765" s="247">
        <v>49.63</v>
      </c>
    </row>
    <row r="5766" spans="2:5" ht="31.5" x14ac:dyDescent="0.25">
      <c r="B5766" s="265">
        <v>89635</v>
      </c>
      <c r="C5766" s="246" t="s">
        <v>3522</v>
      </c>
      <c r="D5766" s="245" t="s">
        <v>123</v>
      </c>
      <c r="E5766" s="247">
        <v>65.430000000000007</v>
      </c>
    </row>
    <row r="5767" spans="2:5" ht="31.5" x14ac:dyDescent="0.25">
      <c r="B5767" s="265">
        <v>89770</v>
      </c>
      <c r="C5767" s="246" t="s">
        <v>3530</v>
      </c>
      <c r="D5767" s="245" t="s">
        <v>123</v>
      </c>
      <c r="E5767" s="247">
        <v>51.69</v>
      </c>
    </row>
    <row r="5768" spans="2:5" ht="31.5" x14ac:dyDescent="0.25">
      <c r="B5768" s="265">
        <v>89718</v>
      </c>
      <c r="C5768" s="246" t="s">
        <v>4014</v>
      </c>
      <c r="D5768" s="245" t="s">
        <v>123</v>
      </c>
      <c r="E5768" s="247">
        <v>63.38</v>
      </c>
    </row>
    <row r="5769" spans="2:5" ht="31.5" x14ac:dyDescent="0.25">
      <c r="B5769" s="265">
        <v>89636</v>
      </c>
      <c r="C5769" s="246" t="s">
        <v>3523</v>
      </c>
      <c r="D5769" s="245" t="s">
        <v>123</v>
      </c>
      <c r="E5769" s="247">
        <v>81.97</v>
      </c>
    </row>
    <row r="5770" spans="2:5" ht="31.5" x14ac:dyDescent="0.25">
      <c r="B5770" s="265">
        <v>89771</v>
      </c>
      <c r="C5770" s="246" t="s">
        <v>3531</v>
      </c>
      <c r="D5770" s="245" t="s">
        <v>123</v>
      </c>
      <c r="E5770" s="247">
        <v>68.95</v>
      </c>
    </row>
    <row r="5771" spans="2:5" ht="31.5" x14ac:dyDescent="0.25">
      <c r="B5771" s="265">
        <v>104021</v>
      </c>
      <c r="C5771" s="246" t="s">
        <v>3732</v>
      </c>
      <c r="D5771" s="245" t="s">
        <v>123</v>
      </c>
      <c r="E5771" s="247">
        <v>82.35</v>
      </c>
    </row>
    <row r="5772" spans="2:5" ht="31.5" x14ac:dyDescent="0.25">
      <c r="B5772" s="265">
        <v>89772</v>
      </c>
      <c r="C5772" s="246" t="s">
        <v>4062</v>
      </c>
      <c r="D5772" s="245" t="s">
        <v>123</v>
      </c>
      <c r="E5772" s="247">
        <v>100.52</v>
      </c>
    </row>
    <row r="5773" spans="2:5" ht="31.5" x14ac:dyDescent="0.25">
      <c r="B5773" s="265">
        <v>89773</v>
      </c>
      <c r="C5773" s="246" t="s">
        <v>3532</v>
      </c>
      <c r="D5773" s="245" t="s">
        <v>123</v>
      </c>
      <c r="E5773" s="247">
        <v>161.82</v>
      </c>
    </row>
    <row r="5774" spans="2:5" ht="31.5" x14ac:dyDescent="0.25">
      <c r="B5774" s="265">
        <v>89775</v>
      </c>
      <c r="C5774" s="246" t="s">
        <v>3533</v>
      </c>
      <c r="D5774" s="245" t="s">
        <v>123</v>
      </c>
      <c r="E5774" s="247">
        <v>252.8</v>
      </c>
    </row>
    <row r="5775" spans="2:5" ht="31.5" x14ac:dyDescent="0.25">
      <c r="B5775" s="265">
        <v>89767</v>
      </c>
      <c r="C5775" s="246" t="s">
        <v>4059</v>
      </c>
      <c r="D5775" s="245" t="s">
        <v>19</v>
      </c>
      <c r="E5775" s="247">
        <v>25.73</v>
      </c>
    </row>
    <row r="5776" spans="2:5" ht="31.5" x14ac:dyDescent="0.25">
      <c r="B5776" s="265">
        <v>89695</v>
      </c>
      <c r="C5776" s="246" t="s">
        <v>4002</v>
      </c>
      <c r="D5776" s="245" t="s">
        <v>19</v>
      </c>
      <c r="E5776" s="247">
        <v>21.01</v>
      </c>
    </row>
    <row r="5777" spans="2:5" ht="31.5" x14ac:dyDescent="0.25">
      <c r="B5777" s="265">
        <v>89702</v>
      </c>
      <c r="C5777" s="246" t="s">
        <v>4009</v>
      </c>
      <c r="D5777" s="245" t="s">
        <v>19</v>
      </c>
      <c r="E5777" s="247">
        <v>27.03</v>
      </c>
    </row>
    <row r="5778" spans="2:5" ht="31.5" x14ac:dyDescent="0.25">
      <c r="B5778" s="265">
        <v>89768</v>
      </c>
      <c r="C5778" s="246" t="s">
        <v>4060</v>
      </c>
      <c r="D5778" s="245" t="s">
        <v>19</v>
      </c>
      <c r="E5778" s="247">
        <v>29.92</v>
      </c>
    </row>
    <row r="5779" spans="2:5" x14ac:dyDescent="0.25">
      <c r="B5779" s="265">
        <v>89842</v>
      </c>
      <c r="C5779" s="246" t="s">
        <v>4126</v>
      </c>
      <c r="D5779" s="245" t="s">
        <v>19</v>
      </c>
      <c r="E5779" s="247">
        <v>57.61</v>
      </c>
    </row>
    <row r="5780" spans="2:5" x14ac:dyDescent="0.25">
      <c r="B5780" s="265">
        <v>89845</v>
      </c>
      <c r="C5780" s="246" t="s">
        <v>4128</v>
      </c>
      <c r="D5780" s="245" t="s">
        <v>19</v>
      </c>
      <c r="E5780" s="247">
        <v>113.15</v>
      </c>
    </row>
    <row r="5781" spans="2:5" x14ac:dyDescent="0.25">
      <c r="B5781" s="265">
        <v>89846</v>
      </c>
      <c r="C5781" s="246" t="s">
        <v>4129</v>
      </c>
      <c r="D5781" s="245" t="s">
        <v>19</v>
      </c>
      <c r="E5781" s="247">
        <v>240.57</v>
      </c>
    </row>
    <row r="5782" spans="2:5" x14ac:dyDescent="0.25">
      <c r="B5782" s="265">
        <v>89847</v>
      </c>
      <c r="C5782" s="246" t="s">
        <v>4130</v>
      </c>
      <c r="D5782" s="245" t="s">
        <v>19</v>
      </c>
      <c r="E5782" s="247">
        <v>287.18</v>
      </c>
    </row>
    <row r="5783" spans="2:5" ht="31.5" x14ac:dyDescent="0.25">
      <c r="B5783" s="265">
        <v>89705</v>
      </c>
      <c r="C5783" s="246" t="s">
        <v>4012</v>
      </c>
      <c r="D5783" s="245" t="s">
        <v>19</v>
      </c>
      <c r="E5783" s="247">
        <v>31.44</v>
      </c>
    </row>
    <row r="5784" spans="2:5" ht="31.5" x14ac:dyDescent="0.25">
      <c r="B5784" s="265">
        <v>89769</v>
      </c>
      <c r="C5784" s="246" t="s">
        <v>4061</v>
      </c>
      <c r="D5784" s="245" t="s">
        <v>19</v>
      </c>
      <c r="E5784" s="247">
        <v>64.61</v>
      </c>
    </row>
    <row r="5785" spans="2:5" ht="31.5" x14ac:dyDescent="0.25">
      <c r="B5785" s="265">
        <v>89706</v>
      </c>
      <c r="C5785" s="246" t="s">
        <v>4013</v>
      </c>
      <c r="D5785" s="245" t="s">
        <v>19</v>
      </c>
      <c r="E5785" s="247">
        <v>66.41</v>
      </c>
    </row>
    <row r="5786" spans="2:5" ht="31.5" x14ac:dyDescent="0.25">
      <c r="B5786" s="265">
        <v>89741</v>
      </c>
      <c r="C5786" s="246" t="s">
        <v>4036</v>
      </c>
      <c r="D5786" s="245" t="s">
        <v>19</v>
      </c>
      <c r="E5786" s="247">
        <v>26.81</v>
      </c>
    </row>
    <row r="5787" spans="2:5" ht="31.5" x14ac:dyDescent="0.25">
      <c r="B5787" s="265">
        <v>89757</v>
      </c>
      <c r="C5787" s="246" t="s">
        <v>4050</v>
      </c>
      <c r="D5787" s="245" t="s">
        <v>19</v>
      </c>
      <c r="E5787" s="247">
        <v>34.89</v>
      </c>
    </row>
    <row r="5788" spans="2:5" ht="31.5" x14ac:dyDescent="0.25">
      <c r="B5788" s="265">
        <v>104027</v>
      </c>
      <c r="C5788" s="246" t="s">
        <v>4950</v>
      </c>
      <c r="D5788" s="245" t="s">
        <v>19</v>
      </c>
      <c r="E5788" s="247">
        <v>72.260000000000005</v>
      </c>
    </row>
    <row r="5789" spans="2:5" ht="31.5" x14ac:dyDescent="0.25">
      <c r="B5789" s="265">
        <v>89837</v>
      </c>
      <c r="C5789" s="246" t="s">
        <v>4121</v>
      </c>
      <c r="D5789" s="245" t="s">
        <v>19</v>
      </c>
      <c r="E5789" s="247">
        <v>150.37</v>
      </c>
    </row>
    <row r="5790" spans="2:5" ht="31.5" x14ac:dyDescent="0.25">
      <c r="B5790" s="265">
        <v>89839</v>
      </c>
      <c r="C5790" s="246" t="s">
        <v>4123</v>
      </c>
      <c r="D5790" s="245" t="s">
        <v>19</v>
      </c>
      <c r="E5790" s="247">
        <v>195.35</v>
      </c>
    </row>
    <row r="5791" spans="2:5" ht="31.5" x14ac:dyDescent="0.25">
      <c r="B5791" s="265">
        <v>89841</v>
      </c>
      <c r="C5791" s="246" t="s">
        <v>4125</v>
      </c>
      <c r="D5791" s="245" t="s">
        <v>19</v>
      </c>
      <c r="E5791" s="247">
        <v>296.27</v>
      </c>
    </row>
    <row r="5792" spans="2:5" ht="31.5" x14ac:dyDescent="0.25">
      <c r="B5792" s="265">
        <v>89654</v>
      </c>
      <c r="C5792" s="246" t="s">
        <v>3963</v>
      </c>
      <c r="D5792" s="245" t="s">
        <v>19</v>
      </c>
      <c r="E5792" s="247">
        <v>23.46</v>
      </c>
    </row>
    <row r="5793" spans="2:5" ht="31.5" x14ac:dyDescent="0.25">
      <c r="B5793" s="265">
        <v>89661</v>
      </c>
      <c r="C5793" s="246" t="s">
        <v>3970</v>
      </c>
      <c r="D5793" s="245" t="s">
        <v>19</v>
      </c>
      <c r="E5793" s="247">
        <v>27.47</v>
      </c>
    </row>
    <row r="5794" spans="2:5" ht="31.5" x14ac:dyDescent="0.25">
      <c r="B5794" s="265">
        <v>89674</v>
      </c>
      <c r="C5794" s="246" t="s">
        <v>3982</v>
      </c>
      <c r="D5794" s="245" t="s">
        <v>19</v>
      </c>
      <c r="E5794" s="247">
        <v>35.659999999999997</v>
      </c>
    </row>
    <row r="5795" spans="2:5" ht="31.5" x14ac:dyDescent="0.25">
      <c r="B5795" s="265">
        <v>89816</v>
      </c>
      <c r="C5795" s="246" t="s">
        <v>4101</v>
      </c>
      <c r="D5795" s="245" t="s">
        <v>19</v>
      </c>
      <c r="E5795" s="247">
        <v>47</v>
      </c>
    </row>
    <row r="5796" spans="2:5" ht="31.5" x14ac:dyDescent="0.25">
      <c r="B5796" s="265">
        <v>89762</v>
      </c>
      <c r="C5796" s="246" t="s">
        <v>4055</v>
      </c>
      <c r="D5796" s="245" t="s">
        <v>19</v>
      </c>
      <c r="E5796" s="247">
        <v>50.5</v>
      </c>
    </row>
    <row r="5797" spans="2:5" ht="31.5" x14ac:dyDescent="0.25">
      <c r="B5797" s="265">
        <v>89684</v>
      </c>
      <c r="C5797" s="246" t="s">
        <v>3992</v>
      </c>
      <c r="D5797" s="245" t="s">
        <v>19</v>
      </c>
      <c r="E5797" s="247">
        <v>51.39</v>
      </c>
    </row>
    <row r="5798" spans="2:5" ht="31.5" x14ac:dyDescent="0.25">
      <c r="B5798" s="265">
        <v>89828</v>
      </c>
      <c r="C5798" s="246" t="s">
        <v>4112</v>
      </c>
      <c r="D5798" s="245" t="s">
        <v>19</v>
      </c>
      <c r="E5798" s="247">
        <v>68.290000000000006</v>
      </c>
    </row>
    <row r="5799" spans="2:5" ht="31.5" x14ac:dyDescent="0.25">
      <c r="B5799" s="265">
        <v>89546</v>
      </c>
      <c r="C5799" s="246" t="s">
        <v>3875</v>
      </c>
      <c r="D5799" s="245" t="s">
        <v>19</v>
      </c>
      <c r="E5799" s="247">
        <v>11.36</v>
      </c>
    </row>
    <row r="5800" spans="2:5" ht="31.5" x14ac:dyDescent="0.25">
      <c r="B5800" s="265">
        <v>89482</v>
      </c>
      <c r="C5800" s="246" t="s">
        <v>5154</v>
      </c>
      <c r="D5800" s="245" t="s">
        <v>19</v>
      </c>
      <c r="E5800" s="247">
        <v>41.77</v>
      </c>
    </row>
    <row r="5801" spans="2:5" ht="31.5" x14ac:dyDescent="0.25">
      <c r="B5801" s="265">
        <v>89491</v>
      </c>
      <c r="C5801" s="246" t="s">
        <v>5155</v>
      </c>
      <c r="D5801" s="245" t="s">
        <v>19</v>
      </c>
      <c r="E5801" s="247">
        <v>101.27</v>
      </c>
    </row>
    <row r="5802" spans="2:5" ht="31.5" x14ac:dyDescent="0.25">
      <c r="B5802" s="265">
        <v>104178</v>
      </c>
      <c r="C5802" s="246" t="s">
        <v>4966</v>
      </c>
      <c r="D5802" s="245" t="s">
        <v>19</v>
      </c>
      <c r="E5802" s="247">
        <v>21.78</v>
      </c>
    </row>
    <row r="5803" spans="2:5" ht="31.5" x14ac:dyDescent="0.25">
      <c r="B5803" s="265">
        <v>104179</v>
      </c>
      <c r="C5803" s="246" t="s">
        <v>4967</v>
      </c>
      <c r="D5803" s="245" t="s">
        <v>19</v>
      </c>
      <c r="E5803" s="247">
        <v>79.81</v>
      </c>
    </row>
    <row r="5804" spans="2:5" ht="31.5" x14ac:dyDescent="0.25">
      <c r="B5804" s="265">
        <v>89587</v>
      </c>
      <c r="C5804" s="246" t="s">
        <v>3912</v>
      </c>
      <c r="D5804" s="245" t="s">
        <v>19</v>
      </c>
      <c r="E5804" s="247">
        <v>52.14</v>
      </c>
    </row>
    <row r="5805" spans="2:5" ht="31.5" x14ac:dyDescent="0.25">
      <c r="B5805" s="265">
        <v>89535</v>
      </c>
      <c r="C5805" s="246" t="s">
        <v>3868</v>
      </c>
      <c r="D5805" s="245" t="s">
        <v>19</v>
      </c>
      <c r="E5805" s="247">
        <v>42.63</v>
      </c>
    </row>
    <row r="5806" spans="2:5" ht="31.5" x14ac:dyDescent="0.25">
      <c r="B5806" s="265">
        <v>89592</v>
      </c>
      <c r="C5806" s="246" t="s">
        <v>3915</v>
      </c>
      <c r="D5806" s="245" t="s">
        <v>19</v>
      </c>
      <c r="E5806" s="247">
        <v>157.5</v>
      </c>
    </row>
    <row r="5807" spans="2:5" ht="31.5" x14ac:dyDescent="0.25">
      <c r="B5807" s="265">
        <v>104169</v>
      </c>
      <c r="C5807" s="246" t="s">
        <v>4957</v>
      </c>
      <c r="D5807" s="245" t="s">
        <v>19</v>
      </c>
      <c r="E5807" s="247">
        <v>143.59</v>
      </c>
    </row>
    <row r="5808" spans="2:5" ht="31.5" x14ac:dyDescent="0.25">
      <c r="B5808" s="265">
        <v>89583</v>
      </c>
      <c r="C5808" s="246" t="s">
        <v>3909</v>
      </c>
      <c r="D5808" s="245" t="s">
        <v>19</v>
      </c>
      <c r="E5808" s="247">
        <v>43.67</v>
      </c>
    </row>
    <row r="5809" spans="2:5" ht="31.5" x14ac:dyDescent="0.25">
      <c r="B5809" s="265">
        <v>89526</v>
      </c>
      <c r="C5809" s="246" t="s">
        <v>3861</v>
      </c>
      <c r="D5809" s="245" t="s">
        <v>19</v>
      </c>
      <c r="E5809" s="247">
        <v>38.42</v>
      </c>
    </row>
    <row r="5810" spans="2:5" ht="31.5" x14ac:dyDescent="0.25">
      <c r="B5810" s="265">
        <v>95695</v>
      </c>
      <c r="C5810" s="246" t="s">
        <v>4533</v>
      </c>
      <c r="D5810" s="245" t="s">
        <v>19</v>
      </c>
      <c r="E5810" s="247">
        <v>62.39</v>
      </c>
    </row>
    <row r="5811" spans="2:5" ht="31.5" x14ac:dyDescent="0.25">
      <c r="B5811" s="265">
        <v>95694</v>
      </c>
      <c r="C5811" s="246" t="s">
        <v>4532</v>
      </c>
      <c r="D5811" s="245" t="s">
        <v>19</v>
      </c>
      <c r="E5811" s="247">
        <v>52.88</v>
      </c>
    </row>
    <row r="5812" spans="2:5" ht="31.5" x14ac:dyDescent="0.25">
      <c r="B5812" s="265">
        <v>89585</v>
      </c>
      <c r="C5812" s="246" t="s">
        <v>3911</v>
      </c>
      <c r="D5812" s="245" t="s">
        <v>19</v>
      </c>
      <c r="E5812" s="247">
        <v>47.9</v>
      </c>
    </row>
    <row r="5813" spans="2:5" ht="31.5" x14ac:dyDescent="0.25">
      <c r="B5813" s="265">
        <v>89531</v>
      </c>
      <c r="C5813" s="246" t="s">
        <v>3866</v>
      </c>
      <c r="D5813" s="245" t="s">
        <v>19</v>
      </c>
      <c r="E5813" s="247">
        <v>38.39</v>
      </c>
    </row>
    <row r="5814" spans="2:5" ht="31.5" x14ac:dyDescent="0.25">
      <c r="B5814" s="265">
        <v>89591</v>
      </c>
      <c r="C5814" s="246" t="s">
        <v>3914</v>
      </c>
      <c r="D5814" s="245" t="s">
        <v>19</v>
      </c>
      <c r="E5814" s="247">
        <v>130.93</v>
      </c>
    </row>
    <row r="5815" spans="2:5" ht="31.5" x14ac:dyDescent="0.25">
      <c r="B5815" s="265">
        <v>104168</v>
      </c>
      <c r="C5815" s="246" t="s">
        <v>4956</v>
      </c>
      <c r="D5815" s="245" t="s">
        <v>19</v>
      </c>
      <c r="E5815" s="247">
        <v>117.02</v>
      </c>
    </row>
    <row r="5816" spans="2:5" ht="31.5" x14ac:dyDescent="0.25">
      <c r="B5816" s="265">
        <v>89516</v>
      </c>
      <c r="C5816" s="246" t="s">
        <v>3851</v>
      </c>
      <c r="D5816" s="245" t="s">
        <v>19</v>
      </c>
      <c r="E5816" s="247">
        <v>9</v>
      </c>
    </row>
    <row r="5817" spans="2:5" ht="31.5" x14ac:dyDescent="0.25">
      <c r="B5817" s="265">
        <v>89520</v>
      </c>
      <c r="C5817" s="246" t="s">
        <v>3855</v>
      </c>
      <c r="D5817" s="245" t="s">
        <v>19</v>
      </c>
      <c r="E5817" s="247">
        <v>16.23</v>
      </c>
    </row>
    <row r="5818" spans="2:5" ht="31.5" x14ac:dyDescent="0.25">
      <c r="B5818" s="265">
        <v>89582</v>
      </c>
      <c r="C5818" s="246" t="s">
        <v>3908</v>
      </c>
      <c r="D5818" s="245" t="s">
        <v>19</v>
      </c>
      <c r="E5818" s="247">
        <v>35.56</v>
      </c>
    </row>
    <row r="5819" spans="2:5" ht="31.5" x14ac:dyDescent="0.25">
      <c r="B5819" s="265">
        <v>89524</v>
      </c>
      <c r="C5819" s="246" t="s">
        <v>3859</v>
      </c>
      <c r="D5819" s="245" t="s">
        <v>19</v>
      </c>
      <c r="E5819" s="247">
        <v>30.31</v>
      </c>
    </row>
    <row r="5820" spans="2:5" ht="31.5" x14ac:dyDescent="0.25">
      <c r="B5820" s="265">
        <v>89584</v>
      </c>
      <c r="C5820" s="246" t="s">
        <v>3910</v>
      </c>
      <c r="D5820" s="245" t="s">
        <v>19</v>
      </c>
      <c r="E5820" s="247">
        <v>46.91</v>
      </c>
    </row>
    <row r="5821" spans="2:5" ht="31.5" x14ac:dyDescent="0.25">
      <c r="B5821" s="265">
        <v>89529</v>
      </c>
      <c r="C5821" s="246" t="s">
        <v>3864</v>
      </c>
      <c r="D5821" s="245" t="s">
        <v>19</v>
      </c>
      <c r="E5821" s="247">
        <v>37.4</v>
      </c>
    </row>
    <row r="5822" spans="2:5" ht="31.5" x14ac:dyDescent="0.25">
      <c r="B5822" s="265">
        <v>89590</v>
      </c>
      <c r="C5822" s="246" t="s">
        <v>3913</v>
      </c>
      <c r="D5822" s="245" t="s">
        <v>19</v>
      </c>
      <c r="E5822" s="247">
        <v>133.94999999999999</v>
      </c>
    </row>
    <row r="5823" spans="2:5" ht="31.5" x14ac:dyDescent="0.25">
      <c r="B5823" s="265">
        <v>104167</v>
      </c>
      <c r="C5823" s="246" t="s">
        <v>4955</v>
      </c>
      <c r="D5823" s="245" t="s">
        <v>19</v>
      </c>
      <c r="E5823" s="247">
        <v>120.04</v>
      </c>
    </row>
    <row r="5824" spans="2:5" ht="31.5" x14ac:dyDescent="0.25">
      <c r="B5824" s="265">
        <v>89514</v>
      </c>
      <c r="C5824" s="246" t="s">
        <v>3849</v>
      </c>
      <c r="D5824" s="245" t="s">
        <v>19</v>
      </c>
      <c r="E5824" s="247">
        <v>8.92</v>
      </c>
    </row>
    <row r="5825" spans="2:5" ht="31.5" x14ac:dyDescent="0.25">
      <c r="B5825" s="265">
        <v>89518</v>
      </c>
      <c r="C5825" s="246" t="s">
        <v>3853</v>
      </c>
      <c r="D5825" s="245" t="s">
        <v>19</v>
      </c>
      <c r="E5825" s="247">
        <v>15.53</v>
      </c>
    </row>
    <row r="5826" spans="2:5" ht="31.5" x14ac:dyDescent="0.25">
      <c r="B5826" s="265">
        <v>89581</v>
      </c>
      <c r="C5826" s="246" t="s">
        <v>3907</v>
      </c>
      <c r="D5826" s="245" t="s">
        <v>19</v>
      </c>
      <c r="E5826" s="247">
        <v>35.119999999999997</v>
      </c>
    </row>
    <row r="5827" spans="2:5" ht="31.5" x14ac:dyDescent="0.25">
      <c r="B5827" s="265">
        <v>89522</v>
      </c>
      <c r="C5827" s="246" t="s">
        <v>3857</v>
      </c>
      <c r="D5827" s="245" t="s">
        <v>19</v>
      </c>
      <c r="E5827" s="247">
        <v>29.87</v>
      </c>
    </row>
    <row r="5828" spans="2:5" ht="31.5" x14ac:dyDescent="0.25">
      <c r="B5828" s="265">
        <v>89574</v>
      </c>
      <c r="C5828" s="246" t="s">
        <v>3903</v>
      </c>
      <c r="D5828" s="245" t="s">
        <v>19</v>
      </c>
      <c r="E5828" s="247">
        <v>150.46</v>
      </c>
    </row>
    <row r="5829" spans="2:5" ht="31.5" x14ac:dyDescent="0.25">
      <c r="B5829" s="265">
        <v>89690</v>
      </c>
      <c r="C5829" s="246" t="s">
        <v>3997</v>
      </c>
      <c r="D5829" s="245" t="s">
        <v>19</v>
      </c>
      <c r="E5829" s="247">
        <v>91.53</v>
      </c>
    </row>
    <row r="5830" spans="2:5" ht="31.5" x14ac:dyDescent="0.25">
      <c r="B5830" s="265">
        <v>89567</v>
      </c>
      <c r="C5830" s="246" t="s">
        <v>3896</v>
      </c>
      <c r="D5830" s="245" t="s">
        <v>19</v>
      </c>
      <c r="E5830" s="247">
        <v>78.88</v>
      </c>
    </row>
    <row r="5831" spans="2:5" ht="31.5" x14ac:dyDescent="0.25">
      <c r="B5831" s="265">
        <v>89692</v>
      </c>
      <c r="C5831" s="246" t="s">
        <v>3999</v>
      </c>
      <c r="D5831" s="245" t="s">
        <v>19</v>
      </c>
      <c r="E5831" s="247">
        <v>101.84</v>
      </c>
    </row>
    <row r="5832" spans="2:5" ht="31.5" x14ac:dyDescent="0.25">
      <c r="B5832" s="265">
        <v>89569</v>
      </c>
      <c r="C5832" s="246" t="s">
        <v>3898</v>
      </c>
      <c r="D5832" s="245" t="s">
        <v>19</v>
      </c>
      <c r="E5832" s="247">
        <v>91.07</v>
      </c>
    </row>
    <row r="5833" spans="2:5" ht="31.5" x14ac:dyDescent="0.25">
      <c r="B5833" s="265">
        <v>89699</v>
      </c>
      <c r="C5833" s="246" t="s">
        <v>4006</v>
      </c>
      <c r="D5833" s="245" t="s">
        <v>19</v>
      </c>
      <c r="E5833" s="247">
        <v>198.2</v>
      </c>
    </row>
    <row r="5834" spans="2:5" ht="31.5" x14ac:dyDescent="0.25">
      <c r="B5834" s="265">
        <v>104174</v>
      </c>
      <c r="C5834" s="246" t="s">
        <v>4962</v>
      </c>
      <c r="D5834" s="245" t="s">
        <v>19</v>
      </c>
      <c r="E5834" s="247">
        <v>183.55</v>
      </c>
    </row>
    <row r="5835" spans="2:5" ht="31.5" x14ac:dyDescent="0.25">
      <c r="B5835" s="265">
        <v>89698</v>
      </c>
      <c r="C5835" s="246" t="s">
        <v>4005</v>
      </c>
      <c r="D5835" s="245" t="s">
        <v>19</v>
      </c>
      <c r="E5835" s="247">
        <v>260.51</v>
      </c>
    </row>
    <row r="5836" spans="2:5" ht="31.5" x14ac:dyDescent="0.25">
      <c r="B5836" s="265">
        <v>104176</v>
      </c>
      <c r="C5836" s="246" t="s">
        <v>4964</v>
      </c>
      <c r="D5836" s="245" t="s">
        <v>19</v>
      </c>
      <c r="E5836" s="247">
        <v>241.96</v>
      </c>
    </row>
    <row r="5837" spans="2:5" ht="31.5" x14ac:dyDescent="0.25">
      <c r="B5837" s="265">
        <v>89561</v>
      </c>
      <c r="C5837" s="246" t="s">
        <v>3890</v>
      </c>
      <c r="D5837" s="245" t="s">
        <v>19</v>
      </c>
      <c r="E5837" s="247">
        <v>15.44</v>
      </c>
    </row>
    <row r="5838" spans="2:5" ht="31.5" x14ac:dyDescent="0.25">
      <c r="B5838" s="265">
        <v>89563</v>
      </c>
      <c r="C5838" s="246" t="s">
        <v>3892</v>
      </c>
      <c r="D5838" s="245" t="s">
        <v>19</v>
      </c>
      <c r="E5838" s="247">
        <v>34.229999999999997</v>
      </c>
    </row>
    <row r="5839" spans="2:5" ht="31.5" x14ac:dyDescent="0.25">
      <c r="B5839" s="265">
        <v>89685</v>
      </c>
      <c r="C5839" s="246" t="s">
        <v>3993</v>
      </c>
      <c r="D5839" s="245" t="s">
        <v>19</v>
      </c>
      <c r="E5839" s="247">
        <v>62.05</v>
      </c>
    </row>
    <row r="5840" spans="2:5" ht="31.5" x14ac:dyDescent="0.25">
      <c r="B5840" s="265">
        <v>89565</v>
      </c>
      <c r="C5840" s="246" t="s">
        <v>3894</v>
      </c>
      <c r="D5840" s="245" t="s">
        <v>19</v>
      </c>
      <c r="E5840" s="247">
        <v>55.05</v>
      </c>
    </row>
    <row r="5841" spans="2:5" ht="31.5" x14ac:dyDescent="0.25">
      <c r="B5841" s="265">
        <v>89671</v>
      </c>
      <c r="C5841" s="246" t="s">
        <v>3979</v>
      </c>
      <c r="D5841" s="245" t="s">
        <v>19</v>
      </c>
      <c r="E5841" s="247">
        <v>45.82</v>
      </c>
    </row>
    <row r="5842" spans="2:5" ht="31.5" x14ac:dyDescent="0.25">
      <c r="B5842" s="265">
        <v>89556</v>
      </c>
      <c r="C5842" s="246" t="s">
        <v>3885</v>
      </c>
      <c r="D5842" s="245" t="s">
        <v>19</v>
      </c>
      <c r="E5842" s="247">
        <v>39.49</v>
      </c>
    </row>
    <row r="5843" spans="2:5" ht="31.5" x14ac:dyDescent="0.25">
      <c r="B5843" s="265">
        <v>89679</v>
      </c>
      <c r="C5843" s="246" t="s">
        <v>3987</v>
      </c>
      <c r="D5843" s="245" t="s">
        <v>19</v>
      </c>
      <c r="E5843" s="247">
        <v>121.45</v>
      </c>
    </row>
    <row r="5844" spans="2:5" ht="31.5" x14ac:dyDescent="0.25">
      <c r="B5844" s="265">
        <v>104171</v>
      </c>
      <c r="C5844" s="246" t="s">
        <v>4959</v>
      </c>
      <c r="D5844" s="245" t="s">
        <v>19</v>
      </c>
      <c r="E5844" s="247">
        <v>93.8</v>
      </c>
    </row>
    <row r="5845" spans="2:5" ht="31.5" x14ac:dyDescent="0.25">
      <c r="B5845" s="265">
        <v>89600</v>
      </c>
      <c r="C5845" s="246" t="s">
        <v>3923</v>
      </c>
      <c r="D5845" s="245" t="s">
        <v>19</v>
      </c>
      <c r="E5845" s="247">
        <v>26.42</v>
      </c>
    </row>
    <row r="5846" spans="2:5" ht="31.5" x14ac:dyDescent="0.25">
      <c r="B5846" s="265">
        <v>89548</v>
      </c>
      <c r="C5846" s="246" t="s">
        <v>3877</v>
      </c>
      <c r="D5846" s="245" t="s">
        <v>19</v>
      </c>
      <c r="E5846" s="247">
        <v>22.92</v>
      </c>
    </row>
    <row r="5847" spans="2:5" ht="31.5" x14ac:dyDescent="0.25">
      <c r="B5847" s="265">
        <v>89669</v>
      </c>
      <c r="C5847" s="246" t="s">
        <v>3977</v>
      </c>
      <c r="D5847" s="245" t="s">
        <v>19</v>
      </c>
      <c r="E5847" s="247">
        <v>35.4</v>
      </c>
    </row>
    <row r="5848" spans="2:5" ht="31.5" x14ac:dyDescent="0.25">
      <c r="B5848" s="265">
        <v>89554</v>
      </c>
      <c r="C5848" s="246" t="s">
        <v>3883</v>
      </c>
      <c r="D5848" s="245" t="s">
        <v>19</v>
      </c>
      <c r="E5848" s="247">
        <v>29.04</v>
      </c>
    </row>
    <row r="5849" spans="2:5" ht="31.5" x14ac:dyDescent="0.25">
      <c r="B5849" s="265">
        <v>89677</v>
      </c>
      <c r="C5849" s="246" t="s">
        <v>3985</v>
      </c>
      <c r="D5849" s="245" t="s">
        <v>19</v>
      </c>
      <c r="E5849" s="247">
        <v>79.3</v>
      </c>
    </row>
    <row r="5850" spans="2:5" ht="31.5" x14ac:dyDescent="0.25">
      <c r="B5850" s="265">
        <v>104170</v>
      </c>
      <c r="C5850" s="246" t="s">
        <v>4958</v>
      </c>
      <c r="D5850" s="245" t="s">
        <v>19</v>
      </c>
      <c r="E5850" s="247">
        <v>69.86</v>
      </c>
    </row>
    <row r="5851" spans="2:5" ht="31.5" x14ac:dyDescent="0.25">
      <c r="B5851" s="265">
        <v>89544</v>
      </c>
      <c r="C5851" s="246" t="s">
        <v>3873</v>
      </c>
      <c r="D5851" s="245" t="s">
        <v>19</v>
      </c>
      <c r="E5851" s="247">
        <v>8.83</v>
      </c>
    </row>
    <row r="5852" spans="2:5" ht="31.5" x14ac:dyDescent="0.25">
      <c r="B5852" s="265">
        <v>89545</v>
      </c>
      <c r="C5852" s="246" t="s">
        <v>3874</v>
      </c>
      <c r="D5852" s="245" t="s">
        <v>19</v>
      </c>
      <c r="E5852" s="247">
        <v>16.78</v>
      </c>
    </row>
    <row r="5853" spans="2:5" ht="31.5" x14ac:dyDescent="0.25">
      <c r="B5853" s="265">
        <v>89599</v>
      </c>
      <c r="C5853" s="246" t="s">
        <v>3922</v>
      </c>
      <c r="D5853" s="245" t="s">
        <v>19</v>
      </c>
      <c r="E5853" s="247">
        <v>26.18</v>
      </c>
    </row>
    <row r="5854" spans="2:5" ht="31.5" x14ac:dyDescent="0.25">
      <c r="B5854" s="265">
        <v>89547</v>
      </c>
      <c r="C5854" s="246" t="s">
        <v>3876</v>
      </c>
      <c r="D5854" s="245" t="s">
        <v>19</v>
      </c>
      <c r="E5854" s="247">
        <v>22.67</v>
      </c>
    </row>
    <row r="5855" spans="2:5" ht="31.5" x14ac:dyDescent="0.25">
      <c r="B5855" s="265">
        <v>89495</v>
      </c>
      <c r="C5855" s="246" t="s">
        <v>5156</v>
      </c>
      <c r="D5855" s="245" t="s">
        <v>19</v>
      </c>
      <c r="E5855" s="247">
        <v>19.21</v>
      </c>
    </row>
    <row r="5856" spans="2:5" ht="31.5" x14ac:dyDescent="0.25">
      <c r="B5856" s="265">
        <v>89673</v>
      </c>
      <c r="C5856" s="246" t="s">
        <v>3981</v>
      </c>
      <c r="D5856" s="245" t="s">
        <v>19</v>
      </c>
      <c r="E5856" s="247">
        <v>36.4</v>
      </c>
    </row>
    <row r="5857" spans="2:5" ht="31.5" x14ac:dyDescent="0.25">
      <c r="B5857" s="265">
        <v>89557</v>
      </c>
      <c r="C5857" s="246" t="s">
        <v>3886</v>
      </c>
      <c r="D5857" s="245" t="s">
        <v>19</v>
      </c>
      <c r="E5857" s="247">
        <v>31.48</v>
      </c>
    </row>
    <row r="5858" spans="2:5" ht="31.5" x14ac:dyDescent="0.25">
      <c r="B5858" s="265">
        <v>89681</v>
      </c>
      <c r="C5858" s="246" t="s">
        <v>3989</v>
      </c>
      <c r="D5858" s="245" t="s">
        <v>19</v>
      </c>
      <c r="E5858" s="247">
        <v>89.02</v>
      </c>
    </row>
    <row r="5859" spans="2:5" ht="31.5" x14ac:dyDescent="0.25">
      <c r="B5859" s="265">
        <v>104173</v>
      </c>
      <c r="C5859" s="246" t="s">
        <v>4961</v>
      </c>
      <c r="D5859" s="245" t="s">
        <v>19</v>
      </c>
      <c r="E5859" s="247">
        <v>82.68</v>
      </c>
    </row>
    <row r="5860" spans="2:5" ht="31.5" x14ac:dyDescent="0.25">
      <c r="B5860" s="265">
        <v>89549</v>
      </c>
      <c r="C5860" s="246" t="s">
        <v>3878</v>
      </c>
      <c r="D5860" s="245" t="s">
        <v>19</v>
      </c>
      <c r="E5860" s="247">
        <v>18.989999999999998</v>
      </c>
    </row>
    <row r="5861" spans="2:5" ht="31.5" x14ac:dyDescent="0.25">
      <c r="B5861" s="265">
        <v>89578</v>
      </c>
      <c r="C5861" s="246" t="s">
        <v>3518</v>
      </c>
      <c r="D5861" s="245" t="s">
        <v>123</v>
      </c>
      <c r="E5861" s="247">
        <v>33.08</v>
      </c>
    </row>
    <row r="5862" spans="2:5" ht="31.5" x14ac:dyDescent="0.25">
      <c r="B5862" s="265">
        <v>89512</v>
      </c>
      <c r="C5862" s="246" t="s">
        <v>3516</v>
      </c>
      <c r="D5862" s="245" t="s">
        <v>123</v>
      </c>
      <c r="E5862" s="247">
        <v>54.55</v>
      </c>
    </row>
    <row r="5863" spans="2:5" ht="31.5" x14ac:dyDescent="0.25">
      <c r="B5863" s="265">
        <v>89580</v>
      </c>
      <c r="C5863" s="246" t="s">
        <v>3519</v>
      </c>
      <c r="D5863" s="245" t="s">
        <v>123</v>
      </c>
      <c r="E5863" s="247">
        <v>67.930000000000007</v>
      </c>
    </row>
    <row r="5864" spans="2:5" ht="31.5" x14ac:dyDescent="0.25">
      <c r="B5864" s="265">
        <v>104166</v>
      </c>
      <c r="C5864" s="246" t="s">
        <v>3733</v>
      </c>
      <c r="D5864" s="245" t="s">
        <v>123</v>
      </c>
      <c r="E5864" s="247">
        <v>75.87</v>
      </c>
    </row>
    <row r="5865" spans="2:5" ht="31.5" x14ac:dyDescent="0.25">
      <c r="B5865" s="265">
        <v>89508</v>
      </c>
      <c r="C5865" s="246" t="s">
        <v>3513</v>
      </c>
      <c r="D5865" s="245" t="s">
        <v>123</v>
      </c>
      <c r="E5865" s="247">
        <v>18.84</v>
      </c>
    </row>
    <row r="5866" spans="2:5" ht="31.5" x14ac:dyDescent="0.25">
      <c r="B5866" s="265">
        <v>89509</v>
      </c>
      <c r="C5866" s="246" t="s">
        <v>3514</v>
      </c>
      <c r="D5866" s="245" t="s">
        <v>123</v>
      </c>
      <c r="E5866" s="247">
        <v>25.3</v>
      </c>
    </row>
    <row r="5867" spans="2:5" ht="31.5" x14ac:dyDescent="0.25">
      <c r="B5867" s="265">
        <v>89576</v>
      </c>
      <c r="C5867" s="246" t="s">
        <v>3517</v>
      </c>
      <c r="D5867" s="245" t="s">
        <v>123</v>
      </c>
      <c r="E5867" s="247">
        <v>26.42</v>
      </c>
    </row>
    <row r="5868" spans="2:5" ht="31.5" x14ac:dyDescent="0.25">
      <c r="B5868" s="265">
        <v>89511</v>
      </c>
      <c r="C5868" s="246" t="s">
        <v>3515</v>
      </c>
      <c r="D5868" s="245" t="s">
        <v>123</v>
      </c>
      <c r="E5868" s="247">
        <v>42.59</v>
      </c>
    </row>
    <row r="5869" spans="2:5" ht="31.5" x14ac:dyDescent="0.25">
      <c r="B5869" s="265">
        <v>89675</v>
      </c>
      <c r="C5869" s="246" t="s">
        <v>3983</v>
      </c>
      <c r="D5869" s="245" t="s">
        <v>19</v>
      </c>
      <c r="E5869" s="247">
        <v>70.94</v>
      </c>
    </row>
    <row r="5870" spans="2:5" ht="31.5" x14ac:dyDescent="0.25">
      <c r="B5870" s="265">
        <v>89559</v>
      </c>
      <c r="C5870" s="246" t="s">
        <v>3888</v>
      </c>
      <c r="D5870" s="245" t="s">
        <v>19</v>
      </c>
      <c r="E5870" s="247">
        <v>64.61</v>
      </c>
    </row>
    <row r="5871" spans="2:5" ht="31.5" x14ac:dyDescent="0.25">
      <c r="B5871" s="265">
        <v>104172</v>
      </c>
      <c r="C5871" s="246" t="s">
        <v>4960</v>
      </c>
      <c r="D5871" s="245" t="s">
        <v>19</v>
      </c>
      <c r="E5871" s="247">
        <v>261.24</v>
      </c>
    </row>
    <row r="5872" spans="2:5" ht="31.5" x14ac:dyDescent="0.25">
      <c r="B5872" s="265">
        <v>89683</v>
      </c>
      <c r="C5872" s="246" t="s">
        <v>3991</v>
      </c>
      <c r="D5872" s="245" t="s">
        <v>19</v>
      </c>
      <c r="E5872" s="247">
        <v>270.51</v>
      </c>
    </row>
    <row r="5873" spans="2:5" ht="31.5" x14ac:dyDescent="0.25">
      <c r="B5873" s="265">
        <v>89667</v>
      </c>
      <c r="C5873" s="246" t="s">
        <v>3975</v>
      </c>
      <c r="D5873" s="245" t="s">
        <v>19</v>
      </c>
      <c r="E5873" s="247">
        <v>43.41</v>
      </c>
    </row>
    <row r="5874" spans="2:5" ht="31.5" x14ac:dyDescent="0.25">
      <c r="B5874" s="265">
        <v>89550</v>
      </c>
      <c r="C5874" s="246" t="s">
        <v>3879</v>
      </c>
      <c r="D5874" s="245" t="s">
        <v>19</v>
      </c>
      <c r="E5874" s="247">
        <v>39.909999999999997</v>
      </c>
    </row>
    <row r="5875" spans="2:5" ht="31.5" x14ac:dyDescent="0.25">
      <c r="B5875" s="265">
        <v>89693</v>
      </c>
      <c r="C5875" s="246" t="s">
        <v>4000</v>
      </c>
      <c r="D5875" s="245" t="s">
        <v>19</v>
      </c>
      <c r="E5875" s="247">
        <v>81.5</v>
      </c>
    </row>
    <row r="5876" spans="2:5" ht="31.5" x14ac:dyDescent="0.25">
      <c r="B5876" s="265">
        <v>89571</v>
      </c>
      <c r="C5876" s="246" t="s">
        <v>3900</v>
      </c>
      <c r="D5876" s="245" t="s">
        <v>19</v>
      </c>
      <c r="E5876" s="247">
        <v>68.849999999999994</v>
      </c>
    </row>
    <row r="5877" spans="2:5" ht="31.5" x14ac:dyDescent="0.25">
      <c r="B5877" s="265">
        <v>89696</v>
      </c>
      <c r="C5877" s="246" t="s">
        <v>4003</v>
      </c>
      <c r="D5877" s="245" t="s">
        <v>19</v>
      </c>
      <c r="E5877" s="247">
        <v>85.6</v>
      </c>
    </row>
    <row r="5878" spans="2:5" ht="31.5" x14ac:dyDescent="0.25">
      <c r="B5878" s="265">
        <v>89573</v>
      </c>
      <c r="C5878" s="246" t="s">
        <v>3902</v>
      </c>
      <c r="D5878" s="245" t="s">
        <v>19</v>
      </c>
      <c r="E5878" s="247">
        <v>74.83</v>
      </c>
    </row>
    <row r="5879" spans="2:5" ht="31.5" x14ac:dyDescent="0.25">
      <c r="B5879" s="265">
        <v>89704</v>
      </c>
      <c r="C5879" s="246" t="s">
        <v>4011</v>
      </c>
      <c r="D5879" s="245" t="s">
        <v>19</v>
      </c>
      <c r="E5879" s="247">
        <v>152.78</v>
      </c>
    </row>
    <row r="5880" spans="2:5" ht="31.5" x14ac:dyDescent="0.25">
      <c r="B5880" s="265">
        <v>104175</v>
      </c>
      <c r="C5880" s="246" t="s">
        <v>4963</v>
      </c>
      <c r="D5880" s="245" t="s">
        <v>19</v>
      </c>
      <c r="E5880" s="247">
        <v>138.13</v>
      </c>
    </row>
    <row r="5881" spans="2:5" ht="31.5" x14ac:dyDescent="0.25">
      <c r="B5881" s="265">
        <v>89701</v>
      </c>
      <c r="C5881" s="246" t="s">
        <v>4008</v>
      </c>
      <c r="D5881" s="245" t="s">
        <v>19</v>
      </c>
      <c r="E5881" s="247">
        <v>196.08</v>
      </c>
    </row>
    <row r="5882" spans="2:5" ht="31.5" x14ac:dyDescent="0.25">
      <c r="B5882" s="265">
        <v>104177</v>
      </c>
      <c r="C5882" s="246" t="s">
        <v>4965</v>
      </c>
      <c r="D5882" s="245" t="s">
        <v>19</v>
      </c>
      <c r="E5882" s="247">
        <v>177.53</v>
      </c>
    </row>
    <row r="5883" spans="2:5" ht="31.5" x14ac:dyDescent="0.25">
      <c r="B5883" s="265">
        <v>89566</v>
      </c>
      <c r="C5883" s="246" t="s">
        <v>3895</v>
      </c>
      <c r="D5883" s="245" t="s">
        <v>19</v>
      </c>
      <c r="E5883" s="247">
        <v>47.08</v>
      </c>
    </row>
    <row r="5884" spans="2:5" ht="31.5" x14ac:dyDescent="0.25">
      <c r="B5884" s="265">
        <v>89687</v>
      </c>
      <c r="C5884" s="246" t="s">
        <v>3995</v>
      </c>
      <c r="D5884" s="245" t="s">
        <v>19</v>
      </c>
      <c r="E5884" s="247">
        <v>54.08</v>
      </c>
    </row>
    <row r="5885" spans="2:5" ht="31.5" x14ac:dyDescent="0.25">
      <c r="B5885" s="265">
        <v>102237</v>
      </c>
      <c r="C5885" s="246" t="s">
        <v>9079</v>
      </c>
      <c r="D5885" s="245" t="s">
        <v>121</v>
      </c>
      <c r="E5885" s="247">
        <v>0</v>
      </c>
    </row>
    <row r="5886" spans="2:5" ht="31.5" x14ac:dyDescent="0.25">
      <c r="B5886" s="265">
        <v>102450</v>
      </c>
      <c r="C5886" s="246" t="s">
        <v>9080</v>
      </c>
      <c r="D5886" s="245" t="s">
        <v>121</v>
      </c>
      <c r="E5886" s="247">
        <v>0</v>
      </c>
    </row>
    <row r="5887" spans="2:5" ht="31.5" x14ac:dyDescent="0.25">
      <c r="B5887" s="265">
        <v>102250</v>
      </c>
      <c r="C5887" s="246" t="s">
        <v>9081</v>
      </c>
      <c r="D5887" s="245" t="s">
        <v>121</v>
      </c>
      <c r="E5887" s="247">
        <v>0</v>
      </c>
    </row>
    <row r="5888" spans="2:5" ht="31.5" x14ac:dyDescent="0.25">
      <c r="B5888" s="265">
        <v>102240</v>
      </c>
      <c r="C5888" s="246" t="s">
        <v>9082</v>
      </c>
      <c r="D5888" s="245" t="s">
        <v>121</v>
      </c>
      <c r="E5888" s="247">
        <v>0</v>
      </c>
    </row>
    <row r="5889" spans="2:5" ht="31.5" x14ac:dyDescent="0.25">
      <c r="B5889" s="265">
        <v>102449</v>
      </c>
      <c r="C5889" s="246" t="s">
        <v>9083</v>
      </c>
      <c r="D5889" s="245" t="s">
        <v>121</v>
      </c>
      <c r="E5889" s="247">
        <v>0</v>
      </c>
    </row>
    <row r="5890" spans="2:5" x14ac:dyDescent="0.25">
      <c r="B5890" s="265">
        <v>102249</v>
      </c>
      <c r="C5890" s="246" t="s">
        <v>9084</v>
      </c>
      <c r="D5890" s="245" t="s">
        <v>121</v>
      </c>
      <c r="E5890" s="247">
        <v>0</v>
      </c>
    </row>
    <row r="5891" spans="2:5" x14ac:dyDescent="0.25">
      <c r="B5891" s="265">
        <v>102238</v>
      </c>
      <c r="C5891" s="246" t="s">
        <v>9085</v>
      </c>
      <c r="D5891" s="245" t="s">
        <v>121</v>
      </c>
      <c r="E5891" s="247">
        <v>0</v>
      </c>
    </row>
    <row r="5892" spans="2:5" x14ac:dyDescent="0.25">
      <c r="B5892" s="265">
        <v>102448</v>
      </c>
      <c r="C5892" s="246" t="s">
        <v>9086</v>
      </c>
      <c r="D5892" s="245" t="s">
        <v>121</v>
      </c>
      <c r="E5892" s="247">
        <v>0</v>
      </c>
    </row>
    <row r="5893" spans="2:5" x14ac:dyDescent="0.25">
      <c r="B5893" s="265">
        <v>102248</v>
      </c>
      <c r="C5893" s="246" t="s">
        <v>9087</v>
      </c>
      <c r="D5893" s="245" t="s">
        <v>121</v>
      </c>
      <c r="E5893" s="247">
        <v>0</v>
      </c>
    </row>
    <row r="5894" spans="2:5" ht="31.5" x14ac:dyDescent="0.25">
      <c r="B5894" s="265">
        <v>102253</v>
      </c>
      <c r="C5894" s="246" t="s">
        <v>5907</v>
      </c>
      <c r="D5894" s="245" t="s">
        <v>121</v>
      </c>
      <c r="E5894" s="247">
        <v>942.3</v>
      </c>
    </row>
    <row r="5895" spans="2:5" ht="31.5" x14ac:dyDescent="0.25">
      <c r="B5895" s="265">
        <v>102254</v>
      </c>
      <c r="C5895" s="246" t="s">
        <v>5908</v>
      </c>
      <c r="D5895" s="245" t="s">
        <v>121</v>
      </c>
      <c r="E5895" s="247">
        <v>840.04</v>
      </c>
    </row>
    <row r="5896" spans="2:5" ht="31.5" x14ac:dyDescent="0.25">
      <c r="B5896" s="265">
        <v>102257</v>
      </c>
      <c r="C5896" s="246" t="s">
        <v>5911</v>
      </c>
      <c r="D5896" s="245" t="s">
        <v>121</v>
      </c>
      <c r="E5896" s="247">
        <v>357.15</v>
      </c>
    </row>
    <row r="5897" spans="2:5" x14ac:dyDescent="0.25">
      <c r="B5897" s="265">
        <v>102239</v>
      </c>
      <c r="C5897" s="246" t="s">
        <v>9088</v>
      </c>
      <c r="D5897" s="245" t="s">
        <v>121</v>
      </c>
      <c r="E5897" s="247">
        <v>0</v>
      </c>
    </row>
    <row r="5898" spans="2:5" x14ac:dyDescent="0.25">
      <c r="B5898" s="265">
        <v>102236</v>
      </c>
      <c r="C5898" s="246" t="s">
        <v>9089</v>
      </c>
      <c r="D5898" s="245" t="s">
        <v>121</v>
      </c>
      <c r="E5898" s="247">
        <v>0</v>
      </c>
    </row>
    <row r="5899" spans="2:5" x14ac:dyDescent="0.25">
      <c r="B5899" s="265">
        <v>102235</v>
      </c>
      <c r="C5899" s="246" t="s">
        <v>5906</v>
      </c>
      <c r="D5899" s="245" t="s">
        <v>121</v>
      </c>
      <c r="E5899" s="247">
        <v>621.75</v>
      </c>
    </row>
    <row r="5900" spans="2:5" x14ac:dyDescent="0.25">
      <c r="B5900" s="265">
        <v>102260</v>
      </c>
      <c r="C5900" s="246" t="s">
        <v>9090</v>
      </c>
      <c r="D5900" s="245" t="s">
        <v>121</v>
      </c>
      <c r="E5900" s="247">
        <v>0</v>
      </c>
    </row>
    <row r="5901" spans="2:5" ht="31.5" x14ac:dyDescent="0.25">
      <c r="B5901" s="265">
        <v>102259</v>
      </c>
      <c r="C5901" s="246" t="s">
        <v>9091</v>
      </c>
      <c r="D5901" s="245" t="s">
        <v>121</v>
      </c>
      <c r="E5901" s="247">
        <v>0</v>
      </c>
    </row>
    <row r="5902" spans="2:5" ht="31.5" x14ac:dyDescent="0.25">
      <c r="B5902" s="265">
        <v>102262</v>
      </c>
      <c r="C5902" s="246" t="s">
        <v>9092</v>
      </c>
      <c r="D5902" s="245" t="s">
        <v>19</v>
      </c>
      <c r="E5902" s="247">
        <v>0</v>
      </c>
    </row>
    <row r="5903" spans="2:5" ht="31.5" x14ac:dyDescent="0.25">
      <c r="B5903" s="265">
        <v>102242</v>
      </c>
      <c r="C5903" s="246" t="s">
        <v>9093</v>
      </c>
      <c r="D5903" s="245" t="s">
        <v>121</v>
      </c>
      <c r="E5903" s="247">
        <v>0</v>
      </c>
    </row>
    <row r="5904" spans="2:5" ht="31.5" x14ac:dyDescent="0.25">
      <c r="B5904" s="265">
        <v>102246</v>
      </c>
      <c r="C5904" s="246" t="s">
        <v>9094</v>
      </c>
      <c r="D5904" s="245" t="s">
        <v>121</v>
      </c>
      <c r="E5904" s="247">
        <v>0</v>
      </c>
    </row>
    <row r="5905" spans="2:5" ht="31.5" x14ac:dyDescent="0.25">
      <c r="B5905" s="265">
        <v>102251</v>
      </c>
      <c r="C5905" s="246" t="s">
        <v>9095</v>
      </c>
      <c r="D5905" s="245" t="s">
        <v>121</v>
      </c>
      <c r="E5905" s="247">
        <v>0</v>
      </c>
    </row>
    <row r="5906" spans="2:5" ht="31.5" x14ac:dyDescent="0.25">
      <c r="B5906" s="265">
        <v>102241</v>
      </c>
      <c r="C5906" s="246" t="s">
        <v>9096</v>
      </c>
      <c r="D5906" s="245" t="s">
        <v>121</v>
      </c>
      <c r="E5906" s="247">
        <v>0</v>
      </c>
    </row>
    <row r="5907" spans="2:5" ht="31.5" x14ac:dyDescent="0.25">
      <c r="B5907" s="265">
        <v>102247</v>
      </c>
      <c r="C5907" s="246" t="s">
        <v>9097</v>
      </c>
      <c r="D5907" s="245" t="s">
        <v>121</v>
      </c>
      <c r="E5907" s="247">
        <v>0</v>
      </c>
    </row>
    <row r="5908" spans="2:5" ht="31.5" x14ac:dyDescent="0.25">
      <c r="B5908" s="265">
        <v>102252</v>
      </c>
      <c r="C5908" s="246" t="s">
        <v>9098</v>
      </c>
      <c r="D5908" s="245" t="s">
        <v>121</v>
      </c>
      <c r="E5908" s="247">
        <v>0</v>
      </c>
    </row>
    <row r="5909" spans="2:5" ht="31.5" x14ac:dyDescent="0.25">
      <c r="B5909" s="265">
        <v>102255</v>
      </c>
      <c r="C5909" s="246" t="s">
        <v>5909</v>
      </c>
      <c r="D5909" s="245" t="s">
        <v>121</v>
      </c>
      <c r="E5909" s="247">
        <v>999.63</v>
      </c>
    </row>
    <row r="5910" spans="2:5" ht="31.5" x14ac:dyDescent="0.25">
      <c r="B5910" s="265">
        <v>102256</v>
      </c>
      <c r="C5910" s="246" t="s">
        <v>5910</v>
      </c>
      <c r="D5910" s="245" t="s">
        <v>121</v>
      </c>
      <c r="E5910" s="247">
        <v>902.24</v>
      </c>
    </row>
    <row r="5911" spans="2:5" ht="31.5" x14ac:dyDescent="0.25">
      <c r="B5911" s="265">
        <v>102258</v>
      </c>
      <c r="C5911" s="246" t="s">
        <v>5912</v>
      </c>
      <c r="D5911" s="245" t="s">
        <v>121</v>
      </c>
      <c r="E5911" s="247">
        <v>431.92</v>
      </c>
    </row>
    <row r="5912" spans="2:5" ht="47.25" x14ac:dyDescent="0.25">
      <c r="B5912" s="265">
        <v>101912</v>
      </c>
      <c r="C5912" s="246" t="s">
        <v>3392</v>
      </c>
      <c r="D5912" s="245" t="s">
        <v>19</v>
      </c>
      <c r="E5912" s="247">
        <v>2237.79</v>
      </c>
    </row>
    <row r="5913" spans="2:5" ht="47.25" x14ac:dyDescent="0.25">
      <c r="B5913" s="265">
        <v>96765</v>
      </c>
      <c r="C5913" s="246" t="s">
        <v>3384</v>
      </c>
      <c r="D5913" s="245" t="s">
        <v>19</v>
      </c>
      <c r="E5913" s="247">
        <v>1872.29</v>
      </c>
    </row>
    <row r="5914" spans="2:5" ht="31.5" x14ac:dyDescent="0.25">
      <c r="B5914" s="265">
        <v>97430</v>
      </c>
      <c r="C5914" s="246" t="s">
        <v>4691</v>
      </c>
      <c r="D5914" s="245" t="s">
        <v>19</v>
      </c>
      <c r="E5914" s="247">
        <v>44.93</v>
      </c>
    </row>
    <row r="5915" spans="2:5" ht="31.5" x14ac:dyDescent="0.25">
      <c r="B5915" s="265">
        <v>97431</v>
      </c>
      <c r="C5915" s="246" t="s">
        <v>4692</v>
      </c>
      <c r="D5915" s="245" t="s">
        <v>19</v>
      </c>
      <c r="E5915" s="247">
        <v>50.43</v>
      </c>
    </row>
    <row r="5916" spans="2:5" ht="31.5" x14ac:dyDescent="0.25">
      <c r="B5916" s="265">
        <v>97432</v>
      </c>
      <c r="C5916" s="246" t="s">
        <v>4693</v>
      </c>
      <c r="D5916" s="245" t="s">
        <v>19</v>
      </c>
      <c r="E5916" s="247">
        <v>56.93</v>
      </c>
    </row>
    <row r="5917" spans="2:5" x14ac:dyDescent="0.25">
      <c r="B5917" s="265">
        <v>101913</v>
      </c>
      <c r="C5917" s="246" t="s">
        <v>3393</v>
      </c>
      <c r="D5917" s="245" t="s">
        <v>19</v>
      </c>
      <c r="E5917" s="247">
        <v>498.12</v>
      </c>
    </row>
    <row r="5918" spans="2:5" x14ac:dyDescent="0.25">
      <c r="B5918" s="265">
        <v>101914</v>
      </c>
      <c r="C5918" s="246" t="s">
        <v>3394</v>
      </c>
      <c r="D5918" s="245" t="s">
        <v>19</v>
      </c>
      <c r="E5918" s="247">
        <v>632.52</v>
      </c>
    </row>
    <row r="5919" spans="2:5" ht="31.5" x14ac:dyDescent="0.25">
      <c r="B5919" s="265">
        <v>101915</v>
      </c>
      <c r="C5919" s="246" t="s">
        <v>3395</v>
      </c>
      <c r="D5919" s="245" t="s">
        <v>19</v>
      </c>
      <c r="E5919" s="247">
        <v>328.32</v>
      </c>
    </row>
    <row r="5920" spans="2:5" ht="31.5" x14ac:dyDescent="0.25">
      <c r="B5920" s="265">
        <v>97433</v>
      </c>
      <c r="C5920" s="246" t="s">
        <v>4694</v>
      </c>
      <c r="D5920" s="245" t="s">
        <v>19</v>
      </c>
      <c r="E5920" s="247">
        <v>96.61</v>
      </c>
    </row>
    <row r="5921" spans="2:5" ht="31.5" x14ac:dyDescent="0.25">
      <c r="B5921" s="265">
        <v>97435</v>
      </c>
      <c r="C5921" s="246" t="s">
        <v>4696</v>
      </c>
      <c r="D5921" s="245" t="s">
        <v>19</v>
      </c>
      <c r="E5921" s="247">
        <v>112.84</v>
      </c>
    </row>
    <row r="5922" spans="2:5" ht="31.5" x14ac:dyDescent="0.25">
      <c r="B5922" s="265">
        <v>97437</v>
      </c>
      <c r="C5922" s="246" t="s">
        <v>4698</v>
      </c>
      <c r="D5922" s="245" t="s">
        <v>19</v>
      </c>
      <c r="E5922" s="247">
        <v>129.01</v>
      </c>
    </row>
    <row r="5923" spans="2:5" ht="31.5" x14ac:dyDescent="0.25">
      <c r="B5923" s="265">
        <v>97546</v>
      </c>
      <c r="C5923" s="246" t="s">
        <v>4783</v>
      </c>
      <c r="D5923" s="245" t="s">
        <v>19</v>
      </c>
      <c r="E5923" s="247">
        <v>38.19</v>
      </c>
    </row>
    <row r="5924" spans="2:5" ht="31.5" x14ac:dyDescent="0.25">
      <c r="B5924" s="265">
        <v>97548</v>
      </c>
      <c r="C5924" s="246" t="s">
        <v>4785</v>
      </c>
      <c r="D5924" s="245" t="s">
        <v>19</v>
      </c>
      <c r="E5924" s="247">
        <v>57.62</v>
      </c>
    </row>
    <row r="5925" spans="2:5" ht="31.5" x14ac:dyDescent="0.25">
      <c r="B5925" s="265">
        <v>97550</v>
      </c>
      <c r="C5925" s="246" t="s">
        <v>4787</v>
      </c>
      <c r="D5925" s="245" t="s">
        <v>19</v>
      </c>
      <c r="E5925" s="247">
        <v>97.9</v>
      </c>
    </row>
    <row r="5926" spans="2:5" ht="31.5" x14ac:dyDescent="0.25">
      <c r="B5926" s="265">
        <v>97479</v>
      </c>
      <c r="C5926" s="246" t="s">
        <v>4730</v>
      </c>
      <c r="D5926" s="245" t="s">
        <v>19</v>
      </c>
      <c r="E5926" s="247">
        <v>61.86</v>
      </c>
    </row>
    <row r="5927" spans="2:5" ht="31.5" x14ac:dyDescent="0.25">
      <c r="B5927" s="265">
        <v>97517</v>
      </c>
      <c r="C5927" s="246" t="s">
        <v>4760</v>
      </c>
      <c r="D5927" s="245" t="s">
        <v>19</v>
      </c>
      <c r="E5927" s="247">
        <v>56.57</v>
      </c>
    </row>
    <row r="5928" spans="2:5" ht="31.5" x14ac:dyDescent="0.25">
      <c r="B5928" s="265">
        <v>97481</v>
      </c>
      <c r="C5928" s="246" t="s">
        <v>4732</v>
      </c>
      <c r="D5928" s="245" t="s">
        <v>19</v>
      </c>
      <c r="E5928" s="247">
        <v>88.62</v>
      </c>
    </row>
    <row r="5929" spans="2:5" ht="31.5" x14ac:dyDescent="0.25">
      <c r="B5929" s="265">
        <v>97519</v>
      </c>
      <c r="C5929" s="246" t="s">
        <v>4762</v>
      </c>
      <c r="D5929" s="245" t="s">
        <v>19</v>
      </c>
      <c r="E5929" s="247">
        <v>79.290000000000006</v>
      </c>
    </row>
    <row r="5930" spans="2:5" ht="31.5" x14ac:dyDescent="0.25">
      <c r="B5930" s="265">
        <v>97483</v>
      </c>
      <c r="C5930" s="246" t="s">
        <v>4734</v>
      </c>
      <c r="D5930" s="245" t="s">
        <v>19</v>
      </c>
      <c r="E5930" s="247">
        <v>122.94</v>
      </c>
    </row>
    <row r="5931" spans="2:5" ht="31.5" x14ac:dyDescent="0.25">
      <c r="B5931" s="265">
        <v>97521</v>
      </c>
      <c r="C5931" s="246" t="s">
        <v>4764</v>
      </c>
      <c r="D5931" s="245" t="s">
        <v>19</v>
      </c>
      <c r="E5931" s="247">
        <v>109.02</v>
      </c>
    </row>
    <row r="5932" spans="2:5" ht="31.5" x14ac:dyDescent="0.25">
      <c r="B5932" s="265">
        <v>97452</v>
      </c>
      <c r="C5932" s="246" t="s">
        <v>4709</v>
      </c>
      <c r="D5932" s="245" t="s">
        <v>19</v>
      </c>
      <c r="E5932" s="247">
        <v>201.11</v>
      </c>
    </row>
    <row r="5933" spans="2:5" ht="31.5" x14ac:dyDescent="0.25">
      <c r="B5933" s="265">
        <v>97485</v>
      </c>
      <c r="C5933" s="246" t="s">
        <v>4736</v>
      </c>
      <c r="D5933" s="245" t="s">
        <v>19</v>
      </c>
      <c r="E5933" s="247">
        <v>168.29</v>
      </c>
    </row>
    <row r="5934" spans="2:5" ht="31.5" x14ac:dyDescent="0.25">
      <c r="B5934" s="265">
        <v>97523</v>
      </c>
      <c r="C5934" s="246" t="s">
        <v>4766</v>
      </c>
      <c r="D5934" s="245" t="s">
        <v>19</v>
      </c>
      <c r="E5934" s="247">
        <v>148.66</v>
      </c>
    </row>
    <row r="5935" spans="2:5" ht="31.5" x14ac:dyDescent="0.25">
      <c r="B5935" s="265">
        <v>97454</v>
      </c>
      <c r="C5935" s="246" t="s">
        <v>4711</v>
      </c>
      <c r="D5935" s="245" t="s">
        <v>19</v>
      </c>
      <c r="E5935" s="247">
        <v>330.52</v>
      </c>
    </row>
    <row r="5936" spans="2:5" ht="31.5" x14ac:dyDescent="0.25">
      <c r="B5936" s="265">
        <v>97487</v>
      </c>
      <c r="C5936" s="246" t="s">
        <v>4738</v>
      </c>
      <c r="D5936" s="245" t="s">
        <v>19</v>
      </c>
      <c r="E5936" s="247">
        <v>303.3</v>
      </c>
    </row>
    <row r="5937" spans="2:5" ht="31.5" x14ac:dyDescent="0.25">
      <c r="B5937" s="265">
        <v>97525</v>
      </c>
      <c r="C5937" s="246" t="s">
        <v>4768</v>
      </c>
      <c r="D5937" s="245" t="s">
        <v>19</v>
      </c>
      <c r="E5937" s="247">
        <v>274.95</v>
      </c>
    </row>
    <row r="5938" spans="2:5" ht="31.5" x14ac:dyDescent="0.25">
      <c r="B5938" s="265">
        <v>97456</v>
      </c>
      <c r="C5938" s="246" t="s">
        <v>4713</v>
      </c>
      <c r="D5938" s="245" t="s">
        <v>19</v>
      </c>
      <c r="E5938" s="247">
        <v>722.63</v>
      </c>
    </row>
    <row r="5939" spans="2:5" ht="31.5" x14ac:dyDescent="0.25">
      <c r="B5939" s="265">
        <v>97489</v>
      </c>
      <c r="C5939" s="246" t="s">
        <v>4740</v>
      </c>
      <c r="D5939" s="245" t="s">
        <v>19</v>
      </c>
      <c r="E5939" s="247">
        <v>700.92</v>
      </c>
    </row>
    <row r="5940" spans="2:5" ht="31.5" x14ac:dyDescent="0.25">
      <c r="B5940" s="265">
        <v>97527</v>
      </c>
      <c r="C5940" s="246" t="s">
        <v>4770</v>
      </c>
      <c r="D5940" s="245" t="s">
        <v>19</v>
      </c>
      <c r="E5940" s="247">
        <v>663.95</v>
      </c>
    </row>
    <row r="5941" spans="2:5" ht="31.5" x14ac:dyDescent="0.25">
      <c r="B5941" s="265">
        <v>97434</v>
      </c>
      <c r="C5941" s="246" t="s">
        <v>4695</v>
      </c>
      <c r="D5941" s="245" t="s">
        <v>19</v>
      </c>
      <c r="E5941" s="247">
        <v>98.21</v>
      </c>
    </row>
    <row r="5942" spans="2:5" ht="31.5" x14ac:dyDescent="0.25">
      <c r="B5942" s="265">
        <v>97436</v>
      </c>
      <c r="C5942" s="246" t="s">
        <v>4697</v>
      </c>
      <c r="D5942" s="245" t="s">
        <v>19</v>
      </c>
      <c r="E5942" s="247">
        <v>115.9</v>
      </c>
    </row>
    <row r="5943" spans="2:5" ht="31.5" x14ac:dyDescent="0.25">
      <c r="B5943" s="265">
        <v>97438</v>
      </c>
      <c r="C5943" s="246" t="s">
        <v>4699</v>
      </c>
      <c r="D5943" s="245" t="s">
        <v>19</v>
      </c>
      <c r="E5943" s="247">
        <v>132.30000000000001</v>
      </c>
    </row>
    <row r="5944" spans="2:5" ht="31.5" x14ac:dyDescent="0.25">
      <c r="B5944" s="265">
        <v>97547</v>
      </c>
      <c r="C5944" s="246" t="s">
        <v>4784</v>
      </c>
      <c r="D5944" s="245" t="s">
        <v>19</v>
      </c>
      <c r="E5944" s="247">
        <v>38.19</v>
      </c>
    </row>
    <row r="5945" spans="2:5" ht="31.5" x14ac:dyDescent="0.25">
      <c r="B5945" s="265">
        <v>97549</v>
      </c>
      <c r="C5945" s="246" t="s">
        <v>4786</v>
      </c>
      <c r="D5945" s="245" t="s">
        <v>19</v>
      </c>
      <c r="E5945" s="247">
        <v>57.62</v>
      </c>
    </row>
    <row r="5946" spans="2:5" ht="31.5" x14ac:dyDescent="0.25">
      <c r="B5946" s="265">
        <v>97551</v>
      </c>
      <c r="C5946" s="246" t="s">
        <v>4788</v>
      </c>
      <c r="D5946" s="245" t="s">
        <v>19</v>
      </c>
      <c r="E5946" s="247">
        <v>97.9</v>
      </c>
    </row>
    <row r="5947" spans="2:5" ht="31.5" x14ac:dyDescent="0.25">
      <c r="B5947" s="265">
        <v>97480</v>
      </c>
      <c r="C5947" s="246" t="s">
        <v>4731</v>
      </c>
      <c r="D5947" s="245" t="s">
        <v>19</v>
      </c>
      <c r="E5947" s="247">
        <v>61.86</v>
      </c>
    </row>
    <row r="5948" spans="2:5" ht="31.5" x14ac:dyDescent="0.25">
      <c r="B5948" s="265">
        <v>97518</v>
      </c>
      <c r="C5948" s="246" t="s">
        <v>4761</v>
      </c>
      <c r="D5948" s="245" t="s">
        <v>19</v>
      </c>
      <c r="E5948" s="247">
        <v>56.57</v>
      </c>
    </row>
    <row r="5949" spans="2:5" ht="31.5" x14ac:dyDescent="0.25">
      <c r="B5949" s="265">
        <v>97482</v>
      </c>
      <c r="C5949" s="246" t="s">
        <v>4733</v>
      </c>
      <c r="D5949" s="245" t="s">
        <v>19</v>
      </c>
      <c r="E5949" s="247">
        <v>88.62</v>
      </c>
    </row>
    <row r="5950" spans="2:5" ht="31.5" x14ac:dyDescent="0.25">
      <c r="B5950" s="265">
        <v>97520</v>
      </c>
      <c r="C5950" s="246" t="s">
        <v>4763</v>
      </c>
      <c r="D5950" s="245" t="s">
        <v>19</v>
      </c>
      <c r="E5950" s="247">
        <v>79.290000000000006</v>
      </c>
    </row>
    <row r="5951" spans="2:5" ht="31.5" x14ac:dyDescent="0.25">
      <c r="B5951" s="265">
        <v>97484</v>
      </c>
      <c r="C5951" s="246" t="s">
        <v>4735</v>
      </c>
      <c r="D5951" s="245" t="s">
        <v>19</v>
      </c>
      <c r="E5951" s="247">
        <v>122.94</v>
      </c>
    </row>
    <row r="5952" spans="2:5" ht="31.5" x14ac:dyDescent="0.25">
      <c r="B5952" s="265">
        <v>97522</v>
      </c>
      <c r="C5952" s="246" t="s">
        <v>4765</v>
      </c>
      <c r="D5952" s="245" t="s">
        <v>19</v>
      </c>
      <c r="E5952" s="247">
        <v>109.02</v>
      </c>
    </row>
    <row r="5953" spans="2:5" ht="31.5" x14ac:dyDescent="0.25">
      <c r="B5953" s="265">
        <v>97453</v>
      </c>
      <c r="C5953" s="246" t="s">
        <v>4710</v>
      </c>
      <c r="D5953" s="245" t="s">
        <v>19</v>
      </c>
      <c r="E5953" s="247">
        <v>212.25</v>
      </c>
    </row>
    <row r="5954" spans="2:5" ht="31.5" x14ac:dyDescent="0.25">
      <c r="B5954" s="265">
        <v>97486</v>
      </c>
      <c r="C5954" s="246" t="s">
        <v>4737</v>
      </c>
      <c r="D5954" s="245" t="s">
        <v>19</v>
      </c>
      <c r="E5954" s="247">
        <v>179.43</v>
      </c>
    </row>
    <row r="5955" spans="2:5" ht="31.5" x14ac:dyDescent="0.25">
      <c r="B5955" s="265">
        <v>97524</v>
      </c>
      <c r="C5955" s="246" t="s">
        <v>4767</v>
      </c>
      <c r="D5955" s="245" t="s">
        <v>19</v>
      </c>
      <c r="E5955" s="247">
        <v>159.80000000000001</v>
      </c>
    </row>
    <row r="5956" spans="2:5" ht="31.5" x14ac:dyDescent="0.25">
      <c r="B5956" s="265">
        <v>97455</v>
      </c>
      <c r="C5956" s="246" t="s">
        <v>4712</v>
      </c>
      <c r="D5956" s="245" t="s">
        <v>19</v>
      </c>
      <c r="E5956" s="247">
        <v>348.33</v>
      </c>
    </row>
    <row r="5957" spans="2:5" ht="31.5" x14ac:dyDescent="0.25">
      <c r="B5957" s="265">
        <v>97488</v>
      </c>
      <c r="C5957" s="246" t="s">
        <v>4739</v>
      </c>
      <c r="D5957" s="245" t="s">
        <v>19</v>
      </c>
      <c r="E5957" s="247">
        <v>321.11</v>
      </c>
    </row>
    <row r="5958" spans="2:5" ht="31.5" x14ac:dyDescent="0.25">
      <c r="B5958" s="265">
        <v>97526</v>
      </c>
      <c r="C5958" s="246" t="s">
        <v>4769</v>
      </c>
      <c r="D5958" s="245" t="s">
        <v>19</v>
      </c>
      <c r="E5958" s="247">
        <v>292.76</v>
      </c>
    </row>
    <row r="5959" spans="2:5" ht="31.5" x14ac:dyDescent="0.25">
      <c r="B5959" s="265">
        <v>97457</v>
      </c>
      <c r="C5959" s="246" t="s">
        <v>4714</v>
      </c>
      <c r="D5959" s="245" t="s">
        <v>19</v>
      </c>
      <c r="E5959" s="247">
        <v>642.73</v>
      </c>
    </row>
    <row r="5960" spans="2:5" ht="31.5" x14ac:dyDescent="0.25">
      <c r="B5960" s="265">
        <v>97490</v>
      </c>
      <c r="C5960" s="246" t="s">
        <v>4741</v>
      </c>
      <c r="D5960" s="245" t="s">
        <v>19</v>
      </c>
      <c r="E5960" s="247">
        <v>621.02</v>
      </c>
    </row>
    <row r="5961" spans="2:5" ht="31.5" x14ac:dyDescent="0.25">
      <c r="B5961" s="265">
        <v>97528</v>
      </c>
      <c r="C5961" s="246" t="s">
        <v>4771</v>
      </c>
      <c r="D5961" s="245" t="s">
        <v>19</v>
      </c>
      <c r="E5961" s="247">
        <v>584.04999999999995</v>
      </c>
    </row>
    <row r="5962" spans="2:5" ht="31.5" x14ac:dyDescent="0.25">
      <c r="B5962" s="265">
        <v>101906</v>
      </c>
      <c r="C5962" s="246" t="s">
        <v>3386</v>
      </c>
      <c r="D5962" s="245" t="s">
        <v>19</v>
      </c>
      <c r="E5962" s="247">
        <v>640.5</v>
      </c>
    </row>
    <row r="5963" spans="2:5" ht="31.5" x14ac:dyDescent="0.25">
      <c r="B5963" s="265">
        <v>101907</v>
      </c>
      <c r="C5963" s="246" t="s">
        <v>3387</v>
      </c>
      <c r="D5963" s="245" t="s">
        <v>19</v>
      </c>
      <c r="E5963" s="247">
        <v>691.27</v>
      </c>
    </row>
    <row r="5964" spans="2:5" ht="31.5" x14ac:dyDescent="0.25">
      <c r="B5964" s="265">
        <v>101911</v>
      </c>
      <c r="C5964" s="246" t="s">
        <v>3391</v>
      </c>
      <c r="D5964" s="245" t="s">
        <v>19</v>
      </c>
      <c r="E5964" s="247">
        <v>335.88</v>
      </c>
    </row>
    <row r="5965" spans="2:5" ht="31.5" x14ac:dyDescent="0.25">
      <c r="B5965" s="265">
        <v>101908</v>
      </c>
      <c r="C5965" s="246" t="s">
        <v>3388</v>
      </c>
      <c r="D5965" s="245" t="s">
        <v>19</v>
      </c>
      <c r="E5965" s="247">
        <v>217.42</v>
      </c>
    </row>
    <row r="5966" spans="2:5" ht="31.5" x14ac:dyDescent="0.25">
      <c r="B5966" s="265">
        <v>101909</v>
      </c>
      <c r="C5966" s="246" t="s">
        <v>3389</v>
      </c>
      <c r="D5966" s="245" t="s">
        <v>19</v>
      </c>
      <c r="E5966" s="247">
        <v>251.27</v>
      </c>
    </row>
    <row r="5967" spans="2:5" ht="31.5" x14ac:dyDescent="0.25">
      <c r="B5967" s="265">
        <v>101910</v>
      </c>
      <c r="C5967" s="246" t="s">
        <v>3390</v>
      </c>
      <c r="D5967" s="245" t="s">
        <v>19</v>
      </c>
      <c r="E5967" s="247">
        <v>293.57</v>
      </c>
    </row>
    <row r="5968" spans="2:5" ht="31.5" x14ac:dyDescent="0.25">
      <c r="B5968" s="265">
        <v>101905</v>
      </c>
      <c r="C5968" s="246" t="s">
        <v>3385</v>
      </c>
      <c r="D5968" s="245" t="s">
        <v>19</v>
      </c>
      <c r="E5968" s="247">
        <v>223.77</v>
      </c>
    </row>
    <row r="5969" spans="2:5" ht="31.5" x14ac:dyDescent="0.25">
      <c r="B5969" s="265">
        <v>101916</v>
      </c>
      <c r="C5969" s="246" t="s">
        <v>3396</v>
      </c>
      <c r="D5969" s="245" t="s">
        <v>19</v>
      </c>
      <c r="E5969" s="247">
        <v>3460.71</v>
      </c>
    </row>
    <row r="5970" spans="2:5" ht="47.25" x14ac:dyDescent="0.25">
      <c r="B5970" s="265">
        <v>101936</v>
      </c>
      <c r="C5970" s="246" t="s">
        <v>3480</v>
      </c>
      <c r="D5970" s="245" t="s">
        <v>19</v>
      </c>
      <c r="E5970" s="247">
        <v>9637.0499999999993</v>
      </c>
    </row>
    <row r="5971" spans="2:5" ht="47.25" x14ac:dyDescent="0.25">
      <c r="B5971" s="265">
        <v>101937</v>
      </c>
      <c r="C5971" s="246" t="s">
        <v>3481</v>
      </c>
      <c r="D5971" s="245" t="s">
        <v>19</v>
      </c>
      <c r="E5971" s="247">
        <v>17822.3</v>
      </c>
    </row>
    <row r="5972" spans="2:5" ht="31.5" x14ac:dyDescent="0.25">
      <c r="B5972" s="265">
        <v>92698</v>
      </c>
      <c r="C5972" s="246" t="s">
        <v>4266</v>
      </c>
      <c r="D5972" s="245" t="s">
        <v>19</v>
      </c>
      <c r="E5972" s="247">
        <v>26.52</v>
      </c>
    </row>
    <row r="5973" spans="2:5" ht="31.5" x14ac:dyDescent="0.25">
      <c r="B5973" s="265">
        <v>92700</v>
      </c>
      <c r="C5973" s="246" t="s">
        <v>4268</v>
      </c>
      <c r="D5973" s="245" t="s">
        <v>19</v>
      </c>
      <c r="E5973" s="247">
        <v>43.45</v>
      </c>
    </row>
    <row r="5974" spans="2:5" ht="31.5" x14ac:dyDescent="0.25">
      <c r="B5974" s="265">
        <v>92702</v>
      </c>
      <c r="C5974" s="246" t="s">
        <v>4270</v>
      </c>
      <c r="D5974" s="245" t="s">
        <v>19</v>
      </c>
      <c r="E5974" s="247">
        <v>68.2</v>
      </c>
    </row>
    <row r="5975" spans="2:5" ht="31.5" x14ac:dyDescent="0.25">
      <c r="B5975" s="265">
        <v>92669</v>
      </c>
      <c r="C5975" s="246" t="s">
        <v>4242</v>
      </c>
      <c r="D5975" s="245" t="s">
        <v>19</v>
      </c>
      <c r="E5975" s="247">
        <v>50.22</v>
      </c>
    </row>
    <row r="5976" spans="2:5" ht="31.5" x14ac:dyDescent="0.25">
      <c r="B5976" s="265">
        <v>92671</v>
      </c>
      <c r="C5976" s="246" t="s">
        <v>4244</v>
      </c>
      <c r="D5976" s="245" t="s">
        <v>19</v>
      </c>
      <c r="E5976" s="247">
        <v>64.63</v>
      </c>
    </row>
    <row r="5977" spans="2:5" ht="31.5" x14ac:dyDescent="0.25">
      <c r="B5977" s="265">
        <v>92673</v>
      </c>
      <c r="C5977" s="246" t="s">
        <v>4246</v>
      </c>
      <c r="D5977" s="245" t="s">
        <v>19</v>
      </c>
      <c r="E5977" s="247">
        <v>73.900000000000006</v>
      </c>
    </row>
    <row r="5978" spans="2:5" ht="31.5" x14ac:dyDescent="0.25">
      <c r="B5978" s="265">
        <v>92675</v>
      </c>
      <c r="C5978" s="246" t="s">
        <v>4248</v>
      </c>
      <c r="D5978" s="245" t="s">
        <v>19</v>
      </c>
      <c r="E5978" s="247">
        <v>94.75</v>
      </c>
    </row>
    <row r="5979" spans="2:5" ht="31.5" x14ac:dyDescent="0.25">
      <c r="B5979" s="265">
        <v>92677</v>
      </c>
      <c r="C5979" s="246" t="s">
        <v>4250</v>
      </c>
      <c r="D5979" s="245" t="s">
        <v>19</v>
      </c>
      <c r="E5979" s="247">
        <v>152.88</v>
      </c>
    </row>
    <row r="5980" spans="2:5" ht="31.5" x14ac:dyDescent="0.25">
      <c r="B5980" s="265">
        <v>92635</v>
      </c>
      <c r="C5980" s="246" t="s">
        <v>4222</v>
      </c>
      <c r="D5980" s="245" t="s">
        <v>19</v>
      </c>
      <c r="E5980" s="247">
        <v>247.49</v>
      </c>
    </row>
    <row r="5981" spans="2:5" ht="31.5" x14ac:dyDescent="0.25">
      <c r="B5981" s="265">
        <v>92679</v>
      </c>
      <c r="C5981" s="246" t="s">
        <v>4252</v>
      </c>
      <c r="D5981" s="245" t="s">
        <v>19</v>
      </c>
      <c r="E5981" s="247">
        <v>208.67</v>
      </c>
    </row>
    <row r="5982" spans="2:5" ht="31.5" x14ac:dyDescent="0.25">
      <c r="B5982" s="265">
        <v>92381</v>
      </c>
      <c r="C5982" s="246" t="s">
        <v>4212</v>
      </c>
      <c r="D5982" s="245" t="s">
        <v>19</v>
      </c>
      <c r="E5982" s="247">
        <v>68.930000000000007</v>
      </c>
    </row>
    <row r="5983" spans="2:5" ht="31.5" x14ac:dyDescent="0.25">
      <c r="B5983" s="265">
        <v>92383</v>
      </c>
      <c r="C5983" s="246" t="s">
        <v>4214</v>
      </c>
      <c r="D5983" s="245" t="s">
        <v>19</v>
      </c>
      <c r="E5983" s="247">
        <v>85.84</v>
      </c>
    </row>
    <row r="5984" spans="2:5" ht="31.5" x14ac:dyDescent="0.25">
      <c r="B5984" s="265">
        <v>92385</v>
      </c>
      <c r="C5984" s="246" t="s">
        <v>4216</v>
      </c>
      <c r="D5984" s="245" t="s">
        <v>19</v>
      </c>
      <c r="E5984" s="247">
        <v>98.08</v>
      </c>
    </row>
    <row r="5985" spans="2:5" ht="31.5" x14ac:dyDescent="0.25">
      <c r="B5985" s="265">
        <v>92350</v>
      </c>
      <c r="C5985" s="246" t="s">
        <v>4191</v>
      </c>
      <c r="D5985" s="245" t="s">
        <v>19</v>
      </c>
      <c r="E5985" s="247">
        <v>122.68</v>
      </c>
    </row>
    <row r="5986" spans="2:5" ht="31.5" x14ac:dyDescent="0.25">
      <c r="B5986" s="265">
        <v>92387</v>
      </c>
      <c r="C5986" s="246" t="s">
        <v>4218</v>
      </c>
      <c r="D5986" s="245" t="s">
        <v>19</v>
      </c>
      <c r="E5986" s="247">
        <v>122.55</v>
      </c>
    </row>
    <row r="5987" spans="2:5" ht="31.5" x14ac:dyDescent="0.25">
      <c r="B5987" s="265">
        <v>92352</v>
      </c>
      <c r="C5987" s="246" t="s">
        <v>4193</v>
      </c>
      <c r="D5987" s="245" t="s">
        <v>19</v>
      </c>
      <c r="E5987" s="247">
        <v>182.8</v>
      </c>
    </row>
    <row r="5988" spans="2:5" ht="31.5" x14ac:dyDescent="0.25">
      <c r="B5988" s="265">
        <v>92389</v>
      </c>
      <c r="C5988" s="246" t="s">
        <v>4220</v>
      </c>
      <c r="D5988" s="245" t="s">
        <v>19</v>
      </c>
      <c r="E5988" s="247">
        <v>186.23</v>
      </c>
    </row>
    <row r="5989" spans="2:5" ht="31.5" x14ac:dyDescent="0.25">
      <c r="B5989" s="265">
        <v>92354</v>
      </c>
      <c r="C5989" s="246" t="s">
        <v>4195</v>
      </c>
      <c r="D5989" s="245" t="s">
        <v>19</v>
      </c>
      <c r="E5989" s="247">
        <v>240.57</v>
      </c>
    </row>
    <row r="5990" spans="2:5" ht="31.5" x14ac:dyDescent="0.25">
      <c r="B5990" s="265">
        <v>92699</v>
      </c>
      <c r="C5990" s="246" t="s">
        <v>4267</v>
      </c>
      <c r="D5990" s="245" t="s">
        <v>19</v>
      </c>
      <c r="E5990" s="247">
        <v>25.03</v>
      </c>
    </row>
    <row r="5991" spans="2:5" ht="31.5" x14ac:dyDescent="0.25">
      <c r="B5991" s="265">
        <v>92701</v>
      </c>
      <c r="C5991" s="246" t="s">
        <v>4269</v>
      </c>
      <c r="D5991" s="245" t="s">
        <v>19</v>
      </c>
      <c r="E5991" s="247">
        <v>41.23</v>
      </c>
    </row>
    <row r="5992" spans="2:5" ht="31.5" x14ac:dyDescent="0.25">
      <c r="B5992" s="265">
        <v>92703</v>
      </c>
      <c r="C5992" s="246" t="s">
        <v>4271</v>
      </c>
      <c r="D5992" s="245" t="s">
        <v>19</v>
      </c>
      <c r="E5992" s="247">
        <v>65.459999999999994</v>
      </c>
    </row>
    <row r="5993" spans="2:5" ht="31.5" x14ac:dyDescent="0.25">
      <c r="B5993" s="265">
        <v>92670</v>
      </c>
      <c r="C5993" s="246" t="s">
        <v>4243</v>
      </c>
      <c r="D5993" s="245" t="s">
        <v>19</v>
      </c>
      <c r="E5993" s="247">
        <v>47.48</v>
      </c>
    </row>
    <row r="5994" spans="2:5" ht="31.5" x14ac:dyDescent="0.25">
      <c r="B5994" s="265">
        <v>92672</v>
      </c>
      <c r="C5994" s="246" t="s">
        <v>4245</v>
      </c>
      <c r="D5994" s="245" t="s">
        <v>19</v>
      </c>
      <c r="E5994" s="247">
        <v>59.18</v>
      </c>
    </row>
    <row r="5995" spans="2:5" ht="31.5" x14ac:dyDescent="0.25">
      <c r="B5995" s="265">
        <v>92674</v>
      </c>
      <c r="C5995" s="246" t="s">
        <v>4247</v>
      </c>
      <c r="D5995" s="245" t="s">
        <v>19</v>
      </c>
      <c r="E5995" s="247">
        <v>70.14</v>
      </c>
    </row>
    <row r="5996" spans="2:5" ht="31.5" x14ac:dyDescent="0.25">
      <c r="B5996" s="265">
        <v>92676</v>
      </c>
      <c r="C5996" s="246" t="s">
        <v>4249</v>
      </c>
      <c r="D5996" s="245" t="s">
        <v>19</v>
      </c>
      <c r="E5996" s="247">
        <v>92.2</v>
      </c>
    </row>
    <row r="5997" spans="2:5" ht="31.5" x14ac:dyDescent="0.25">
      <c r="B5997" s="265">
        <v>92678</v>
      </c>
      <c r="C5997" s="246" t="s">
        <v>4251</v>
      </c>
      <c r="D5997" s="245" t="s">
        <v>19</v>
      </c>
      <c r="E5997" s="247">
        <v>141.65</v>
      </c>
    </row>
    <row r="5998" spans="2:5" ht="31.5" x14ac:dyDescent="0.25">
      <c r="B5998" s="265">
        <v>92636</v>
      </c>
      <c r="C5998" s="246" t="s">
        <v>4223</v>
      </c>
      <c r="D5998" s="245" t="s">
        <v>19</v>
      </c>
      <c r="E5998" s="247">
        <v>225.85</v>
      </c>
    </row>
    <row r="5999" spans="2:5" ht="31.5" x14ac:dyDescent="0.25">
      <c r="B5999" s="265">
        <v>92680</v>
      </c>
      <c r="C5999" s="246" t="s">
        <v>4253</v>
      </c>
      <c r="D5999" s="245" t="s">
        <v>19</v>
      </c>
      <c r="E5999" s="247">
        <v>187.03</v>
      </c>
    </row>
    <row r="6000" spans="2:5" ht="31.5" x14ac:dyDescent="0.25">
      <c r="B6000" s="265">
        <v>92382</v>
      </c>
      <c r="C6000" s="246" t="s">
        <v>4213</v>
      </c>
      <c r="D6000" s="245" t="s">
        <v>19</v>
      </c>
      <c r="E6000" s="247">
        <v>66.19</v>
      </c>
    </row>
    <row r="6001" spans="2:5" ht="31.5" x14ac:dyDescent="0.25">
      <c r="B6001" s="265">
        <v>92384</v>
      </c>
      <c r="C6001" s="246" t="s">
        <v>4215</v>
      </c>
      <c r="D6001" s="245" t="s">
        <v>19</v>
      </c>
      <c r="E6001" s="247">
        <v>80.39</v>
      </c>
    </row>
    <row r="6002" spans="2:5" ht="31.5" x14ac:dyDescent="0.25">
      <c r="B6002" s="265">
        <v>92386</v>
      </c>
      <c r="C6002" s="246" t="s">
        <v>4217</v>
      </c>
      <c r="D6002" s="245" t="s">
        <v>19</v>
      </c>
      <c r="E6002" s="247">
        <v>94.32</v>
      </c>
    </row>
    <row r="6003" spans="2:5" ht="31.5" x14ac:dyDescent="0.25">
      <c r="B6003" s="265">
        <v>92351</v>
      </c>
      <c r="C6003" s="246" t="s">
        <v>4192</v>
      </c>
      <c r="D6003" s="245" t="s">
        <v>19</v>
      </c>
      <c r="E6003" s="247">
        <v>120.13</v>
      </c>
    </row>
    <row r="6004" spans="2:5" ht="31.5" x14ac:dyDescent="0.25">
      <c r="B6004" s="265">
        <v>92388</v>
      </c>
      <c r="C6004" s="246" t="s">
        <v>4219</v>
      </c>
      <c r="D6004" s="245" t="s">
        <v>19</v>
      </c>
      <c r="E6004" s="247">
        <v>120</v>
      </c>
    </row>
    <row r="6005" spans="2:5" ht="31.5" x14ac:dyDescent="0.25">
      <c r="B6005" s="265">
        <v>92353</v>
      </c>
      <c r="C6005" s="246" t="s">
        <v>4194</v>
      </c>
      <c r="D6005" s="245" t="s">
        <v>19</v>
      </c>
      <c r="E6005" s="247">
        <v>171.57</v>
      </c>
    </row>
    <row r="6006" spans="2:5" ht="31.5" x14ac:dyDescent="0.25">
      <c r="B6006" s="265">
        <v>92390</v>
      </c>
      <c r="C6006" s="246" t="s">
        <v>4221</v>
      </c>
      <c r="D6006" s="245" t="s">
        <v>19</v>
      </c>
      <c r="E6006" s="247">
        <v>175</v>
      </c>
    </row>
    <row r="6007" spans="2:5" ht="31.5" x14ac:dyDescent="0.25">
      <c r="B6007" s="265">
        <v>92355</v>
      </c>
      <c r="C6007" s="246" t="s">
        <v>4196</v>
      </c>
      <c r="D6007" s="245" t="s">
        <v>19</v>
      </c>
      <c r="E6007" s="247">
        <v>218.93</v>
      </c>
    </row>
    <row r="6008" spans="2:5" ht="31.5" x14ac:dyDescent="0.25">
      <c r="B6008" s="265">
        <v>101925</v>
      </c>
      <c r="C6008" s="246" t="s">
        <v>3707</v>
      </c>
      <c r="D6008" s="245" t="s">
        <v>19</v>
      </c>
      <c r="E6008" s="247">
        <v>356.15</v>
      </c>
    </row>
    <row r="6009" spans="2:5" ht="31.5" x14ac:dyDescent="0.25">
      <c r="B6009" s="265">
        <v>101934</v>
      </c>
      <c r="C6009" s="246" t="s">
        <v>3716</v>
      </c>
      <c r="D6009" s="245" t="s">
        <v>19</v>
      </c>
      <c r="E6009" s="247">
        <v>367.6</v>
      </c>
    </row>
    <row r="6010" spans="2:5" ht="31.5" x14ac:dyDescent="0.25">
      <c r="B6010" s="265">
        <v>97541</v>
      </c>
      <c r="C6010" s="246" t="s">
        <v>4780</v>
      </c>
      <c r="D6010" s="245" t="s">
        <v>19</v>
      </c>
      <c r="E6010" s="247">
        <v>32.76</v>
      </c>
    </row>
    <row r="6011" spans="2:5" ht="31.5" x14ac:dyDescent="0.25">
      <c r="B6011" s="265">
        <v>97462</v>
      </c>
      <c r="C6011" s="246" t="s">
        <v>4719</v>
      </c>
      <c r="D6011" s="245" t="s">
        <v>19</v>
      </c>
      <c r="E6011" s="247">
        <v>32.96</v>
      </c>
    </row>
    <row r="6012" spans="2:5" ht="31.5" x14ac:dyDescent="0.25">
      <c r="B6012" s="265">
        <v>97544</v>
      </c>
      <c r="C6012" s="246" t="s">
        <v>4782</v>
      </c>
      <c r="D6012" s="245" t="s">
        <v>19</v>
      </c>
      <c r="E6012" s="247">
        <v>56.97</v>
      </c>
    </row>
    <row r="6013" spans="2:5" ht="31.5" x14ac:dyDescent="0.25">
      <c r="B6013" s="265">
        <v>97500</v>
      </c>
      <c r="C6013" s="246" t="s">
        <v>4749</v>
      </c>
      <c r="D6013" s="245" t="s">
        <v>19</v>
      </c>
      <c r="E6013" s="247">
        <v>29.43</v>
      </c>
    </row>
    <row r="6014" spans="2:5" ht="31.5" x14ac:dyDescent="0.25">
      <c r="B6014" s="265">
        <v>97465</v>
      </c>
      <c r="C6014" s="246" t="s">
        <v>4721</v>
      </c>
      <c r="D6014" s="245" t="s">
        <v>19</v>
      </c>
      <c r="E6014" s="247">
        <v>64.7</v>
      </c>
    </row>
    <row r="6015" spans="2:5" ht="31.5" x14ac:dyDescent="0.25">
      <c r="B6015" s="265">
        <v>97503</v>
      </c>
      <c r="C6015" s="246" t="s">
        <v>4751</v>
      </c>
      <c r="D6015" s="245" t="s">
        <v>19</v>
      </c>
      <c r="E6015" s="247">
        <v>58.47</v>
      </c>
    </row>
    <row r="6016" spans="2:5" ht="31.5" x14ac:dyDescent="0.25">
      <c r="B6016" s="265">
        <v>97468</v>
      </c>
      <c r="C6016" s="246" t="s">
        <v>4723</v>
      </c>
      <c r="D6016" s="245" t="s">
        <v>19</v>
      </c>
      <c r="E6016" s="247">
        <v>82.11</v>
      </c>
    </row>
    <row r="6017" spans="2:5" ht="31.5" x14ac:dyDescent="0.25">
      <c r="B6017" s="265">
        <v>97506</v>
      </c>
      <c r="C6017" s="246" t="s">
        <v>4753</v>
      </c>
      <c r="D6017" s="245" t="s">
        <v>19</v>
      </c>
      <c r="E6017" s="247">
        <v>72.86</v>
      </c>
    </row>
    <row r="6018" spans="2:5" ht="31.5" x14ac:dyDescent="0.25">
      <c r="B6018" s="265">
        <v>97444</v>
      </c>
      <c r="C6018" s="246" t="s">
        <v>4704</v>
      </c>
      <c r="D6018" s="245" t="s">
        <v>19</v>
      </c>
      <c r="E6018" s="247">
        <v>143.01</v>
      </c>
    </row>
    <row r="6019" spans="2:5" ht="31.5" x14ac:dyDescent="0.25">
      <c r="B6019" s="265">
        <v>97471</v>
      </c>
      <c r="C6019" s="246" t="s">
        <v>4725</v>
      </c>
      <c r="D6019" s="245" t="s">
        <v>19</v>
      </c>
      <c r="E6019" s="247">
        <v>121.1</v>
      </c>
    </row>
    <row r="6020" spans="2:5" ht="31.5" x14ac:dyDescent="0.25">
      <c r="B6020" s="265">
        <v>97509</v>
      </c>
      <c r="C6020" s="246" t="s">
        <v>4755</v>
      </c>
      <c r="D6020" s="245" t="s">
        <v>19</v>
      </c>
      <c r="E6020" s="247">
        <v>108.01</v>
      </c>
    </row>
    <row r="6021" spans="2:5" ht="31.5" x14ac:dyDescent="0.25">
      <c r="B6021" s="265">
        <v>97447</v>
      </c>
      <c r="C6021" s="246" t="s">
        <v>4706</v>
      </c>
      <c r="D6021" s="245" t="s">
        <v>19</v>
      </c>
      <c r="E6021" s="247">
        <v>239.21</v>
      </c>
    </row>
    <row r="6022" spans="2:5" ht="31.5" x14ac:dyDescent="0.25">
      <c r="B6022" s="265">
        <v>97475</v>
      </c>
      <c r="C6022" s="246" t="s">
        <v>4727</v>
      </c>
      <c r="D6022" s="245" t="s">
        <v>19</v>
      </c>
      <c r="E6022" s="247">
        <v>221.04</v>
      </c>
    </row>
    <row r="6023" spans="2:5" ht="31.5" x14ac:dyDescent="0.25">
      <c r="B6023" s="265">
        <v>97512</v>
      </c>
      <c r="C6023" s="246" t="s">
        <v>4757</v>
      </c>
      <c r="D6023" s="245" t="s">
        <v>19</v>
      </c>
      <c r="E6023" s="247">
        <v>202.23</v>
      </c>
    </row>
    <row r="6024" spans="2:5" ht="31.5" x14ac:dyDescent="0.25">
      <c r="B6024" s="265">
        <v>97450</v>
      </c>
      <c r="C6024" s="246" t="s">
        <v>4708</v>
      </c>
      <c r="D6024" s="245" t="s">
        <v>19</v>
      </c>
      <c r="E6024" s="247">
        <v>308.45</v>
      </c>
    </row>
    <row r="6025" spans="2:5" ht="31.5" x14ac:dyDescent="0.25">
      <c r="B6025" s="265">
        <v>97478</v>
      </c>
      <c r="C6025" s="246" t="s">
        <v>4729</v>
      </c>
      <c r="D6025" s="245" t="s">
        <v>19</v>
      </c>
      <c r="E6025" s="247">
        <v>294.01</v>
      </c>
    </row>
    <row r="6026" spans="2:5" ht="31.5" x14ac:dyDescent="0.25">
      <c r="B6026" s="265">
        <v>97515</v>
      </c>
      <c r="C6026" s="246" t="s">
        <v>4759</v>
      </c>
      <c r="D6026" s="245" t="s">
        <v>19</v>
      </c>
      <c r="E6026" s="247">
        <v>269.29000000000002</v>
      </c>
    </row>
    <row r="6027" spans="2:5" ht="31.5" x14ac:dyDescent="0.25">
      <c r="B6027" s="265">
        <v>92928</v>
      </c>
      <c r="C6027" s="246" t="s">
        <v>4306</v>
      </c>
      <c r="D6027" s="245" t="s">
        <v>19</v>
      </c>
      <c r="E6027" s="247">
        <v>66.13</v>
      </c>
    </row>
    <row r="6028" spans="2:5" ht="31.5" x14ac:dyDescent="0.25">
      <c r="B6028" s="265">
        <v>92943</v>
      </c>
      <c r="C6028" s="246" t="s">
        <v>4321</v>
      </c>
      <c r="D6028" s="245" t="s">
        <v>19</v>
      </c>
      <c r="E6028" s="247">
        <v>49.98</v>
      </c>
    </row>
    <row r="6029" spans="2:5" ht="31.5" x14ac:dyDescent="0.25">
      <c r="B6029" s="265">
        <v>92929</v>
      </c>
      <c r="C6029" s="246" t="s">
        <v>4307</v>
      </c>
      <c r="D6029" s="245" t="s">
        <v>19</v>
      </c>
      <c r="E6029" s="247">
        <v>66.13</v>
      </c>
    </row>
    <row r="6030" spans="2:5" ht="31.5" x14ac:dyDescent="0.25">
      <c r="B6030" s="265">
        <v>92944</v>
      </c>
      <c r="C6030" s="246" t="s">
        <v>4322</v>
      </c>
      <c r="D6030" s="245" t="s">
        <v>19</v>
      </c>
      <c r="E6030" s="247">
        <v>49.98</v>
      </c>
    </row>
    <row r="6031" spans="2:5" ht="31.5" x14ac:dyDescent="0.25">
      <c r="B6031" s="265">
        <v>92930</v>
      </c>
      <c r="C6031" s="246" t="s">
        <v>4308</v>
      </c>
      <c r="D6031" s="245" t="s">
        <v>19</v>
      </c>
      <c r="E6031" s="247">
        <v>66.13</v>
      </c>
    </row>
    <row r="6032" spans="2:5" ht="31.5" x14ac:dyDescent="0.25">
      <c r="B6032" s="265">
        <v>92945</v>
      </c>
      <c r="C6032" s="246" t="s">
        <v>4323</v>
      </c>
      <c r="D6032" s="245" t="s">
        <v>19</v>
      </c>
      <c r="E6032" s="247">
        <v>49.98</v>
      </c>
    </row>
    <row r="6033" spans="2:5" ht="31.5" x14ac:dyDescent="0.25">
      <c r="B6033" s="265">
        <v>92925</v>
      </c>
      <c r="C6033" s="246" t="s">
        <v>4303</v>
      </c>
      <c r="D6033" s="245" t="s">
        <v>19</v>
      </c>
      <c r="E6033" s="247">
        <v>58.07</v>
      </c>
    </row>
    <row r="6034" spans="2:5" ht="31.5" x14ac:dyDescent="0.25">
      <c r="B6034" s="265">
        <v>92940</v>
      </c>
      <c r="C6034" s="246" t="s">
        <v>4318</v>
      </c>
      <c r="D6034" s="245" t="s">
        <v>19</v>
      </c>
      <c r="E6034" s="247">
        <v>43.91</v>
      </c>
    </row>
    <row r="6035" spans="2:5" ht="31.5" x14ac:dyDescent="0.25">
      <c r="B6035" s="265">
        <v>92926</v>
      </c>
      <c r="C6035" s="246" t="s">
        <v>4304</v>
      </c>
      <c r="D6035" s="245" t="s">
        <v>19</v>
      </c>
      <c r="E6035" s="247">
        <v>58.06</v>
      </c>
    </row>
    <row r="6036" spans="2:5" ht="31.5" x14ac:dyDescent="0.25">
      <c r="B6036" s="265">
        <v>92941</v>
      </c>
      <c r="C6036" s="246" t="s">
        <v>4319</v>
      </c>
      <c r="D6036" s="245" t="s">
        <v>19</v>
      </c>
      <c r="E6036" s="247">
        <v>43.9</v>
      </c>
    </row>
    <row r="6037" spans="2:5" ht="31.5" x14ac:dyDescent="0.25">
      <c r="B6037" s="265">
        <v>92927</v>
      </c>
      <c r="C6037" s="246" t="s">
        <v>4305</v>
      </c>
      <c r="D6037" s="245" t="s">
        <v>19</v>
      </c>
      <c r="E6037" s="247">
        <v>58.06</v>
      </c>
    </row>
    <row r="6038" spans="2:5" ht="31.5" x14ac:dyDescent="0.25">
      <c r="B6038" s="265">
        <v>92942</v>
      </c>
      <c r="C6038" s="246" t="s">
        <v>4320</v>
      </c>
      <c r="D6038" s="245" t="s">
        <v>19</v>
      </c>
      <c r="E6038" s="247">
        <v>43.9</v>
      </c>
    </row>
    <row r="6039" spans="2:5" ht="31.5" x14ac:dyDescent="0.25">
      <c r="B6039" s="265">
        <v>92918</v>
      </c>
      <c r="C6039" s="246" t="s">
        <v>4301</v>
      </c>
      <c r="D6039" s="245" t="s">
        <v>19</v>
      </c>
      <c r="E6039" s="247">
        <v>47.45</v>
      </c>
    </row>
    <row r="6040" spans="2:5" ht="31.5" x14ac:dyDescent="0.25">
      <c r="B6040" s="265">
        <v>92938</v>
      </c>
      <c r="C6040" s="246" t="s">
        <v>4316</v>
      </c>
      <c r="D6040" s="245" t="s">
        <v>19</v>
      </c>
      <c r="E6040" s="247">
        <v>34.99</v>
      </c>
    </row>
    <row r="6041" spans="2:5" ht="31.5" x14ac:dyDescent="0.25">
      <c r="B6041" s="265">
        <v>92920</v>
      </c>
      <c r="C6041" s="246" t="s">
        <v>4302</v>
      </c>
      <c r="D6041" s="245" t="s">
        <v>19</v>
      </c>
      <c r="E6041" s="247">
        <v>47.74</v>
      </c>
    </row>
    <row r="6042" spans="2:5" ht="31.5" x14ac:dyDescent="0.25">
      <c r="B6042" s="265">
        <v>92939</v>
      </c>
      <c r="C6042" s="246" t="s">
        <v>4317</v>
      </c>
      <c r="D6042" s="245" t="s">
        <v>19</v>
      </c>
      <c r="E6042" s="247">
        <v>35.28</v>
      </c>
    </row>
    <row r="6043" spans="2:5" ht="31.5" x14ac:dyDescent="0.25">
      <c r="B6043" s="265">
        <v>92910</v>
      </c>
      <c r="C6043" s="246" t="s">
        <v>4296</v>
      </c>
      <c r="D6043" s="245" t="s">
        <v>19</v>
      </c>
      <c r="E6043" s="247">
        <v>123.52</v>
      </c>
    </row>
    <row r="6044" spans="2:5" ht="31.5" x14ac:dyDescent="0.25">
      <c r="B6044" s="265">
        <v>92934</v>
      </c>
      <c r="C6044" s="246" t="s">
        <v>4312</v>
      </c>
      <c r="D6044" s="245" t="s">
        <v>19</v>
      </c>
      <c r="E6044" s="247">
        <v>125.76</v>
      </c>
    </row>
    <row r="6045" spans="2:5" ht="31.5" x14ac:dyDescent="0.25">
      <c r="B6045" s="265">
        <v>92949</v>
      </c>
      <c r="C6045" s="246" t="s">
        <v>4327</v>
      </c>
      <c r="D6045" s="245" t="s">
        <v>19</v>
      </c>
      <c r="E6045" s="247">
        <v>103.48</v>
      </c>
    </row>
    <row r="6046" spans="2:5" ht="31.5" x14ac:dyDescent="0.25">
      <c r="B6046" s="265">
        <v>92911</v>
      </c>
      <c r="C6046" s="246" t="s">
        <v>4297</v>
      </c>
      <c r="D6046" s="245" t="s">
        <v>19</v>
      </c>
      <c r="E6046" s="247">
        <v>123.52</v>
      </c>
    </row>
    <row r="6047" spans="2:5" ht="31.5" x14ac:dyDescent="0.25">
      <c r="B6047" s="265">
        <v>92935</v>
      </c>
      <c r="C6047" s="246" t="s">
        <v>4313</v>
      </c>
      <c r="D6047" s="245" t="s">
        <v>19</v>
      </c>
      <c r="E6047" s="247">
        <v>125.76</v>
      </c>
    </row>
    <row r="6048" spans="2:5" ht="31.5" x14ac:dyDescent="0.25">
      <c r="B6048" s="265">
        <v>92950</v>
      </c>
      <c r="C6048" s="246" t="s">
        <v>4328</v>
      </c>
      <c r="D6048" s="245" t="s">
        <v>19</v>
      </c>
      <c r="E6048" s="247">
        <v>103.48</v>
      </c>
    </row>
    <row r="6049" spans="2:5" ht="31.5" x14ac:dyDescent="0.25">
      <c r="B6049" s="265">
        <v>92907</v>
      </c>
      <c r="C6049" s="246" t="s">
        <v>4293</v>
      </c>
      <c r="D6049" s="245" t="s">
        <v>19</v>
      </c>
      <c r="E6049" s="247">
        <v>86.75</v>
      </c>
    </row>
    <row r="6050" spans="2:5" ht="31.5" x14ac:dyDescent="0.25">
      <c r="B6050" s="265">
        <v>92931</v>
      </c>
      <c r="C6050" s="246" t="s">
        <v>4309</v>
      </c>
      <c r="D6050" s="245" t="s">
        <v>19</v>
      </c>
      <c r="E6050" s="247">
        <v>86.69</v>
      </c>
    </row>
    <row r="6051" spans="2:5" ht="31.5" x14ac:dyDescent="0.25">
      <c r="B6051" s="265">
        <v>92946</v>
      </c>
      <c r="C6051" s="246" t="s">
        <v>4324</v>
      </c>
      <c r="D6051" s="245" t="s">
        <v>19</v>
      </c>
      <c r="E6051" s="247">
        <v>68.11</v>
      </c>
    </row>
    <row r="6052" spans="2:5" ht="31.5" x14ac:dyDescent="0.25">
      <c r="B6052" s="265">
        <v>92908</v>
      </c>
      <c r="C6052" s="246" t="s">
        <v>4294</v>
      </c>
      <c r="D6052" s="245" t="s">
        <v>19</v>
      </c>
      <c r="E6052" s="247">
        <v>86.75</v>
      </c>
    </row>
    <row r="6053" spans="2:5" ht="31.5" x14ac:dyDescent="0.25">
      <c r="B6053" s="265">
        <v>92932</v>
      </c>
      <c r="C6053" s="246" t="s">
        <v>4310</v>
      </c>
      <c r="D6053" s="245" t="s">
        <v>19</v>
      </c>
      <c r="E6053" s="247">
        <v>86.69</v>
      </c>
    </row>
    <row r="6054" spans="2:5" ht="31.5" x14ac:dyDescent="0.25">
      <c r="B6054" s="265">
        <v>92947</v>
      </c>
      <c r="C6054" s="246" t="s">
        <v>4325</v>
      </c>
      <c r="D6054" s="245" t="s">
        <v>19</v>
      </c>
      <c r="E6054" s="247">
        <v>68.11</v>
      </c>
    </row>
    <row r="6055" spans="2:5" ht="31.5" x14ac:dyDescent="0.25">
      <c r="B6055" s="265">
        <v>92909</v>
      </c>
      <c r="C6055" s="246" t="s">
        <v>4295</v>
      </c>
      <c r="D6055" s="245" t="s">
        <v>19</v>
      </c>
      <c r="E6055" s="247">
        <v>86.75</v>
      </c>
    </row>
    <row r="6056" spans="2:5" ht="31.5" x14ac:dyDescent="0.25">
      <c r="B6056" s="265">
        <v>92933</v>
      </c>
      <c r="C6056" s="246" t="s">
        <v>4311</v>
      </c>
      <c r="D6056" s="245" t="s">
        <v>19</v>
      </c>
      <c r="E6056" s="247">
        <v>86.69</v>
      </c>
    </row>
    <row r="6057" spans="2:5" ht="31.5" x14ac:dyDescent="0.25">
      <c r="B6057" s="265">
        <v>92948</v>
      </c>
      <c r="C6057" s="246" t="s">
        <v>4326</v>
      </c>
      <c r="D6057" s="245" t="s">
        <v>19</v>
      </c>
      <c r="E6057" s="247">
        <v>68.11</v>
      </c>
    </row>
    <row r="6058" spans="2:5" ht="31.5" x14ac:dyDescent="0.25">
      <c r="B6058" s="265">
        <v>92912</v>
      </c>
      <c r="C6058" s="246" t="s">
        <v>4298</v>
      </c>
      <c r="D6058" s="245" t="s">
        <v>19</v>
      </c>
      <c r="E6058" s="247">
        <v>163.51</v>
      </c>
    </row>
    <row r="6059" spans="2:5" ht="31.5" x14ac:dyDescent="0.25">
      <c r="B6059" s="265">
        <v>92913</v>
      </c>
      <c r="C6059" s="246" t="s">
        <v>4299</v>
      </c>
      <c r="D6059" s="245" t="s">
        <v>19</v>
      </c>
      <c r="E6059" s="247">
        <v>167.34</v>
      </c>
    </row>
    <row r="6060" spans="2:5" ht="31.5" x14ac:dyDescent="0.25">
      <c r="B6060" s="265">
        <v>92936</v>
      </c>
      <c r="C6060" s="246" t="s">
        <v>4314</v>
      </c>
      <c r="D6060" s="245" t="s">
        <v>19</v>
      </c>
      <c r="E6060" s="247">
        <v>171.95</v>
      </c>
    </row>
    <row r="6061" spans="2:5" ht="31.5" x14ac:dyDescent="0.25">
      <c r="B6061" s="265">
        <v>92951</v>
      </c>
      <c r="C6061" s="246" t="s">
        <v>4329</v>
      </c>
      <c r="D6061" s="245" t="s">
        <v>19</v>
      </c>
      <c r="E6061" s="247">
        <v>146.06</v>
      </c>
    </row>
    <row r="6062" spans="2:5" ht="31.5" x14ac:dyDescent="0.25">
      <c r="B6062" s="265">
        <v>92914</v>
      </c>
      <c r="C6062" s="246" t="s">
        <v>4300</v>
      </c>
      <c r="D6062" s="245" t="s">
        <v>19</v>
      </c>
      <c r="E6062" s="247">
        <v>167.34</v>
      </c>
    </row>
    <row r="6063" spans="2:5" ht="31.5" x14ac:dyDescent="0.25">
      <c r="B6063" s="265">
        <v>92937</v>
      </c>
      <c r="C6063" s="246" t="s">
        <v>4315</v>
      </c>
      <c r="D6063" s="245" t="s">
        <v>19</v>
      </c>
      <c r="E6063" s="247">
        <v>171.95</v>
      </c>
    </row>
    <row r="6064" spans="2:5" ht="31.5" x14ac:dyDescent="0.25">
      <c r="B6064" s="265">
        <v>92952</v>
      </c>
      <c r="C6064" s="246" t="s">
        <v>4330</v>
      </c>
      <c r="D6064" s="245" t="s">
        <v>19</v>
      </c>
      <c r="E6064" s="247">
        <v>146.06</v>
      </c>
    </row>
    <row r="6065" spans="2:5" ht="31.5" x14ac:dyDescent="0.25">
      <c r="B6065" s="265">
        <v>92953</v>
      </c>
      <c r="C6065" s="246" t="s">
        <v>4331</v>
      </c>
      <c r="D6065" s="245" t="s">
        <v>19</v>
      </c>
      <c r="E6065" s="247">
        <v>30.59</v>
      </c>
    </row>
    <row r="6066" spans="2:5" ht="31.5" x14ac:dyDescent="0.25">
      <c r="B6066" s="265">
        <v>101921</v>
      </c>
      <c r="C6066" s="246" t="s">
        <v>3703</v>
      </c>
      <c r="D6066" s="245" t="s">
        <v>19</v>
      </c>
      <c r="E6066" s="247">
        <v>257.54000000000002</v>
      </c>
    </row>
    <row r="6067" spans="2:5" ht="31.5" x14ac:dyDescent="0.25">
      <c r="B6067" s="265">
        <v>101930</v>
      </c>
      <c r="C6067" s="246" t="s">
        <v>3712</v>
      </c>
      <c r="D6067" s="245" t="s">
        <v>19</v>
      </c>
      <c r="E6067" s="247">
        <v>265.17</v>
      </c>
    </row>
    <row r="6068" spans="2:5" ht="31.5" x14ac:dyDescent="0.25">
      <c r="B6068" s="265">
        <v>101922</v>
      </c>
      <c r="C6068" s="246" t="s">
        <v>3704</v>
      </c>
      <c r="D6068" s="245" t="s">
        <v>19</v>
      </c>
      <c r="E6068" s="247">
        <v>257.54000000000002</v>
      </c>
    </row>
    <row r="6069" spans="2:5" ht="31.5" x14ac:dyDescent="0.25">
      <c r="B6069" s="265">
        <v>101931</v>
      </c>
      <c r="C6069" s="246" t="s">
        <v>3713</v>
      </c>
      <c r="D6069" s="245" t="s">
        <v>19</v>
      </c>
      <c r="E6069" s="247">
        <v>265.17</v>
      </c>
    </row>
    <row r="6070" spans="2:5" ht="31.5" x14ac:dyDescent="0.25">
      <c r="B6070" s="265">
        <v>101923</v>
      </c>
      <c r="C6070" s="246" t="s">
        <v>3705</v>
      </c>
      <c r="D6070" s="245" t="s">
        <v>19</v>
      </c>
      <c r="E6070" s="247">
        <v>257.54000000000002</v>
      </c>
    </row>
    <row r="6071" spans="2:5" ht="31.5" x14ac:dyDescent="0.25">
      <c r="B6071" s="265">
        <v>101932</v>
      </c>
      <c r="C6071" s="246" t="s">
        <v>3714</v>
      </c>
      <c r="D6071" s="245" t="s">
        <v>19</v>
      </c>
      <c r="E6071" s="247">
        <v>265.17</v>
      </c>
    </row>
    <row r="6072" spans="2:5" ht="31.5" x14ac:dyDescent="0.25">
      <c r="B6072" s="265">
        <v>97537</v>
      </c>
      <c r="C6072" s="246" t="s">
        <v>4778</v>
      </c>
      <c r="D6072" s="245" t="s">
        <v>19</v>
      </c>
      <c r="E6072" s="247">
        <v>27.06</v>
      </c>
    </row>
    <row r="6073" spans="2:5" ht="31.5" x14ac:dyDescent="0.25">
      <c r="B6073" s="265">
        <v>97540</v>
      </c>
      <c r="C6073" s="246" t="s">
        <v>4779</v>
      </c>
      <c r="D6073" s="245" t="s">
        <v>19</v>
      </c>
      <c r="E6073" s="247">
        <v>37.51</v>
      </c>
    </row>
    <row r="6074" spans="2:5" ht="31.5" x14ac:dyDescent="0.25">
      <c r="B6074" s="265">
        <v>97543</v>
      </c>
      <c r="C6074" s="246" t="s">
        <v>4781</v>
      </c>
      <c r="D6074" s="245" t="s">
        <v>19</v>
      </c>
      <c r="E6074" s="247">
        <v>62.68</v>
      </c>
    </row>
    <row r="6075" spans="2:5" ht="31.5" x14ac:dyDescent="0.25">
      <c r="B6075" s="265">
        <v>97461</v>
      </c>
      <c r="C6075" s="246" t="s">
        <v>4718</v>
      </c>
      <c r="D6075" s="245" t="s">
        <v>19</v>
      </c>
      <c r="E6075" s="247">
        <v>38.67</v>
      </c>
    </row>
    <row r="6076" spans="2:5" ht="31.5" x14ac:dyDescent="0.25">
      <c r="B6076" s="265">
        <v>97499</v>
      </c>
      <c r="C6076" s="246" t="s">
        <v>4748</v>
      </c>
      <c r="D6076" s="245" t="s">
        <v>19</v>
      </c>
      <c r="E6076" s="247">
        <v>35.14</v>
      </c>
    </row>
    <row r="6077" spans="2:5" ht="31.5" x14ac:dyDescent="0.25">
      <c r="B6077" s="265">
        <v>97464</v>
      </c>
      <c r="C6077" s="246" t="s">
        <v>4720</v>
      </c>
      <c r="D6077" s="245" t="s">
        <v>19</v>
      </c>
      <c r="E6077" s="247">
        <v>55.06</v>
      </c>
    </row>
    <row r="6078" spans="2:5" ht="31.5" x14ac:dyDescent="0.25">
      <c r="B6078" s="265">
        <v>97502</v>
      </c>
      <c r="C6078" s="246" t="s">
        <v>4750</v>
      </c>
      <c r="D6078" s="245" t="s">
        <v>19</v>
      </c>
      <c r="E6078" s="247">
        <v>48.5</v>
      </c>
    </row>
    <row r="6079" spans="2:5" ht="31.5" x14ac:dyDescent="0.25">
      <c r="B6079" s="265">
        <v>97467</v>
      </c>
      <c r="C6079" s="246" t="s">
        <v>4722</v>
      </c>
      <c r="D6079" s="245" t="s">
        <v>19</v>
      </c>
      <c r="E6079" s="247">
        <v>69.78</v>
      </c>
    </row>
    <row r="6080" spans="2:5" ht="31.5" x14ac:dyDescent="0.25">
      <c r="B6080" s="265">
        <v>97505</v>
      </c>
      <c r="C6080" s="246" t="s">
        <v>4752</v>
      </c>
      <c r="D6080" s="245" t="s">
        <v>19</v>
      </c>
      <c r="E6080" s="247">
        <v>60.53</v>
      </c>
    </row>
    <row r="6081" spans="2:5" ht="31.5" x14ac:dyDescent="0.25">
      <c r="B6081" s="265">
        <v>97443</v>
      </c>
      <c r="C6081" s="246" t="s">
        <v>4703</v>
      </c>
      <c r="D6081" s="245" t="s">
        <v>19</v>
      </c>
      <c r="E6081" s="247">
        <v>123.5</v>
      </c>
    </row>
    <row r="6082" spans="2:5" ht="31.5" x14ac:dyDescent="0.25">
      <c r="B6082" s="265">
        <v>97470</v>
      </c>
      <c r="C6082" s="246" t="s">
        <v>4724</v>
      </c>
      <c r="D6082" s="245" t="s">
        <v>19</v>
      </c>
      <c r="E6082" s="247">
        <v>101.59</v>
      </c>
    </row>
    <row r="6083" spans="2:5" ht="31.5" x14ac:dyDescent="0.25">
      <c r="B6083" s="265">
        <v>97508</v>
      </c>
      <c r="C6083" s="246" t="s">
        <v>4754</v>
      </c>
      <c r="D6083" s="245" t="s">
        <v>19</v>
      </c>
      <c r="E6083" s="247">
        <v>88.5</v>
      </c>
    </row>
    <row r="6084" spans="2:5" ht="31.5" x14ac:dyDescent="0.25">
      <c r="B6084" s="265">
        <v>97446</v>
      </c>
      <c r="C6084" s="246" t="s">
        <v>4705</v>
      </c>
      <c r="D6084" s="245" t="s">
        <v>19</v>
      </c>
      <c r="E6084" s="247">
        <v>239.21</v>
      </c>
    </row>
    <row r="6085" spans="2:5" ht="31.5" x14ac:dyDescent="0.25">
      <c r="B6085" s="265">
        <v>97474</v>
      </c>
      <c r="C6085" s="246" t="s">
        <v>4726</v>
      </c>
      <c r="D6085" s="245" t="s">
        <v>19</v>
      </c>
      <c r="E6085" s="247">
        <v>181.61</v>
      </c>
    </row>
    <row r="6086" spans="2:5" ht="31.5" x14ac:dyDescent="0.25">
      <c r="B6086" s="265">
        <v>97511</v>
      </c>
      <c r="C6086" s="246" t="s">
        <v>4756</v>
      </c>
      <c r="D6086" s="245" t="s">
        <v>19</v>
      </c>
      <c r="E6086" s="247">
        <v>162.80000000000001</v>
      </c>
    </row>
    <row r="6087" spans="2:5" ht="31.5" x14ac:dyDescent="0.25">
      <c r="B6087" s="265">
        <v>97449</v>
      </c>
      <c r="C6087" s="246" t="s">
        <v>4707</v>
      </c>
      <c r="D6087" s="245" t="s">
        <v>19</v>
      </c>
      <c r="E6087" s="247">
        <v>255.33</v>
      </c>
    </row>
    <row r="6088" spans="2:5" ht="31.5" x14ac:dyDescent="0.25">
      <c r="B6088" s="265">
        <v>97477</v>
      </c>
      <c r="C6088" s="246" t="s">
        <v>4728</v>
      </c>
      <c r="D6088" s="245" t="s">
        <v>19</v>
      </c>
      <c r="E6088" s="247">
        <v>240.89</v>
      </c>
    </row>
    <row r="6089" spans="2:5" ht="31.5" x14ac:dyDescent="0.25">
      <c r="B6089" s="265">
        <v>97514</v>
      </c>
      <c r="C6089" s="246" t="s">
        <v>4758</v>
      </c>
      <c r="D6089" s="245" t="s">
        <v>19</v>
      </c>
      <c r="E6089" s="247">
        <v>216.17</v>
      </c>
    </row>
    <row r="6090" spans="2:5" ht="31.5" x14ac:dyDescent="0.25">
      <c r="B6090" s="265">
        <v>101920</v>
      </c>
      <c r="C6090" s="246" t="s">
        <v>3702</v>
      </c>
      <c r="D6090" s="245" t="s">
        <v>19</v>
      </c>
      <c r="E6090" s="247">
        <v>226.77</v>
      </c>
    </row>
    <row r="6091" spans="2:5" ht="31.5" x14ac:dyDescent="0.25">
      <c r="B6091" s="265">
        <v>101929</v>
      </c>
      <c r="C6091" s="246" t="s">
        <v>3711</v>
      </c>
      <c r="D6091" s="245" t="s">
        <v>19</v>
      </c>
      <c r="E6091" s="247">
        <v>234.4</v>
      </c>
    </row>
    <row r="6092" spans="2:5" ht="31.5" x14ac:dyDescent="0.25">
      <c r="B6092" s="265">
        <v>92693</v>
      </c>
      <c r="C6092" s="246" t="s">
        <v>4261</v>
      </c>
      <c r="D6092" s="245" t="s">
        <v>19</v>
      </c>
      <c r="E6092" s="247">
        <v>18.39</v>
      </c>
    </row>
    <row r="6093" spans="2:5" ht="31.5" x14ac:dyDescent="0.25">
      <c r="B6093" s="265">
        <v>92695</v>
      </c>
      <c r="C6093" s="246" t="s">
        <v>4263</v>
      </c>
      <c r="D6093" s="245" t="s">
        <v>19</v>
      </c>
      <c r="E6093" s="247">
        <v>29.1</v>
      </c>
    </row>
    <row r="6094" spans="2:5" ht="31.5" x14ac:dyDescent="0.25">
      <c r="B6094" s="265">
        <v>92697</v>
      </c>
      <c r="C6094" s="246" t="s">
        <v>4265</v>
      </c>
      <c r="D6094" s="245" t="s">
        <v>19</v>
      </c>
      <c r="E6094" s="247">
        <v>47.09</v>
      </c>
    </row>
    <row r="6095" spans="2:5" ht="31.5" x14ac:dyDescent="0.25">
      <c r="B6095" s="265">
        <v>92658</v>
      </c>
      <c r="C6095" s="246" t="s">
        <v>4231</v>
      </c>
      <c r="D6095" s="245" t="s">
        <v>19</v>
      </c>
      <c r="E6095" s="247">
        <v>35.159999999999997</v>
      </c>
    </row>
    <row r="6096" spans="2:5" ht="31.5" x14ac:dyDescent="0.25">
      <c r="B6096" s="265">
        <v>92660</v>
      </c>
      <c r="C6096" s="246" t="s">
        <v>4233</v>
      </c>
      <c r="D6096" s="245" t="s">
        <v>19</v>
      </c>
      <c r="E6096" s="247">
        <v>42.38</v>
      </c>
    </row>
    <row r="6097" spans="2:5" ht="31.5" x14ac:dyDescent="0.25">
      <c r="B6097" s="265">
        <v>92662</v>
      </c>
      <c r="C6097" s="246" t="s">
        <v>4235</v>
      </c>
      <c r="D6097" s="245" t="s">
        <v>19</v>
      </c>
      <c r="E6097" s="247">
        <v>48.38</v>
      </c>
    </row>
    <row r="6098" spans="2:5" ht="31.5" x14ac:dyDescent="0.25">
      <c r="B6098" s="265">
        <v>92664</v>
      </c>
      <c r="C6098" s="246" t="s">
        <v>4237</v>
      </c>
      <c r="D6098" s="245" t="s">
        <v>19</v>
      </c>
      <c r="E6098" s="247">
        <v>63.78</v>
      </c>
    </row>
    <row r="6099" spans="2:5" ht="31.5" x14ac:dyDescent="0.25">
      <c r="B6099" s="265">
        <v>92666</v>
      </c>
      <c r="C6099" s="246" t="s">
        <v>4239</v>
      </c>
      <c r="D6099" s="245" t="s">
        <v>19</v>
      </c>
      <c r="E6099" s="247">
        <v>98.63</v>
      </c>
    </row>
    <row r="6100" spans="2:5" ht="31.5" x14ac:dyDescent="0.25">
      <c r="B6100" s="265">
        <v>92668</v>
      </c>
      <c r="C6100" s="246" t="s">
        <v>4241</v>
      </c>
      <c r="D6100" s="245" t="s">
        <v>19</v>
      </c>
      <c r="E6100" s="247">
        <v>137.6</v>
      </c>
    </row>
    <row r="6101" spans="2:5" ht="31.5" x14ac:dyDescent="0.25">
      <c r="B6101" s="265">
        <v>92370</v>
      </c>
      <c r="C6101" s="246" t="s">
        <v>4201</v>
      </c>
      <c r="D6101" s="245" t="s">
        <v>19</v>
      </c>
      <c r="E6101" s="247">
        <v>47.62</v>
      </c>
    </row>
    <row r="6102" spans="2:5" ht="31.5" x14ac:dyDescent="0.25">
      <c r="B6102" s="265">
        <v>92372</v>
      </c>
      <c r="C6102" s="246" t="s">
        <v>4203</v>
      </c>
      <c r="D6102" s="245" t="s">
        <v>19</v>
      </c>
      <c r="E6102" s="247">
        <v>56.54</v>
      </c>
    </row>
    <row r="6103" spans="2:5" ht="31.5" x14ac:dyDescent="0.25">
      <c r="B6103" s="265">
        <v>92374</v>
      </c>
      <c r="C6103" s="246" t="s">
        <v>4205</v>
      </c>
      <c r="D6103" s="245" t="s">
        <v>19</v>
      </c>
      <c r="E6103" s="247">
        <v>64.53</v>
      </c>
    </row>
    <row r="6104" spans="2:5" ht="31.5" x14ac:dyDescent="0.25">
      <c r="B6104" s="265">
        <v>92345</v>
      </c>
      <c r="C6104" s="246" t="s">
        <v>4186</v>
      </c>
      <c r="D6104" s="245" t="s">
        <v>19</v>
      </c>
      <c r="E6104" s="247">
        <v>82.42</v>
      </c>
    </row>
    <row r="6105" spans="2:5" ht="31.5" x14ac:dyDescent="0.25">
      <c r="B6105" s="265">
        <v>92376</v>
      </c>
      <c r="C6105" s="246" t="s">
        <v>4207</v>
      </c>
      <c r="D6105" s="245" t="s">
        <v>19</v>
      </c>
      <c r="E6105" s="247">
        <v>82.36</v>
      </c>
    </row>
    <row r="6106" spans="2:5" ht="31.5" x14ac:dyDescent="0.25">
      <c r="B6106" s="265">
        <v>92347</v>
      </c>
      <c r="C6106" s="246" t="s">
        <v>4188</v>
      </c>
      <c r="D6106" s="245" t="s">
        <v>19</v>
      </c>
      <c r="E6106" s="247">
        <v>118.67</v>
      </c>
    </row>
    <row r="6107" spans="2:5" ht="31.5" x14ac:dyDescent="0.25">
      <c r="B6107" s="265">
        <v>92378</v>
      </c>
      <c r="C6107" s="246" t="s">
        <v>4209</v>
      </c>
      <c r="D6107" s="245" t="s">
        <v>19</v>
      </c>
      <c r="E6107" s="247">
        <v>120.91</v>
      </c>
    </row>
    <row r="6108" spans="2:5" ht="31.5" x14ac:dyDescent="0.25">
      <c r="B6108" s="265">
        <v>92349</v>
      </c>
      <c r="C6108" s="246" t="s">
        <v>4190</v>
      </c>
      <c r="D6108" s="245" t="s">
        <v>19</v>
      </c>
      <c r="E6108" s="247">
        <v>158.88</v>
      </c>
    </row>
    <row r="6109" spans="2:5" ht="31.5" x14ac:dyDescent="0.25">
      <c r="B6109" s="265">
        <v>92380</v>
      </c>
      <c r="C6109" s="246" t="s">
        <v>4211</v>
      </c>
      <c r="D6109" s="245" t="s">
        <v>19</v>
      </c>
      <c r="E6109" s="247">
        <v>163.49</v>
      </c>
    </row>
    <row r="6110" spans="2:5" x14ac:dyDescent="0.25">
      <c r="B6110" s="265">
        <v>101917</v>
      </c>
      <c r="C6110" s="246" t="s">
        <v>3397</v>
      </c>
      <c r="D6110" s="245" t="s">
        <v>19</v>
      </c>
      <c r="E6110" s="247">
        <v>189.25</v>
      </c>
    </row>
    <row r="6111" spans="2:5" ht="31.5" x14ac:dyDescent="0.25">
      <c r="B6111" s="265">
        <v>101924</v>
      </c>
      <c r="C6111" s="246" t="s">
        <v>3706</v>
      </c>
      <c r="D6111" s="245" t="s">
        <v>19</v>
      </c>
      <c r="E6111" s="247">
        <v>213.89</v>
      </c>
    </row>
    <row r="6112" spans="2:5" ht="31.5" x14ac:dyDescent="0.25">
      <c r="B6112" s="265">
        <v>101933</v>
      </c>
      <c r="C6112" s="246" t="s">
        <v>3715</v>
      </c>
      <c r="D6112" s="245" t="s">
        <v>19</v>
      </c>
      <c r="E6112" s="247">
        <v>221.52</v>
      </c>
    </row>
    <row r="6113" spans="2:5" ht="31.5" x14ac:dyDescent="0.25">
      <c r="B6113" s="265">
        <v>92692</v>
      </c>
      <c r="C6113" s="246" t="s">
        <v>4260</v>
      </c>
      <c r="D6113" s="245" t="s">
        <v>19</v>
      </c>
      <c r="E6113" s="247">
        <v>17.93</v>
      </c>
    </row>
    <row r="6114" spans="2:5" ht="31.5" x14ac:dyDescent="0.25">
      <c r="B6114" s="265">
        <v>92694</v>
      </c>
      <c r="C6114" s="246" t="s">
        <v>4262</v>
      </c>
      <c r="D6114" s="245" t="s">
        <v>19</v>
      </c>
      <c r="E6114" s="247">
        <v>28.64</v>
      </c>
    </row>
    <row r="6115" spans="2:5" ht="31.5" x14ac:dyDescent="0.25">
      <c r="B6115" s="265">
        <v>92696</v>
      </c>
      <c r="C6115" s="246" t="s">
        <v>4264</v>
      </c>
      <c r="D6115" s="245" t="s">
        <v>19</v>
      </c>
      <c r="E6115" s="247">
        <v>45.03</v>
      </c>
    </row>
    <row r="6116" spans="2:5" ht="31.5" x14ac:dyDescent="0.25">
      <c r="B6116" s="265">
        <v>92657</v>
      </c>
      <c r="C6116" s="246" t="s">
        <v>4230</v>
      </c>
      <c r="D6116" s="245" t="s">
        <v>19</v>
      </c>
      <c r="E6116" s="247">
        <v>33.1</v>
      </c>
    </row>
    <row r="6117" spans="2:5" ht="31.5" x14ac:dyDescent="0.25">
      <c r="B6117" s="265">
        <v>92659</v>
      </c>
      <c r="C6117" s="246" t="s">
        <v>4232</v>
      </c>
      <c r="D6117" s="245" t="s">
        <v>19</v>
      </c>
      <c r="E6117" s="247">
        <v>40.450000000000003</v>
      </c>
    </row>
    <row r="6118" spans="2:5" ht="31.5" x14ac:dyDescent="0.25">
      <c r="B6118" s="265">
        <v>92661</v>
      </c>
      <c r="C6118" s="246" t="s">
        <v>4234</v>
      </c>
      <c r="D6118" s="245" t="s">
        <v>19</v>
      </c>
      <c r="E6118" s="247">
        <v>48.01</v>
      </c>
    </row>
    <row r="6119" spans="2:5" ht="31.5" x14ac:dyDescent="0.25">
      <c r="B6119" s="265">
        <v>92663</v>
      </c>
      <c r="C6119" s="246" t="s">
        <v>4236</v>
      </c>
      <c r="D6119" s="245" t="s">
        <v>19</v>
      </c>
      <c r="E6119" s="247">
        <v>63.81</v>
      </c>
    </row>
    <row r="6120" spans="2:5" ht="31.5" x14ac:dyDescent="0.25">
      <c r="B6120" s="265">
        <v>92665</v>
      </c>
      <c r="C6120" s="246" t="s">
        <v>4238</v>
      </c>
      <c r="D6120" s="245" t="s">
        <v>19</v>
      </c>
      <c r="E6120" s="247">
        <v>87.16</v>
      </c>
    </row>
    <row r="6121" spans="2:5" ht="31.5" x14ac:dyDescent="0.25">
      <c r="B6121" s="265">
        <v>92667</v>
      </c>
      <c r="C6121" s="246" t="s">
        <v>4240</v>
      </c>
      <c r="D6121" s="245" t="s">
        <v>19</v>
      </c>
      <c r="E6121" s="247">
        <v>127.39</v>
      </c>
    </row>
    <row r="6122" spans="2:5" ht="31.5" x14ac:dyDescent="0.25">
      <c r="B6122" s="265">
        <v>92369</v>
      </c>
      <c r="C6122" s="246" t="s">
        <v>4200</v>
      </c>
      <c r="D6122" s="245" t="s">
        <v>19</v>
      </c>
      <c r="E6122" s="247">
        <v>45.56</v>
      </c>
    </row>
    <row r="6123" spans="2:5" ht="31.5" x14ac:dyDescent="0.25">
      <c r="B6123" s="265">
        <v>92371</v>
      </c>
      <c r="C6123" s="246" t="s">
        <v>4202</v>
      </c>
      <c r="D6123" s="245" t="s">
        <v>19</v>
      </c>
      <c r="E6123" s="247">
        <v>54.61</v>
      </c>
    </row>
    <row r="6124" spans="2:5" ht="31.5" x14ac:dyDescent="0.25">
      <c r="B6124" s="265">
        <v>92373</v>
      </c>
      <c r="C6124" s="246" t="s">
        <v>4204</v>
      </c>
      <c r="D6124" s="245" t="s">
        <v>19</v>
      </c>
      <c r="E6124" s="247">
        <v>64.16</v>
      </c>
    </row>
    <row r="6125" spans="2:5" ht="31.5" x14ac:dyDescent="0.25">
      <c r="B6125" s="265">
        <v>92344</v>
      </c>
      <c r="C6125" s="246" t="s">
        <v>4185</v>
      </c>
      <c r="D6125" s="245" t="s">
        <v>19</v>
      </c>
      <c r="E6125" s="247">
        <v>82.45</v>
      </c>
    </row>
    <row r="6126" spans="2:5" ht="31.5" x14ac:dyDescent="0.25">
      <c r="B6126" s="265">
        <v>92375</v>
      </c>
      <c r="C6126" s="246" t="s">
        <v>4206</v>
      </c>
      <c r="D6126" s="245" t="s">
        <v>19</v>
      </c>
      <c r="E6126" s="247">
        <v>82.39</v>
      </c>
    </row>
    <row r="6127" spans="2:5" ht="31.5" x14ac:dyDescent="0.25">
      <c r="B6127" s="265">
        <v>92346</v>
      </c>
      <c r="C6127" s="246" t="s">
        <v>4187</v>
      </c>
      <c r="D6127" s="245" t="s">
        <v>19</v>
      </c>
      <c r="E6127" s="247">
        <v>107.2</v>
      </c>
    </row>
    <row r="6128" spans="2:5" ht="31.5" x14ac:dyDescent="0.25">
      <c r="B6128" s="265">
        <v>92377</v>
      </c>
      <c r="C6128" s="246" t="s">
        <v>4208</v>
      </c>
      <c r="D6128" s="245" t="s">
        <v>19</v>
      </c>
      <c r="E6128" s="247">
        <v>109.44</v>
      </c>
    </row>
    <row r="6129" spans="2:5" ht="31.5" x14ac:dyDescent="0.25">
      <c r="B6129" s="265">
        <v>92348</v>
      </c>
      <c r="C6129" s="246" t="s">
        <v>4189</v>
      </c>
      <c r="D6129" s="245" t="s">
        <v>19</v>
      </c>
      <c r="E6129" s="247">
        <v>148.66999999999999</v>
      </c>
    </row>
    <row r="6130" spans="2:5" ht="31.5" x14ac:dyDescent="0.25">
      <c r="B6130" s="265">
        <v>92379</v>
      </c>
      <c r="C6130" s="246" t="s">
        <v>4210</v>
      </c>
      <c r="D6130" s="245" t="s">
        <v>19</v>
      </c>
      <c r="E6130" s="247">
        <v>153.28</v>
      </c>
    </row>
    <row r="6131" spans="2:5" x14ac:dyDescent="0.25">
      <c r="B6131" s="265">
        <v>95696</v>
      </c>
      <c r="C6131" s="246" t="s">
        <v>4534</v>
      </c>
      <c r="D6131" s="245" t="s">
        <v>19</v>
      </c>
      <c r="E6131" s="247">
        <v>78.569999999999993</v>
      </c>
    </row>
    <row r="6132" spans="2:5" ht="31.5" x14ac:dyDescent="0.25">
      <c r="B6132" s="265">
        <v>92335</v>
      </c>
      <c r="C6132" s="246" t="s">
        <v>3564</v>
      </c>
      <c r="D6132" s="245" t="s">
        <v>123</v>
      </c>
      <c r="E6132" s="247">
        <v>100.32</v>
      </c>
    </row>
    <row r="6133" spans="2:5" ht="31.5" x14ac:dyDescent="0.25">
      <c r="B6133" s="265">
        <v>92336</v>
      </c>
      <c r="C6133" s="246" t="s">
        <v>3565</v>
      </c>
      <c r="D6133" s="245" t="s">
        <v>123</v>
      </c>
      <c r="E6133" s="247">
        <v>122.96</v>
      </c>
    </row>
    <row r="6134" spans="2:5" ht="31.5" x14ac:dyDescent="0.25">
      <c r="B6134" s="265">
        <v>92337</v>
      </c>
      <c r="C6134" s="246" t="s">
        <v>3566</v>
      </c>
      <c r="D6134" s="245" t="s">
        <v>123</v>
      </c>
      <c r="E6134" s="247">
        <v>161.15</v>
      </c>
    </row>
    <row r="6135" spans="2:5" ht="31.5" x14ac:dyDescent="0.25">
      <c r="B6135" s="265">
        <v>92687</v>
      </c>
      <c r="C6135" s="246" t="s">
        <v>3591</v>
      </c>
      <c r="D6135" s="245" t="s">
        <v>123</v>
      </c>
      <c r="E6135" s="247">
        <v>32.28</v>
      </c>
    </row>
    <row r="6136" spans="2:5" ht="31.5" x14ac:dyDescent="0.25">
      <c r="B6136" s="265">
        <v>92688</v>
      </c>
      <c r="C6136" s="246" t="s">
        <v>3592</v>
      </c>
      <c r="D6136" s="245" t="s">
        <v>123</v>
      </c>
      <c r="E6136" s="247">
        <v>45.99</v>
      </c>
    </row>
    <row r="6137" spans="2:5" ht="31.5" x14ac:dyDescent="0.25">
      <c r="B6137" s="265">
        <v>97536</v>
      </c>
      <c r="C6137" s="246" t="s">
        <v>3682</v>
      </c>
      <c r="D6137" s="245" t="s">
        <v>123</v>
      </c>
      <c r="E6137" s="247">
        <v>71.040000000000006</v>
      </c>
    </row>
    <row r="6138" spans="2:5" ht="31.5" x14ac:dyDescent="0.25">
      <c r="B6138" s="265">
        <v>97535</v>
      </c>
      <c r="C6138" s="246" t="s">
        <v>3681</v>
      </c>
      <c r="D6138" s="245" t="s">
        <v>123</v>
      </c>
      <c r="E6138" s="247">
        <v>56.34</v>
      </c>
    </row>
    <row r="6139" spans="2:5" ht="31.5" x14ac:dyDescent="0.25">
      <c r="B6139" s="265">
        <v>92652</v>
      </c>
      <c r="C6139" s="246" t="s">
        <v>3586</v>
      </c>
      <c r="D6139" s="245" t="s">
        <v>123</v>
      </c>
      <c r="E6139" s="247">
        <v>67.56</v>
      </c>
    </row>
    <row r="6140" spans="2:5" ht="31.5" x14ac:dyDescent="0.25">
      <c r="B6140" s="265">
        <v>92653</v>
      </c>
      <c r="C6140" s="246" t="s">
        <v>3587</v>
      </c>
      <c r="D6140" s="245" t="s">
        <v>123</v>
      </c>
      <c r="E6140" s="247">
        <v>76.680000000000007</v>
      </c>
    </row>
    <row r="6141" spans="2:5" ht="31.5" x14ac:dyDescent="0.25">
      <c r="B6141" s="265">
        <v>92654</v>
      </c>
      <c r="C6141" s="246" t="s">
        <v>3588</v>
      </c>
      <c r="D6141" s="245" t="s">
        <v>123</v>
      </c>
      <c r="E6141" s="247">
        <v>103.46</v>
      </c>
    </row>
    <row r="6142" spans="2:5" ht="31.5" x14ac:dyDescent="0.25">
      <c r="B6142" s="265">
        <v>92655</v>
      </c>
      <c r="C6142" s="246" t="s">
        <v>3589</v>
      </c>
      <c r="D6142" s="245" t="s">
        <v>123</v>
      </c>
      <c r="E6142" s="247">
        <v>125.53</v>
      </c>
    </row>
    <row r="6143" spans="2:5" ht="31.5" x14ac:dyDescent="0.25">
      <c r="B6143" s="265">
        <v>92656</v>
      </c>
      <c r="C6143" s="246" t="s">
        <v>3590</v>
      </c>
      <c r="D6143" s="245" t="s">
        <v>123</v>
      </c>
      <c r="E6143" s="247">
        <v>163.12</v>
      </c>
    </row>
    <row r="6144" spans="2:5" ht="31.5" x14ac:dyDescent="0.25">
      <c r="B6144" s="265">
        <v>101918</v>
      </c>
      <c r="C6144" s="246" t="s">
        <v>3700</v>
      </c>
      <c r="D6144" s="245" t="s">
        <v>123</v>
      </c>
      <c r="E6144" s="247">
        <v>231.5</v>
      </c>
    </row>
    <row r="6145" spans="2:5" ht="31.5" x14ac:dyDescent="0.25">
      <c r="B6145" s="265">
        <v>101927</v>
      </c>
      <c r="C6145" s="246" t="s">
        <v>3709</v>
      </c>
      <c r="D6145" s="245" t="s">
        <v>123</v>
      </c>
      <c r="E6145" s="247">
        <v>211.57</v>
      </c>
    </row>
    <row r="6146" spans="2:5" ht="31.5" x14ac:dyDescent="0.25">
      <c r="B6146" s="265">
        <v>97498</v>
      </c>
      <c r="C6146" s="246" t="s">
        <v>3680</v>
      </c>
      <c r="D6146" s="245" t="s">
        <v>123</v>
      </c>
      <c r="E6146" s="247">
        <v>49.95</v>
      </c>
    </row>
    <row r="6147" spans="2:5" ht="31.5" x14ac:dyDescent="0.25">
      <c r="B6147" s="265">
        <v>92364</v>
      </c>
      <c r="C6147" s="246" t="s">
        <v>3576</v>
      </c>
      <c r="D6147" s="245" t="s">
        <v>123</v>
      </c>
      <c r="E6147" s="247">
        <v>61.17</v>
      </c>
    </row>
    <row r="6148" spans="2:5" ht="31.5" x14ac:dyDescent="0.25">
      <c r="B6148" s="265">
        <v>92365</v>
      </c>
      <c r="C6148" s="246" t="s">
        <v>3577</v>
      </c>
      <c r="D6148" s="245" t="s">
        <v>123</v>
      </c>
      <c r="E6148" s="247">
        <v>70.22</v>
      </c>
    </row>
    <row r="6149" spans="2:5" ht="31.5" x14ac:dyDescent="0.25">
      <c r="B6149" s="265">
        <v>92341</v>
      </c>
      <c r="C6149" s="246" t="s">
        <v>3569</v>
      </c>
      <c r="D6149" s="245" t="s">
        <v>123</v>
      </c>
      <c r="E6149" s="247">
        <v>114.32</v>
      </c>
    </row>
    <row r="6150" spans="2:5" ht="31.5" x14ac:dyDescent="0.25">
      <c r="B6150" s="265">
        <v>92366</v>
      </c>
      <c r="C6150" s="246" t="s">
        <v>3578</v>
      </c>
      <c r="D6150" s="245" t="s">
        <v>123</v>
      </c>
      <c r="E6150" s="247">
        <v>96.99</v>
      </c>
    </row>
    <row r="6151" spans="2:5" ht="31.5" x14ac:dyDescent="0.25">
      <c r="B6151" s="265">
        <v>92342</v>
      </c>
      <c r="C6151" s="246" t="s">
        <v>3570</v>
      </c>
      <c r="D6151" s="245" t="s">
        <v>123</v>
      </c>
      <c r="E6151" s="247">
        <v>137.06</v>
      </c>
    </row>
    <row r="6152" spans="2:5" ht="31.5" x14ac:dyDescent="0.25">
      <c r="B6152" s="265">
        <v>92367</v>
      </c>
      <c r="C6152" s="246" t="s">
        <v>3579</v>
      </c>
      <c r="D6152" s="245" t="s">
        <v>123</v>
      </c>
      <c r="E6152" s="247">
        <v>118.95</v>
      </c>
    </row>
    <row r="6153" spans="2:5" ht="31.5" x14ac:dyDescent="0.25">
      <c r="B6153" s="265">
        <v>92343</v>
      </c>
      <c r="C6153" s="246" t="s">
        <v>3571</v>
      </c>
      <c r="D6153" s="245" t="s">
        <v>123</v>
      </c>
      <c r="E6153" s="247">
        <v>175.38</v>
      </c>
    </row>
    <row r="6154" spans="2:5" ht="31.5" x14ac:dyDescent="0.25">
      <c r="B6154" s="265">
        <v>92368</v>
      </c>
      <c r="C6154" s="246" t="s">
        <v>3580</v>
      </c>
      <c r="D6154" s="245" t="s">
        <v>123</v>
      </c>
      <c r="E6154" s="247">
        <v>156.54</v>
      </c>
    </row>
    <row r="6155" spans="2:5" ht="31.5" x14ac:dyDescent="0.25">
      <c r="B6155" s="265">
        <v>92689</v>
      </c>
      <c r="C6155" s="246" t="s">
        <v>3593</v>
      </c>
      <c r="D6155" s="245" t="s">
        <v>123</v>
      </c>
      <c r="E6155" s="247">
        <v>53.71</v>
      </c>
    </row>
    <row r="6156" spans="2:5" ht="31.5" x14ac:dyDescent="0.25">
      <c r="B6156" s="265">
        <v>92690</v>
      </c>
      <c r="C6156" s="246" t="s">
        <v>3594</v>
      </c>
      <c r="D6156" s="245" t="s">
        <v>123</v>
      </c>
      <c r="E6156" s="247">
        <v>77.48</v>
      </c>
    </row>
    <row r="6157" spans="2:5" ht="31.5" x14ac:dyDescent="0.25">
      <c r="B6157" s="265">
        <v>92691</v>
      </c>
      <c r="C6157" s="246" t="s">
        <v>3595</v>
      </c>
      <c r="D6157" s="245" t="s">
        <v>123</v>
      </c>
      <c r="E6157" s="247">
        <v>103.97</v>
      </c>
    </row>
    <row r="6158" spans="2:5" ht="31.5" x14ac:dyDescent="0.25">
      <c r="B6158" s="265">
        <v>92359</v>
      </c>
      <c r="C6158" s="246" t="s">
        <v>3572</v>
      </c>
      <c r="D6158" s="245" t="s">
        <v>123</v>
      </c>
      <c r="E6158" s="247">
        <v>69.48</v>
      </c>
    </row>
    <row r="6159" spans="2:5" ht="31.5" x14ac:dyDescent="0.25">
      <c r="B6159" s="265">
        <v>92645</v>
      </c>
      <c r="C6159" s="246" t="s">
        <v>3581</v>
      </c>
      <c r="D6159" s="245" t="s">
        <v>123</v>
      </c>
      <c r="E6159" s="247">
        <v>74.680000000000007</v>
      </c>
    </row>
    <row r="6160" spans="2:5" ht="31.5" x14ac:dyDescent="0.25">
      <c r="B6160" s="265">
        <v>92360</v>
      </c>
      <c r="C6160" s="246" t="s">
        <v>3573</v>
      </c>
      <c r="D6160" s="245" t="s">
        <v>123</v>
      </c>
      <c r="E6160" s="247">
        <v>92.82</v>
      </c>
    </row>
    <row r="6161" spans="2:5" ht="31.5" x14ac:dyDescent="0.25">
      <c r="B6161" s="265">
        <v>92646</v>
      </c>
      <c r="C6161" s="246" t="s">
        <v>3582</v>
      </c>
      <c r="D6161" s="245" t="s">
        <v>123</v>
      </c>
      <c r="E6161" s="247">
        <v>98</v>
      </c>
    </row>
    <row r="6162" spans="2:5" ht="31.5" x14ac:dyDescent="0.25">
      <c r="B6162" s="265">
        <v>95697</v>
      </c>
      <c r="C6162" s="246" t="s">
        <v>3619</v>
      </c>
      <c r="D6162" s="245" t="s">
        <v>123</v>
      </c>
      <c r="E6162" s="247">
        <v>102.21</v>
      </c>
    </row>
    <row r="6163" spans="2:5" ht="31.5" x14ac:dyDescent="0.25">
      <c r="B6163" s="265">
        <v>92648</v>
      </c>
      <c r="C6163" s="246" t="s">
        <v>3583</v>
      </c>
      <c r="D6163" s="245" t="s">
        <v>123</v>
      </c>
      <c r="E6163" s="247">
        <v>107.41</v>
      </c>
    </row>
    <row r="6164" spans="2:5" ht="31.5" x14ac:dyDescent="0.25">
      <c r="B6164" s="265">
        <v>92338</v>
      </c>
      <c r="C6164" s="246" t="s">
        <v>3567</v>
      </c>
      <c r="D6164" s="245" t="s">
        <v>123</v>
      </c>
      <c r="E6164" s="247">
        <v>154.5</v>
      </c>
    </row>
    <row r="6165" spans="2:5" ht="31.5" x14ac:dyDescent="0.25">
      <c r="B6165" s="265">
        <v>92361</v>
      </c>
      <c r="C6165" s="246" t="s">
        <v>3574</v>
      </c>
      <c r="D6165" s="245" t="s">
        <v>123</v>
      </c>
      <c r="E6165" s="247">
        <v>125.62</v>
      </c>
    </row>
    <row r="6166" spans="2:5" ht="31.5" x14ac:dyDescent="0.25">
      <c r="B6166" s="265">
        <v>92649</v>
      </c>
      <c r="C6166" s="246" t="s">
        <v>3584</v>
      </c>
      <c r="D6166" s="245" t="s">
        <v>123</v>
      </c>
      <c r="E6166" s="247">
        <v>130.81</v>
      </c>
    </row>
    <row r="6167" spans="2:5" ht="31.5" x14ac:dyDescent="0.25">
      <c r="B6167" s="265">
        <v>92339</v>
      </c>
      <c r="C6167" s="246" t="s">
        <v>3568</v>
      </c>
      <c r="D6167" s="245" t="s">
        <v>123</v>
      </c>
      <c r="E6167" s="247">
        <v>230.24</v>
      </c>
    </row>
    <row r="6168" spans="2:5" ht="31.5" x14ac:dyDescent="0.25">
      <c r="B6168" s="265">
        <v>92362</v>
      </c>
      <c r="C6168" s="246" t="s">
        <v>3575</v>
      </c>
      <c r="D6168" s="245" t="s">
        <v>123</v>
      </c>
      <c r="E6168" s="247">
        <v>200.22</v>
      </c>
    </row>
    <row r="6169" spans="2:5" ht="31.5" x14ac:dyDescent="0.25">
      <c r="B6169" s="265">
        <v>92650</v>
      </c>
      <c r="C6169" s="246" t="s">
        <v>3585</v>
      </c>
      <c r="D6169" s="245" t="s">
        <v>123</v>
      </c>
      <c r="E6169" s="247">
        <v>205.41</v>
      </c>
    </row>
    <row r="6170" spans="2:5" ht="31.5" x14ac:dyDescent="0.25">
      <c r="B6170" s="265">
        <v>97439</v>
      </c>
      <c r="C6170" s="246" t="s">
        <v>4700</v>
      </c>
      <c r="D6170" s="245" t="s">
        <v>19</v>
      </c>
      <c r="E6170" s="247">
        <v>144.13999999999999</v>
      </c>
    </row>
    <row r="6171" spans="2:5" ht="31.5" x14ac:dyDescent="0.25">
      <c r="B6171" s="265">
        <v>97440</v>
      </c>
      <c r="C6171" s="246" t="s">
        <v>4701</v>
      </c>
      <c r="D6171" s="245" t="s">
        <v>19</v>
      </c>
      <c r="E6171" s="247">
        <v>172.13</v>
      </c>
    </row>
    <row r="6172" spans="2:5" ht="31.5" x14ac:dyDescent="0.25">
      <c r="B6172" s="265">
        <v>97442</v>
      </c>
      <c r="C6172" s="246" t="s">
        <v>4702</v>
      </c>
      <c r="D6172" s="245" t="s">
        <v>19</v>
      </c>
      <c r="E6172" s="247">
        <v>190.54</v>
      </c>
    </row>
    <row r="6173" spans="2:5" ht="31.5" x14ac:dyDescent="0.25">
      <c r="B6173" s="265">
        <v>97552</v>
      </c>
      <c r="C6173" s="246" t="s">
        <v>4789</v>
      </c>
      <c r="D6173" s="245" t="s">
        <v>19</v>
      </c>
      <c r="E6173" s="247">
        <v>55.04</v>
      </c>
    </row>
    <row r="6174" spans="2:5" ht="31.5" x14ac:dyDescent="0.25">
      <c r="B6174" s="265">
        <v>97553</v>
      </c>
      <c r="C6174" s="246" t="s">
        <v>4790</v>
      </c>
      <c r="D6174" s="245" t="s">
        <v>19</v>
      </c>
      <c r="E6174" s="247">
        <v>80.98</v>
      </c>
    </row>
    <row r="6175" spans="2:5" ht="31.5" x14ac:dyDescent="0.25">
      <c r="B6175" s="265">
        <v>97554</v>
      </c>
      <c r="C6175" s="246" t="s">
        <v>4791</v>
      </c>
      <c r="D6175" s="245" t="s">
        <v>19</v>
      </c>
      <c r="E6175" s="247">
        <v>142.46</v>
      </c>
    </row>
    <row r="6176" spans="2:5" ht="31.5" x14ac:dyDescent="0.25">
      <c r="B6176" s="265">
        <v>97491</v>
      </c>
      <c r="C6176" s="246" t="s">
        <v>4742</v>
      </c>
      <c r="D6176" s="245" t="s">
        <v>19</v>
      </c>
      <c r="E6176" s="247">
        <v>94.27</v>
      </c>
    </row>
    <row r="6177" spans="2:5" ht="31.5" x14ac:dyDescent="0.25">
      <c r="B6177" s="265">
        <v>97529</v>
      </c>
      <c r="C6177" s="246" t="s">
        <v>4772</v>
      </c>
      <c r="D6177" s="245" t="s">
        <v>19</v>
      </c>
      <c r="E6177" s="247">
        <v>87.32</v>
      </c>
    </row>
    <row r="6178" spans="2:5" ht="31.5" x14ac:dyDescent="0.25">
      <c r="B6178" s="265">
        <v>97492</v>
      </c>
      <c r="C6178" s="246" t="s">
        <v>4743</v>
      </c>
      <c r="D6178" s="245" t="s">
        <v>19</v>
      </c>
      <c r="E6178" s="247">
        <v>136.82</v>
      </c>
    </row>
    <row r="6179" spans="2:5" ht="31.5" x14ac:dyDescent="0.25">
      <c r="B6179" s="265">
        <v>97530</v>
      </c>
      <c r="C6179" s="246" t="s">
        <v>4773</v>
      </c>
      <c r="D6179" s="245" t="s">
        <v>19</v>
      </c>
      <c r="E6179" s="247">
        <v>124.35</v>
      </c>
    </row>
    <row r="6180" spans="2:5" ht="31.5" x14ac:dyDescent="0.25">
      <c r="B6180" s="265">
        <v>97493</v>
      </c>
      <c r="C6180" s="246" t="s">
        <v>4744</v>
      </c>
      <c r="D6180" s="245" t="s">
        <v>19</v>
      </c>
      <c r="E6180" s="247">
        <v>176.03</v>
      </c>
    </row>
    <row r="6181" spans="2:5" ht="31.5" x14ac:dyDescent="0.25">
      <c r="B6181" s="265">
        <v>97531</v>
      </c>
      <c r="C6181" s="246" t="s">
        <v>4774</v>
      </c>
      <c r="D6181" s="245" t="s">
        <v>19</v>
      </c>
      <c r="E6181" s="247">
        <v>157.43</v>
      </c>
    </row>
    <row r="6182" spans="2:5" ht="31.5" x14ac:dyDescent="0.25">
      <c r="B6182" s="265">
        <v>97458</v>
      </c>
      <c r="C6182" s="246" t="s">
        <v>4715</v>
      </c>
      <c r="D6182" s="245" t="s">
        <v>19</v>
      </c>
      <c r="E6182" s="247">
        <v>312.95</v>
      </c>
    </row>
    <row r="6183" spans="2:5" ht="31.5" x14ac:dyDescent="0.25">
      <c r="B6183" s="265">
        <v>97494</v>
      </c>
      <c r="C6183" s="246" t="s">
        <v>4745</v>
      </c>
      <c r="D6183" s="245" t="s">
        <v>19</v>
      </c>
      <c r="E6183" s="247">
        <v>269.12</v>
      </c>
    </row>
    <row r="6184" spans="2:5" ht="31.5" x14ac:dyDescent="0.25">
      <c r="B6184" s="265">
        <v>97532</v>
      </c>
      <c r="C6184" s="246" t="s">
        <v>4775</v>
      </c>
      <c r="D6184" s="245" t="s">
        <v>19</v>
      </c>
      <c r="E6184" s="247">
        <v>242.94</v>
      </c>
    </row>
    <row r="6185" spans="2:5" ht="31.5" x14ac:dyDescent="0.25">
      <c r="B6185" s="265">
        <v>97459</v>
      </c>
      <c r="C6185" s="246" t="s">
        <v>4716</v>
      </c>
      <c r="D6185" s="245" t="s">
        <v>19</v>
      </c>
      <c r="E6185" s="247">
        <v>520.76</v>
      </c>
    </row>
    <row r="6186" spans="2:5" ht="31.5" x14ac:dyDescent="0.25">
      <c r="B6186" s="265">
        <v>97495</v>
      </c>
      <c r="C6186" s="246" t="s">
        <v>4746</v>
      </c>
      <c r="D6186" s="245" t="s">
        <v>19</v>
      </c>
      <c r="E6186" s="247">
        <v>484.41</v>
      </c>
    </row>
    <row r="6187" spans="2:5" ht="31.5" x14ac:dyDescent="0.25">
      <c r="B6187" s="265">
        <v>97533</v>
      </c>
      <c r="C6187" s="246" t="s">
        <v>4776</v>
      </c>
      <c r="D6187" s="245" t="s">
        <v>19</v>
      </c>
      <c r="E6187" s="247">
        <v>452.2</v>
      </c>
    </row>
    <row r="6188" spans="2:5" ht="31.5" x14ac:dyDescent="0.25">
      <c r="B6188" s="265">
        <v>97460</v>
      </c>
      <c r="C6188" s="246" t="s">
        <v>4717</v>
      </c>
      <c r="D6188" s="245" t="s">
        <v>19</v>
      </c>
      <c r="E6188" s="247">
        <v>787.36</v>
      </c>
    </row>
    <row r="6189" spans="2:5" ht="31.5" x14ac:dyDescent="0.25">
      <c r="B6189" s="265">
        <v>97496</v>
      </c>
      <c r="C6189" s="246" t="s">
        <v>4747</v>
      </c>
      <c r="D6189" s="245" t="s">
        <v>19</v>
      </c>
      <c r="E6189" s="247">
        <v>758.48</v>
      </c>
    </row>
    <row r="6190" spans="2:5" ht="31.5" x14ac:dyDescent="0.25">
      <c r="B6190" s="265">
        <v>97534</v>
      </c>
      <c r="C6190" s="246" t="s">
        <v>4777</v>
      </c>
      <c r="D6190" s="245" t="s">
        <v>19</v>
      </c>
      <c r="E6190" s="247">
        <v>709.14</v>
      </c>
    </row>
    <row r="6191" spans="2:5" ht="31.5" x14ac:dyDescent="0.25">
      <c r="B6191" s="265">
        <v>101926</v>
      </c>
      <c r="C6191" s="246" t="s">
        <v>3708</v>
      </c>
      <c r="D6191" s="245" t="s">
        <v>19</v>
      </c>
      <c r="E6191" s="247">
        <v>459.77</v>
      </c>
    </row>
    <row r="6192" spans="2:5" ht="31.5" x14ac:dyDescent="0.25">
      <c r="B6192" s="265">
        <v>101935</v>
      </c>
      <c r="C6192" s="246" t="s">
        <v>3717</v>
      </c>
      <c r="D6192" s="245" t="s">
        <v>19</v>
      </c>
      <c r="E6192" s="247">
        <v>475.04</v>
      </c>
    </row>
    <row r="6193" spans="2:5" ht="31.5" x14ac:dyDescent="0.25">
      <c r="B6193" s="265">
        <v>92704</v>
      </c>
      <c r="C6193" s="246" t="s">
        <v>4272</v>
      </c>
      <c r="D6193" s="245" t="s">
        <v>19</v>
      </c>
      <c r="E6193" s="247">
        <v>33.69</v>
      </c>
    </row>
    <row r="6194" spans="2:5" ht="31.5" x14ac:dyDescent="0.25">
      <c r="B6194" s="265">
        <v>92705</v>
      </c>
      <c r="C6194" s="246" t="s">
        <v>4273</v>
      </c>
      <c r="D6194" s="245" t="s">
        <v>19</v>
      </c>
      <c r="E6194" s="247">
        <v>54.53</v>
      </c>
    </row>
    <row r="6195" spans="2:5" ht="31.5" x14ac:dyDescent="0.25">
      <c r="B6195" s="265">
        <v>92706</v>
      </c>
      <c r="C6195" s="246" t="s">
        <v>4274</v>
      </c>
      <c r="D6195" s="245" t="s">
        <v>19</v>
      </c>
      <c r="E6195" s="247">
        <v>88.29</v>
      </c>
    </row>
    <row r="6196" spans="2:5" ht="31.5" x14ac:dyDescent="0.25">
      <c r="B6196" s="265">
        <v>92637</v>
      </c>
      <c r="C6196" s="246" t="s">
        <v>4224</v>
      </c>
      <c r="D6196" s="245" t="s">
        <v>19</v>
      </c>
      <c r="E6196" s="247">
        <v>89.28</v>
      </c>
    </row>
    <row r="6197" spans="2:5" ht="31.5" x14ac:dyDescent="0.25">
      <c r="B6197" s="265">
        <v>92681</v>
      </c>
      <c r="C6197" s="246" t="s">
        <v>4254</v>
      </c>
      <c r="D6197" s="245" t="s">
        <v>19</v>
      </c>
      <c r="E6197" s="247">
        <v>64.31</v>
      </c>
    </row>
    <row r="6198" spans="2:5" ht="31.5" x14ac:dyDescent="0.25">
      <c r="B6198" s="265">
        <v>92638</v>
      </c>
      <c r="C6198" s="246" t="s">
        <v>4225</v>
      </c>
      <c r="D6198" s="245" t="s">
        <v>19</v>
      </c>
      <c r="E6198" s="247">
        <v>107.88</v>
      </c>
    </row>
    <row r="6199" spans="2:5" ht="31.5" x14ac:dyDescent="0.25">
      <c r="B6199" s="265">
        <v>92682</v>
      </c>
      <c r="C6199" s="246" t="s">
        <v>4255</v>
      </c>
      <c r="D6199" s="245" t="s">
        <v>19</v>
      </c>
      <c r="E6199" s="247">
        <v>79.48</v>
      </c>
    </row>
    <row r="6200" spans="2:5" ht="31.5" x14ac:dyDescent="0.25">
      <c r="B6200" s="265">
        <v>92639</v>
      </c>
      <c r="C6200" s="246" t="s">
        <v>4226</v>
      </c>
      <c r="D6200" s="245" t="s">
        <v>19</v>
      </c>
      <c r="E6200" s="247">
        <v>124.31</v>
      </c>
    </row>
    <row r="6201" spans="2:5" ht="31.5" x14ac:dyDescent="0.25">
      <c r="B6201" s="265">
        <v>92683</v>
      </c>
      <c r="C6201" s="246" t="s">
        <v>4256</v>
      </c>
      <c r="D6201" s="245" t="s">
        <v>19</v>
      </c>
      <c r="E6201" s="247">
        <v>92.09</v>
      </c>
    </row>
    <row r="6202" spans="2:5" ht="31.5" x14ac:dyDescent="0.25">
      <c r="B6202" s="265">
        <v>92640</v>
      </c>
      <c r="C6202" s="246" t="s">
        <v>4227</v>
      </c>
      <c r="D6202" s="245" t="s">
        <v>19</v>
      </c>
      <c r="E6202" s="247">
        <v>159.96</v>
      </c>
    </row>
    <row r="6203" spans="2:5" ht="31.5" x14ac:dyDescent="0.25">
      <c r="B6203" s="265">
        <v>92684</v>
      </c>
      <c r="C6203" s="246" t="s">
        <v>4257</v>
      </c>
      <c r="D6203" s="245" t="s">
        <v>19</v>
      </c>
      <c r="E6203" s="247">
        <v>122.86</v>
      </c>
    </row>
    <row r="6204" spans="2:5" ht="31.5" x14ac:dyDescent="0.25">
      <c r="B6204" s="265">
        <v>92642</v>
      </c>
      <c r="C6204" s="246" t="s">
        <v>4228</v>
      </c>
      <c r="D6204" s="245" t="s">
        <v>19</v>
      </c>
      <c r="E6204" s="247">
        <v>238.91</v>
      </c>
    </row>
    <row r="6205" spans="2:5" ht="31.5" x14ac:dyDescent="0.25">
      <c r="B6205" s="265">
        <v>92685</v>
      </c>
      <c r="C6205" s="246" t="s">
        <v>4258</v>
      </c>
      <c r="D6205" s="245" t="s">
        <v>19</v>
      </c>
      <c r="E6205" s="247">
        <v>194.5</v>
      </c>
    </row>
    <row r="6206" spans="2:5" ht="31.5" x14ac:dyDescent="0.25">
      <c r="B6206" s="265">
        <v>92644</v>
      </c>
      <c r="C6206" s="246" t="s">
        <v>4229</v>
      </c>
      <c r="D6206" s="245" t="s">
        <v>19</v>
      </c>
      <c r="E6206" s="247">
        <v>299.06</v>
      </c>
    </row>
    <row r="6207" spans="2:5" ht="31.5" x14ac:dyDescent="0.25">
      <c r="B6207" s="265">
        <v>92686</v>
      </c>
      <c r="C6207" s="246" t="s">
        <v>4259</v>
      </c>
      <c r="D6207" s="245" t="s">
        <v>19</v>
      </c>
      <c r="E6207" s="247">
        <v>247.27</v>
      </c>
    </row>
    <row r="6208" spans="2:5" ht="31.5" x14ac:dyDescent="0.25">
      <c r="B6208" s="265">
        <v>92356</v>
      </c>
      <c r="C6208" s="246" t="s">
        <v>4197</v>
      </c>
      <c r="D6208" s="245" t="s">
        <v>19</v>
      </c>
      <c r="E6208" s="247">
        <v>160.15</v>
      </c>
    </row>
    <row r="6209" spans="2:5" ht="31.5" x14ac:dyDescent="0.25">
      <c r="B6209" s="265">
        <v>92357</v>
      </c>
      <c r="C6209" s="246" t="s">
        <v>4198</v>
      </c>
      <c r="D6209" s="245" t="s">
        <v>19</v>
      </c>
      <c r="E6209" s="247">
        <v>234.43</v>
      </c>
    </row>
    <row r="6210" spans="2:5" ht="31.5" x14ac:dyDescent="0.25">
      <c r="B6210" s="265">
        <v>92358</v>
      </c>
      <c r="C6210" s="246" t="s">
        <v>4199</v>
      </c>
      <c r="D6210" s="245" t="s">
        <v>19</v>
      </c>
      <c r="E6210" s="247">
        <v>289.83999999999997</v>
      </c>
    </row>
    <row r="6211" spans="2:5" ht="31.5" x14ac:dyDescent="0.25">
      <c r="B6211" s="265">
        <v>101919</v>
      </c>
      <c r="C6211" s="246" t="s">
        <v>3701</v>
      </c>
      <c r="D6211" s="245" t="s">
        <v>19</v>
      </c>
      <c r="E6211" s="247">
        <v>465.74</v>
      </c>
    </row>
    <row r="6212" spans="2:5" ht="31.5" x14ac:dyDescent="0.25">
      <c r="B6212" s="265">
        <v>101928</v>
      </c>
      <c r="C6212" s="246" t="s">
        <v>3710</v>
      </c>
      <c r="D6212" s="245" t="s">
        <v>19</v>
      </c>
      <c r="E6212" s="247">
        <v>473.37</v>
      </c>
    </row>
    <row r="6213" spans="2:5" ht="31.5" x14ac:dyDescent="0.25">
      <c r="B6213" s="265">
        <v>92904</v>
      </c>
      <c r="C6213" s="246" t="s">
        <v>4290</v>
      </c>
      <c r="D6213" s="245" t="s">
        <v>19</v>
      </c>
      <c r="E6213" s="247">
        <v>38.74</v>
      </c>
    </row>
    <row r="6214" spans="2:5" ht="31.5" x14ac:dyDescent="0.25">
      <c r="B6214" s="265">
        <v>92905</v>
      </c>
      <c r="C6214" s="246" t="s">
        <v>4291</v>
      </c>
      <c r="D6214" s="245" t="s">
        <v>19</v>
      </c>
      <c r="E6214" s="247">
        <v>55.8</v>
      </c>
    </row>
    <row r="6215" spans="2:5" ht="31.5" x14ac:dyDescent="0.25">
      <c r="B6215" s="265">
        <v>92906</v>
      </c>
      <c r="C6215" s="246" t="s">
        <v>4292</v>
      </c>
      <c r="D6215" s="245" t="s">
        <v>19</v>
      </c>
      <c r="E6215" s="247">
        <v>69.260000000000005</v>
      </c>
    </row>
    <row r="6216" spans="2:5" ht="31.5" x14ac:dyDescent="0.25">
      <c r="B6216" s="265">
        <v>92898</v>
      </c>
      <c r="C6216" s="246" t="s">
        <v>4284</v>
      </c>
      <c r="D6216" s="245" t="s">
        <v>19</v>
      </c>
      <c r="E6216" s="247">
        <v>57.33</v>
      </c>
    </row>
    <row r="6217" spans="2:5" ht="31.5" x14ac:dyDescent="0.25">
      <c r="B6217" s="265">
        <v>92899</v>
      </c>
      <c r="C6217" s="246" t="s">
        <v>4285</v>
      </c>
      <c r="D6217" s="245" t="s">
        <v>19</v>
      </c>
      <c r="E6217" s="247">
        <v>83.59</v>
      </c>
    </row>
    <row r="6218" spans="2:5" ht="31.5" x14ac:dyDescent="0.25">
      <c r="B6218" s="265">
        <v>92900</v>
      </c>
      <c r="C6218" s="246" t="s">
        <v>4286</v>
      </c>
      <c r="D6218" s="245" t="s">
        <v>19</v>
      </c>
      <c r="E6218" s="247">
        <v>100.1</v>
      </c>
    </row>
    <row r="6219" spans="2:5" ht="31.5" x14ac:dyDescent="0.25">
      <c r="B6219" s="265">
        <v>92901</v>
      </c>
      <c r="C6219" s="246" t="s">
        <v>4287</v>
      </c>
      <c r="D6219" s="245" t="s">
        <v>19</v>
      </c>
      <c r="E6219" s="247">
        <v>138.27000000000001</v>
      </c>
    </row>
    <row r="6220" spans="2:5" ht="31.5" x14ac:dyDescent="0.25">
      <c r="B6220" s="265">
        <v>92902</v>
      </c>
      <c r="C6220" s="246" t="s">
        <v>4288</v>
      </c>
      <c r="D6220" s="245" t="s">
        <v>19</v>
      </c>
      <c r="E6220" s="247">
        <v>215.22</v>
      </c>
    </row>
    <row r="6221" spans="2:5" ht="31.5" x14ac:dyDescent="0.25">
      <c r="B6221" s="265">
        <v>92903</v>
      </c>
      <c r="C6221" s="246" t="s">
        <v>4289</v>
      </c>
      <c r="D6221" s="245" t="s">
        <v>19</v>
      </c>
      <c r="E6221" s="247">
        <v>321.14</v>
      </c>
    </row>
    <row r="6222" spans="2:5" ht="31.5" x14ac:dyDescent="0.25">
      <c r="B6222" s="265">
        <v>92892</v>
      </c>
      <c r="C6222" s="246" t="s">
        <v>4278</v>
      </c>
      <c r="D6222" s="245" t="s">
        <v>19</v>
      </c>
      <c r="E6222" s="247">
        <v>69.790000000000006</v>
      </c>
    </row>
    <row r="6223" spans="2:5" ht="31.5" x14ac:dyDescent="0.25">
      <c r="B6223" s="265">
        <v>92893</v>
      </c>
      <c r="C6223" s="246" t="s">
        <v>4279</v>
      </c>
      <c r="D6223" s="245" t="s">
        <v>19</v>
      </c>
      <c r="E6223" s="247">
        <v>97.75</v>
      </c>
    </row>
    <row r="6224" spans="2:5" ht="31.5" x14ac:dyDescent="0.25">
      <c r="B6224" s="265">
        <v>92894</v>
      </c>
      <c r="C6224" s="246" t="s">
        <v>4280</v>
      </c>
      <c r="D6224" s="245" t="s">
        <v>19</v>
      </c>
      <c r="E6224" s="247">
        <v>116.25</v>
      </c>
    </row>
    <row r="6225" spans="2:5" ht="31.5" x14ac:dyDescent="0.25">
      <c r="B6225" s="265">
        <v>92889</v>
      </c>
      <c r="C6225" s="246" t="s">
        <v>4275</v>
      </c>
      <c r="D6225" s="245" t="s">
        <v>19</v>
      </c>
      <c r="E6225" s="247">
        <v>156.91</v>
      </c>
    </row>
    <row r="6226" spans="2:5" ht="31.5" x14ac:dyDescent="0.25">
      <c r="B6226" s="265">
        <v>92895</v>
      </c>
      <c r="C6226" s="246" t="s">
        <v>4281</v>
      </c>
      <c r="D6226" s="245" t="s">
        <v>19</v>
      </c>
      <c r="E6226" s="247">
        <v>156.85</v>
      </c>
    </row>
    <row r="6227" spans="2:5" ht="31.5" x14ac:dyDescent="0.25">
      <c r="B6227" s="265">
        <v>92890</v>
      </c>
      <c r="C6227" s="246" t="s">
        <v>4276</v>
      </c>
      <c r="D6227" s="245" t="s">
        <v>19</v>
      </c>
      <c r="E6227" s="247">
        <v>235.26</v>
      </c>
    </row>
    <row r="6228" spans="2:5" ht="31.5" x14ac:dyDescent="0.25">
      <c r="B6228" s="265">
        <v>92896</v>
      </c>
      <c r="C6228" s="246" t="s">
        <v>4282</v>
      </c>
      <c r="D6228" s="245" t="s">
        <v>19</v>
      </c>
      <c r="E6228" s="247">
        <v>237.5</v>
      </c>
    </row>
    <row r="6229" spans="2:5" ht="31.5" x14ac:dyDescent="0.25">
      <c r="B6229" s="265">
        <v>92891</v>
      </c>
      <c r="C6229" s="246" t="s">
        <v>4277</v>
      </c>
      <c r="D6229" s="245" t="s">
        <v>19</v>
      </c>
      <c r="E6229" s="247">
        <v>342.42</v>
      </c>
    </row>
    <row r="6230" spans="2:5" ht="31.5" x14ac:dyDescent="0.25">
      <c r="B6230" s="265">
        <v>92897</v>
      </c>
      <c r="C6230" s="246" t="s">
        <v>4283</v>
      </c>
      <c r="D6230" s="245" t="s">
        <v>19</v>
      </c>
      <c r="E6230" s="247">
        <v>347.03</v>
      </c>
    </row>
    <row r="6231" spans="2:5" ht="31.5" x14ac:dyDescent="0.25">
      <c r="B6231" s="265">
        <v>100822</v>
      </c>
      <c r="C6231" s="246" t="s">
        <v>9099</v>
      </c>
      <c r="D6231" s="245" t="s">
        <v>19</v>
      </c>
      <c r="E6231" s="247">
        <v>0</v>
      </c>
    </row>
    <row r="6232" spans="2:5" ht="31.5" x14ac:dyDescent="0.25">
      <c r="B6232" s="265">
        <v>100823</v>
      </c>
      <c r="C6232" s="246" t="s">
        <v>9100</v>
      </c>
      <c r="D6232" s="245" t="s">
        <v>19</v>
      </c>
      <c r="E6232" s="247">
        <v>0</v>
      </c>
    </row>
    <row r="6233" spans="2:5" ht="31.5" x14ac:dyDescent="0.25">
      <c r="B6233" s="265">
        <v>100824</v>
      </c>
      <c r="C6233" s="246" t="s">
        <v>9101</v>
      </c>
      <c r="D6233" s="245" t="s">
        <v>19</v>
      </c>
      <c r="E6233" s="247">
        <v>0</v>
      </c>
    </row>
    <row r="6234" spans="2:5" ht="31.5" x14ac:dyDescent="0.25">
      <c r="B6234" s="265">
        <v>100825</v>
      </c>
      <c r="C6234" s="246" t="s">
        <v>9102</v>
      </c>
      <c r="D6234" s="245" t="s">
        <v>19</v>
      </c>
      <c r="E6234" s="247">
        <v>0</v>
      </c>
    </row>
    <row r="6235" spans="2:5" ht="31.5" x14ac:dyDescent="0.25">
      <c r="B6235" s="265">
        <v>100819</v>
      </c>
      <c r="C6235" s="246" t="s">
        <v>9103</v>
      </c>
      <c r="D6235" s="245" t="s">
        <v>19</v>
      </c>
      <c r="E6235" s="247">
        <v>0</v>
      </c>
    </row>
    <row r="6236" spans="2:5" ht="31.5" x14ac:dyDescent="0.25">
      <c r="B6236" s="265">
        <v>100820</v>
      </c>
      <c r="C6236" s="246" t="s">
        <v>9104</v>
      </c>
      <c r="D6236" s="245" t="s">
        <v>19</v>
      </c>
      <c r="E6236" s="247">
        <v>0</v>
      </c>
    </row>
    <row r="6237" spans="2:5" ht="31.5" x14ac:dyDescent="0.25">
      <c r="B6237" s="265">
        <v>100821</v>
      </c>
      <c r="C6237" s="246" t="s">
        <v>9105</v>
      </c>
      <c r="D6237" s="245" t="s">
        <v>19</v>
      </c>
      <c r="E6237" s="247">
        <v>0</v>
      </c>
    </row>
    <row r="6238" spans="2:5" ht="31.5" x14ac:dyDescent="0.25">
      <c r="B6238" s="265">
        <v>100818</v>
      </c>
      <c r="C6238" s="246" t="s">
        <v>9106</v>
      </c>
      <c r="D6238" s="245" t="s">
        <v>19</v>
      </c>
      <c r="E6238" s="247">
        <v>0</v>
      </c>
    </row>
    <row r="6239" spans="2:5" ht="31.5" x14ac:dyDescent="0.25">
      <c r="B6239" s="265">
        <v>100846</v>
      </c>
      <c r="C6239" s="246" t="s">
        <v>9107</v>
      </c>
      <c r="D6239" s="245" t="s">
        <v>19</v>
      </c>
      <c r="E6239" s="247">
        <v>0</v>
      </c>
    </row>
    <row r="6240" spans="2:5" ht="31.5" x14ac:dyDescent="0.25">
      <c r="B6240" s="265">
        <v>100834</v>
      </c>
      <c r="C6240" s="246" t="s">
        <v>9108</v>
      </c>
      <c r="D6240" s="245" t="s">
        <v>19</v>
      </c>
      <c r="E6240" s="247">
        <v>0</v>
      </c>
    </row>
    <row r="6241" spans="2:5" ht="31.5" x14ac:dyDescent="0.25">
      <c r="B6241" s="265">
        <v>100835</v>
      </c>
      <c r="C6241" s="246" t="s">
        <v>9109</v>
      </c>
      <c r="D6241" s="245" t="s">
        <v>19</v>
      </c>
      <c r="E6241" s="247">
        <v>0</v>
      </c>
    </row>
    <row r="6242" spans="2:5" ht="31.5" x14ac:dyDescent="0.25">
      <c r="B6242" s="265">
        <v>100836</v>
      </c>
      <c r="C6242" s="246" t="s">
        <v>9110</v>
      </c>
      <c r="D6242" s="245" t="s">
        <v>19</v>
      </c>
      <c r="E6242" s="247">
        <v>0</v>
      </c>
    </row>
    <row r="6243" spans="2:5" ht="31.5" x14ac:dyDescent="0.25">
      <c r="B6243" s="265">
        <v>100837</v>
      </c>
      <c r="C6243" s="246" t="s">
        <v>9111</v>
      </c>
      <c r="D6243" s="245" t="s">
        <v>19</v>
      </c>
      <c r="E6243" s="247">
        <v>0</v>
      </c>
    </row>
    <row r="6244" spans="2:5" ht="31.5" x14ac:dyDescent="0.25">
      <c r="B6244" s="265">
        <v>100826</v>
      </c>
      <c r="C6244" s="246" t="s">
        <v>9112</v>
      </c>
      <c r="D6244" s="245" t="s">
        <v>19</v>
      </c>
      <c r="E6244" s="247">
        <v>0</v>
      </c>
    </row>
    <row r="6245" spans="2:5" ht="31.5" x14ac:dyDescent="0.25">
      <c r="B6245" s="265">
        <v>100827</v>
      </c>
      <c r="C6245" s="246" t="s">
        <v>9113</v>
      </c>
      <c r="D6245" s="245" t="s">
        <v>19</v>
      </c>
      <c r="E6245" s="247">
        <v>0</v>
      </c>
    </row>
    <row r="6246" spans="2:5" ht="31.5" x14ac:dyDescent="0.25">
      <c r="B6246" s="265">
        <v>100828</v>
      </c>
      <c r="C6246" s="246" t="s">
        <v>9114</v>
      </c>
      <c r="D6246" s="245" t="s">
        <v>19</v>
      </c>
      <c r="E6246" s="247">
        <v>0</v>
      </c>
    </row>
    <row r="6247" spans="2:5" ht="31.5" x14ac:dyDescent="0.25">
      <c r="B6247" s="265">
        <v>100829</v>
      </c>
      <c r="C6247" s="246" t="s">
        <v>9115</v>
      </c>
      <c r="D6247" s="245" t="s">
        <v>19</v>
      </c>
      <c r="E6247" s="247">
        <v>0</v>
      </c>
    </row>
    <row r="6248" spans="2:5" ht="31.5" x14ac:dyDescent="0.25">
      <c r="B6248" s="265">
        <v>100830</v>
      </c>
      <c r="C6248" s="246" t="s">
        <v>9116</v>
      </c>
      <c r="D6248" s="245" t="s">
        <v>19</v>
      </c>
      <c r="E6248" s="247">
        <v>0</v>
      </c>
    </row>
    <row r="6249" spans="2:5" ht="31.5" x14ac:dyDescent="0.25">
      <c r="B6249" s="265">
        <v>100831</v>
      </c>
      <c r="C6249" s="246" t="s">
        <v>9117</v>
      </c>
      <c r="D6249" s="245" t="s">
        <v>19</v>
      </c>
      <c r="E6249" s="247">
        <v>0</v>
      </c>
    </row>
    <row r="6250" spans="2:5" ht="31.5" x14ac:dyDescent="0.25">
      <c r="B6250" s="265">
        <v>100832</v>
      </c>
      <c r="C6250" s="246" t="s">
        <v>9118</v>
      </c>
      <c r="D6250" s="245" t="s">
        <v>19</v>
      </c>
      <c r="E6250" s="247">
        <v>0</v>
      </c>
    </row>
    <row r="6251" spans="2:5" ht="31.5" x14ac:dyDescent="0.25">
      <c r="B6251" s="265">
        <v>100833</v>
      </c>
      <c r="C6251" s="246" t="s">
        <v>9119</v>
      </c>
      <c r="D6251" s="245" t="s">
        <v>19</v>
      </c>
      <c r="E6251" s="247">
        <v>0</v>
      </c>
    </row>
    <row r="6252" spans="2:5" ht="31.5" x14ac:dyDescent="0.25">
      <c r="B6252" s="265">
        <v>100790</v>
      </c>
      <c r="C6252" s="246" t="s">
        <v>9120</v>
      </c>
      <c r="D6252" s="245" t="s">
        <v>19</v>
      </c>
      <c r="E6252" s="247">
        <v>0</v>
      </c>
    </row>
    <row r="6253" spans="2:5" ht="31.5" x14ac:dyDescent="0.25">
      <c r="B6253" s="265">
        <v>100789</v>
      </c>
      <c r="C6253" s="246" t="s">
        <v>9121</v>
      </c>
      <c r="D6253" s="245" t="s">
        <v>19</v>
      </c>
      <c r="E6253" s="247">
        <v>0</v>
      </c>
    </row>
    <row r="6254" spans="2:5" ht="31.5" x14ac:dyDescent="0.25">
      <c r="B6254" s="265">
        <v>100788</v>
      </c>
      <c r="C6254" s="246" t="s">
        <v>3683</v>
      </c>
      <c r="D6254" s="245" t="s">
        <v>19</v>
      </c>
      <c r="E6254" s="247">
        <v>798.73</v>
      </c>
    </row>
    <row r="6255" spans="2:5" ht="31.5" x14ac:dyDescent="0.25">
      <c r="B6255" s="265">
        <v>100811</v>
      </c>
      <c r="C6255" s="246" t="s">
        <v>9122</v>
      </c>
      <c r="D6255" s="245" t="s">
        <v>19</v>
      </c>
      <c r="E6255" s="247">
        <v>0</v>
      </c>
    </row>
    <row r="6256" spans="2:5" ht="31.5" x14ac:dyDescent="0.25">
      <c r="B6256" s="265">
        <v>100812</v>
      </c>
      <c r="C6256" s="246" t="s">
        <v>9123</v>
      </c>
      <c r="D6256" s="245" t="s">
        <v>19</v>
      </c>
      <c r="E6256" s="247">
        <v>0</v>
      </c>
    </row>
    <row r="6257" spans="2:5" ht="31.5" x14ac:dyDescent="0.25">
      <c r="B6257" s="265">
        <v>100813</v>
      </c>
      <c r="C6257" s="246" t="s">
        <v>9124</v>
      </c>
      <c r="D6257" s="245" t="s">
        <v>19</v>
      </c>
      <c r="E6257" s="247">
        <v>0</v>
      </c>
    </row>
    <row r="6258" spans="2:5" ht="31.5" x14ac:dyDescent="0.25">
      <c r="B6258" s="265">
        <v>100814</v>
      </c>
      <c r="C6258" s="246" t="s">
        <v>9125</v>
      </c>
      <c r="D6258" s="245" t="s">
        <v>19</v>
      </c>
      <c r="E6258" s="247">
        <v>0</v>
      </c>
    </row>
    <row r="6259" spans="2:5" ht="31.5" x14ac:dyDescent="0.25">
      <c r="B6259" s="265">
        <v>100815</v>
      </c>
      <c r="C6259" s="246" t="s">
        <v>9126</v>
      </c>
      <c r="D6259" s="245" t="s">
        <v>19</v>
      </c>
      <c r="E6259" s="247">
        <v>0</v>
      </c>
    </row>
    <row r="6260" spans="2:5" ht="31.5" x14ac:dyDescent="0.25">
      <c r="B6260" s="265">
        <v>100816</v>
      </c>
      <c r="C6260" s="246" t="s">
        <v>9127</v>
      </c>
      <c r="D6260" s="245" t="s">
        <v>19</v>
      </c>
      <c r="E6260" s="247">
        <v>0</v>
      </c>
    </row>
    <row r="6261" spans="2:5" ht="31.5" x14ac:dyDescent="0.25">
      <c r="B6261" s="265">
        <v>100817</v>
      </c>
      <c r="C6261" s="246" t="s">
        <v>9128</v>
      </c>
      <c r="D6261" s="245" t="s">
        <v>19</v>
      </c>
      <c r="E6261" s="247">
        <v>0</v>
      </c>
    </row>
    <row r="6262" spans="2:5" ht="31.5" x14ac:dyDescent="0.25">
      <c r="B6262" s="265">
        <v>100795</v>
      </c>
      <c r="C6262" s="246" t="s">
        <v>9129</v>
      </c>
      <c r="D6262" s="245" t="s">
        <v>123</v>
      </c>
      <c r="E6262" s="247">
        <v>0</v>
      </c>
    </row>
    <row r="6263" spans="2:5" ht="31.5" x14ac:dyDescent="0.25">
      <c r="B6263" s="265">
        <v>100842</v>
      </c>
      <c r="C6263" s="246" t="s">
        <v>9130</v>
      </c>
      <c r="D6263" s="245" t="s">
        <v>123</v>
      </c>
      <c r="E6263" s="247">
        <v>0</v>
      </c>
    </row>
    <row r="6264" spans="2:5" ht="31.5" x14ac:dyDescent="0.25">
      <c r="B6264" s="265">
        <v>100796</v>
      </c>
      <c r="C6264" s="246" t="s">
        <v>9131</v>
      </c>
      <c r="D6264" s="245" t="s">
        <v>123</v>
      </c>
      <c r="E6264" s="247">
        <v>0</v>
      </c>
    </row>
    <row r="6265" spans="2:5" ht="31.5" x14ac:dyDescent="0.25">
      <c r="B6265" s="265">
        <v>100843</v>
      </c>
      <c r="C6265" s="246" t="s">
        <v>9132</v>
      </c>
      <c r="D6265" s="245" t="s">
        <v>123</v>
      </c>
      <c r="E6265" s="247">
        <v>0</v>
      </c>
    </row>
    <row r="6266" spans="2:5" ht="31.5" x14ac:dyDescent="0.25">
      <c r="B6266" s="265">
        <v>100844</v>
      </c>
      <c r="C6266" s="246" t="s">
        <v>9133</v>
      </c>
      <c r="D6266" s="245" t="s">
        <v>123</v>
      </c>
      <c r="E6266" s="247">
        <v>0</v>
      </c>
    </row>
    <row r="6267" spans="2:5" ht="31.5" x14ac:dyDescent="0.25">
      <c r="B6267" s="265">
        <v>100797</v>
      </c>
      <c r="C6267" s="246" t="s">
        <v>9134</v>
      </c>
      <c r="D6267" s="245" t="s">
        <v>123</v>
      </c>
      <c r="E6267" s="247">
        <v>0</v>
      </c>
    </row>
    <row r="6268" spans="2:5" ht="31.5" x14ac:dyDescent="0.25">
      <c r="B6268" s="265">
        <v>100798</v>
      </c>
      <c r="C6268" s="246" t="s">
        <v>9135</v>
      </c>
      <c r="D6268" s="245" t="s">
        <v>123</v>
      </c>
      <c r="E6268" s="247">
        <v>0</v>
      </c>
    </row>
    <row r="6269" spans="2:5" ht="31.5" x14ac:dyDescent="0.25">
      <c r="B6269" s="265">
        <v>100845</v>
      </c>
      <c r="C6269" s="246" t="s">
        <v>9136</v>
      </c>
      <c r="D6269" s="245" t="s">
        <v>123</v>
      </c>
      <c r="E6269" s="247">
        <v>0</v>
      </c>
    </row>
    <row r="6270" spans="2:5" ht="31.5" x14ac:dyDescent="0.25">
      <c r="B6270" s="265">
        <v>100799</v>
      </c>
      <c r="C6270" s="246" t="s">
        <v>3688</v>
      </c>
      <c r="D6270" s="245" t="s">
        <v>123</v>
      </c>
      <c r="E6270" s="247">
        <v>19.940000000000001</v>
      </c>
    </row>
    <row r="6271" spans="2:5" ht="31.5" x14ac:dyDescent="0.25">
      <c r="B6271" s="265">
        <v>100807</v>
      </c>
      <c r="C6271" s="246" t="s">
        <v>3696</v>
      </c>
      <c r="D6271" s="245" t="s">
        <v>123</v>
      </c>
      <c r="E6271" s="247">
        <v>27.54</v>
      </c>
    </row>
    <row r="6272" spans="2:5" ht="31.5" x14ac:dyDescent="0.25">
      <c r="B6272" s="265">
        <v>100800</v>
      </c>
      <c r="C6272" s="246" t="s">
        <v>3689</v>
      </c>
      <c r="D6272" s="245" t="s">
        <v>123</v>
      </c>
      <c r="E6272" s="247">
        <v>27.6</v>
      </c>
    </row>
    <row r="6273" spans="2:5" ht="31.5" x14ac:dyDescent="0.25">
      <c r="B6273" s="265">
        <v>100808</v>
      </c>
      <c r="C6273" s="246" t="s">
        <v>3697</v>
      </c>
      <c r="D6273" s="245" t="s">
        <v>123</v>
      </c>
      <c r="E6273" s="247">
        <v>36.630000000000003</v>
      </c>
    </row>
    <row r="6274" spans="2:5" ht="31.5" x14ac:dyDescent="0.25">
      <c r="B6274" s="265">
        <v>100801</v>
      </c>
      <c r="C6274" s="246" t="s">
        <v>3690</v>
      </c>
      <c r="D6274" s="245" t="s">
        <v>123</v>
      </c>
      <c r="E6274" s="247">
        <v>35.67</v>
      </c>
    </row>
    <row r="6275" spans="2:5" ht="31.5" x14ac:dyDescent="0.25">
      <c r="B6275" s="265">
        <v>100809</v>
      </c>
      <c r="C6275" s="246" t="s">
        <v>3698</v>
      </c>
      <c r="D6275" s="245" t="s">
        <v>123</v>
      </c>
      <c r="E6275" s="247">
        <v>46.46</v>
      </c>
    </row>
    <row r="6276" spans="2:5" ht="31.5" x14ac:dyDescent="0.25">
      <c r="B6276" s="265">
        <v>100802</v>
      </c>
      <c r="C6276" s="246" t="s">
        <v>3691</v>
      </c>
      <c r="D6276" s="245" t="s">
        <v>123</v>
      </c>
      <c r="E6276" s="247">
        <v>47.08</v>
      </c>
    </row>
    <row r="6277" spans="2:5" ht="31.5" x14ac:dyDescent="0.25">
      <c r="B6277" s="265">
        <v>100810</v>
      </c>
      <c r="C6277" s="246" t="s">
        <v>3699</v>
      </c>
      <c r="D6277" s="245" t="s">
        <v>123</v>
      </c>
      <c r="E6277" s="247">
        <v>60.36</v>
      </c>
    </row>
    <row r="6278" spans="2:5" ht="31.5" x14ac:dyDescent="0.25">
      <c r="B6278" s="265">
        <v>100791</v>
      </c>
      <c r="C6278" s="246" t="s">
        <v>3684</v>
      </c>
      <c r="D6278" s="245" t="s">
        <v>123</v>
      </c>
      <c r="E6278" s="247">
        <v>19.29</v>
      </c>
    </row>
    <row r="6279" spans="2:5" ht="31.5" x14ac:dyDescent="0.25">
      <c r="B6279" s="265">
        <v>100803</v>
      </c>
      <c r="C6279" s="246" t="s">
        <v>3692</v>
      </c>
      <c r="D6279" s="245" t="s">
        <v>123</v>
      </c>
      <c r="E6279" s="247">
        <v>17.95</v>
      </c>
    </row>
    <row r="6280" spans="2:5" ht="31.5" x14ac:dyDescent="0.25">
      <c r="B6280" s="265">
        <v>100792</v>
      </c>
      <c r="C6280" s="246" t="s">
        <v>3685</v>
      </c>
      <c r="D6280" s="245" t="s">
        <v>123</v>
      </c>
      <c r="E6280" s="247">
        <v>26.95</v>
      </c>
    </row>
    <row r="6281" spans="2:5" ht="31.5" x14ac:dyDescent="0.25">
      <c r="B6281" s="265">
        <v>100804</v>
      </c>
      <c r="C6281" s="246" t="s">
        <v>3693</v>
      </c>
      <c r="D6281" s="245" t="s">
        <v>123</v>
      </c>
      <c r="E6281" s="247">
        <v>25.36</v>
      </c>
    </row>
    <row r="6282" spans="2:5" ht="31.5" x14ac:dyDescent="0.25">
      <c r="B6282" s="265">
        <v>100793</v>
      </c>
      <c r="C6282" s="246" t="s">
        <v>3686</v>
      </c>
      <c r="D6282" s="245" t="s">
        <v>123</v>
      </c>
      <c r="E6282" s="247">
        <v>35.01</v>
      </c>
    </row>
    <row r="6283" spans="2:5" ht="31.5" x14ac:dyDescent="0.25">
      <c r="B6283" s="265">
        <v>100805</v>
      </c>
      <c r="C6283" s="246" t="s">
        <v>3694</v>
      </c>
      <c r="D6283" s="245" t="s">
        <v>123</v>
      </c>
      <c r="E6283" s="247">
        <v>33.119999999999997</v>
      </c>
    </row>
    <row r="6284" spans="2:5" ht="31.5" x14ac:dyDescent="0.25">
      <c r="B6284" s="265">
        <v>100794</v>
      </c>
      <c r="C6284" s="246" t="s">
        <v>3687</v>
      </c>
      <c r="D6284" s="245" t="s">
        <v>123</v>
      </c>
      <c r="E6284" s="247">
        <v>46.43</v>
      </c>
    </row>
    <row r="6285" spans="2:5" ht="31.5" x14ac:dyDescent="0.25">
      <c r="B6285" s="265">
        <v>100806</v>
      </c>
      <c r="C6285" s="246" t="s">
        <v>3695</v>
      </c>
      <c r="D6285" s="245" t="s">
        <v>123</v>
      </c>
      <c r="E6285" s="247">
        <v>44.1</v>
      </c>
    </row>
    <row r="6286" spans="2:5" ht="31.5" x14ac:dyDescent="0.25">
      <c r="B6286" s="265">
        <v>100838</v>
      </c>
      <c r="C6286" s="246" t="s">
        <v>9137</v>
      </c>
      <c r="D6286" s="245" t="s">
        <v>19</v>
      </c>
      <c r="E6286" s="247">
        <v>0</v>
      </c>
    </row>
    <row r="6287" spans="2:5" ht="31.5" x14ac:dyDescent="0.25">
      <c r="B6287" s="265">
        <v>100839</v>
      </c>
      <c r="C6287" s="246" t="s">
        <v>9138</v>
      </c>
      <c r="D6287" s="245" t="s">
        <v>19</v>
      </c>
      <c r="E6287" s="247">
        <v>0</v>
      </c>
    </row>
    <row r="6288" spans="2:5" ht="31.5" x14ac:dyDescent="0.25">
      <c r="B6288" s="265">
        <v>100840</v>
      </c>
      <c r="C6288" s="246" t="s">
        <v>9139</v>
      </c>
      <c r="D6288" s="245" t="s">
        <v>19</v>
      </c>
      <c r="E6288" s="247">
        <v>0</v>
      </c>
    </row>
    <row r="6289" spans="2:5" ht="31.5" x14ac:dyDescent="0.25">
      <c r="B6289" s="265">
        <v>100841</v>
      </c>
      <c r="C6289" s="246" t="s">
        <v>9140</v>
      </c>
      <c r="D6289" s="245" t="s">
        <v>19</v>
      </c>
      <c r="E6289" s="247">
        <v>0</v>
      </c>
    </row>
    <row r="6290" spans="2:5" x14ac:dyDescent="0.25">
      <c r="B6290" s="265">
        <v>103283</v>
      </c>
      <c r="C6290" s="246" t="s">
        <v>9141</v>
      </c>
      <c r="D6290" s="245" t="s">
        <v>19</v>
      </c>
      <c r="E6290" s="247">
        <v>0</v>
      </c>
    </row>
    <row r="6291" spans="2:5" x14ac:dyDescent="0.25">
      <c r="B6291" s="265">
        <v>103284</v>
      </c>
      <c r="C6291" s="246" t="s">
        <v>9142</v>
      </c>
      <c r="D6291" s="245" t="s">
        <v>19</v>
      </c>
      <c r="E6291" s="247">
        <v>0</v>
      </c>
    </row>
    <row r="6292" spans="2:5" x14ac:dyDescent="0.25">
      <c r="B6292" s="265">
        <v>103282</v>
      </c>
      <c r="C6292" s="246" t="s">
        <v>9143</v>
      </c>
      <c r="D6292" s="245" t="s">
        <v>19</v>
      </c>
      <c r="E6292" s="247">
        <v>0</v>
      </c>
    </row>
    <row r="6293" spans="2:5" x14ac:dyDescent="0.25">
      <c r="B6293" s="265">
        <v>103279</v>
      </c>
      <c r="C6293" s="246" t="s">
        <v>9144</v>
      </c>
      <c r="D6293" s="245" t="s">
        <v>19</v>
      </c>
      <c r="E6293" s="247">
        <v>0</v>
      </c>
    </row>
    <row r="6294" spans="2:5" x14ac:dyDescent="0.25">
      <c r="B6294" s="265">
        <v>103280</v>
      </c>
      <c r="C6294" s="246" t="s">
        <v>9145</v>
      </c>
      <c r="D6294" s="245" t="s">
        <v>19</v>
      </c>
      <c r="E6294" s="247">
        <v>0</v>
      </c>
    </row>
    <row r="6295" spans="2:5" x14ac:dyDescent="0.25">
      <c r="B6295" s="265">
        <v>103281</v>
      </c>
      <c r="C6295" s="246" t="s">
        <v>9146</v>
      </c>
      <c r="D6295" s="245" t="s">
        <v>19</v>
      </c>
      <c r="E6295" s="247">
        <v>0</v>
      </c>
    </row>
    <row r="6296" spans="2:5" ht="31.5" x14ac:dyDescent="0.25">
      <c r="B6296" s="265">
        <v>103247</v>
      </c>
      <c r="C6296" s="246" t="s">
        <v>3447</v>
      </c>
      <c r="D6296" s="245" t="s">
        <v>19</v>
      </c>
      <c r="E6296" s="247">
        <v>2926.63</v>
      </c>
    </row>
    <row r="6297" spans="2:5" ht="31.5" x14ac:dyDescent="0.25">
      <c r="B6297" s="265">
        <v>103250</v>
      </c>
      <c r="C6297" s="246" t="s">
        <v>3450</v>
      </c>
      <c r="D6297" s="245" t="s">
        <v>19</v>
      </c>
      <c r="E6297" s="247">
        <v>4247.93</v>
      </c>
    </row>
    <row r="6298" spans="2:5" ht="31.5" x14ac:dyDescent="0.25">
      <c r="B6298" s="265">
        <v>103253</v>
      </c>
      <c r="C6298" s="246" t="s">
        <v>3453</v>
      </c>
      <c r="D6298" s="245" t="s">
        <v>19</v>
      </c>
      <c r="E6298" s="247">
        <v>5786.95</v>
      </c>
    </row>
    <row r="6299" spans="2:5" ht="31.5" x14ac:dyDescent="0.25">
      <c r="B6299" s="265">
        <v>103244</v>
      </c>
      <c r="C6299" s="246" t="s">
        <v>3444</v>
      </c>
      <c r="D6299" s="245" t="s">
        <v>19</v>
      </c>
      <c r="E6299" s="247">
        <v>2638.02</v>
      </c>
    </row>
    <row r="6300" spans="2:5" ht="31.5" x14ac:dyDescent="0.25">
      <c r="B6300" s="265">
        <v>103256</v>
      </c>
      <c r="C6300" s="246" t="s">
        <v>3456</v>
      </c>
      <c r="D6300" s="245" t="s">
        <v>19</v>
      </c>
      <c r="E6300" s="247">
        <v>10744.69</v>
      </c>
    </row>
    <row r="6301" spans="2:5" ht="31.5" x14ac:dyDescent="0.25">
      <c r="B6301" s="265">
        <v>103258</v>
      </c>
      <c r="C6301" s="246" t="s">
        <v>3458</v>
      </c>
      <c r="D6301" s="245" t="s">
        <v>19</v>
      </c>
      <c r="E6301" s="247">
        <v>12010.31</v>
      </c>
    </row>
    <row r="6302" spans="2:5" ht="31.5" x14ac:dyDescent="0.25">
      <c r="B6302" s="265">
        <v>103260</v>
      </c>
      <c r="C6302" s="246" t="s">
        <v>3460</v>
      </c>
      <c r="D6302" s="245" t="s">
        <v>19</v>
      </c>
      <c r="E6302" s="247">
        <v>6660.51</v>
      </c>
    </row>
    <row r="6303" spans="2:5" ht="31.5" x14ac:dyDescent="0.25">
      <c r="B6303" s="265">
        <v>103261</v>
      </c>
      <c r="C6303" s="246" t="s">
        <v>3461</v>
      </c>
      <c r="D6303" s="245" t="s">
        <v>19</v>
      </c>
      <c r="E6303" s="247">
        <v>13549.79</v>
      </c>
    </row>
    <row r="6304" spans="2:5" ht="31.5" x14ac:dyDescent="0.25">
      <c r="B6304" s="265">
        <v>103263</v>
      </c>
      <c r="C6304" s="246" t="s">
        <v>3463</v>
      </c>
      <c r="D6304" s="245" t="s">
        <v>19</v>
      </c>
      <c r="E6304" s="247">
        <v>18813.29</v>
      </c>
    </row>
    <row r="6305" spans="2:5" ht="31.5" x14ac:dyDescent="0.25">
      <c r="B6305" s="265">
        <v>103265</v>
      </c>
      <c r="C6305" s="246" t="s">
        <v>3465</v>
      </c>
      <c r="D6305" s="245" t="s">
        <v>19</v>
      </c>
      <c r="E6305" s="247">
        <v>22671.72</v>
      </c>
    </row>
    <row r="6306" spans="2:5" ht="31.5" x14ac:dyDescent="0.25">
      <c r="B6306" s="265">
        <v>103268</v>
      </c>
      <c r="C6306" s="246" t="s">
        <v>3468</v>
      </c>
      <c r="D6306" s="245" t="s">
        <v>19</v>
      </c>
      <c r="E6306" s="247">
        <v>7977.82</v>
      </c>
    </row>
    <row r="6307" spans="2:5" ht="31.5" x14ac:dyDescent="0.25">
      <c r="B6307" s="265">
        <v>103270</v>
      </c>
      <c r="C6307" s="246" t="s">
        <v>3470</v>
      </c>
      <c r="D6307" s="245" t="s">
        <v>19</v>
      </c>
      <c r="E6307" s="247">
        <v>8574.17</v>
      </c>
    </row>
    <row r="6308" spans="2:5" ht="31.5" x14ac:dyDescent="0.25">
      <c r="B6308" s="265">
        <v>103272</v>
      </c>
      <c r="C6308" s="246" t="s">
        <v>3472</v>
      </c>
      <c r="D6308" s="245" t="s">
        <v>19</v>
      </c>
      <c r="E6308" s="247">
        <v>12539.94</v>
      </c>
    </row>
    <row r="6309" spans="2:5" ht="31.5" x14ac:dyDescent="0.25">
      <c r="B6309" s="265">
        <v>103274</v>
      </c>
      <c r="C6309" s="246" t="s">
        <v>3474</v>
      </c>
      <c r="D6309" s="245" t="s">
        <v>19</v>
      </c>
      <c r="E6309" s="247">
        <v>14780.87</v>
      </c>
    </row>
    <row r="6310" spans="2:5" ht="31.5" x14ac:dyDescent="0.25">
      <c r="B6310" s="265">
        <v>103276</v>
      </c>
      <c r="C6310" s="246" t="s">
        <v>3476</v>
      </c>
      <c r="D6310" s="245" t="s">
        <v>19</v>
      </c>
      <c r="E6310" s="247">
        <v>15428.22</v>
      </c>
    </row>
    <row r="6311" spans="2:5" ht="31.5" x14ac:dyDescent="0.25">
      <c r="B6311" s="265">
        <v>103267</v>
      </c>
      <c r="C6311" s="246" t="s">
        <v>3467</v>
      </c>
      <c r="D6311" s="245" t="s">
        <v>19</v>
      </c>
      <c r="E6311" s="247">
        <v>6725.38</v>
      </c>
    </row>
    <row r="6312" spans="2:5" ht="31.5" x14ac:dyDescent="0.25">
      <c r="B6312" s="265">
        <v>103269</v>
      </c>
      <c r="C6312" s="246" t="s">
        <v>3469</v>
      </c>
      <c r="D6312" s="245" t="s">
        <v>19</v>
      </c>
      <c r="E6312" s="247">
        <v>8261.2900000000009</v>
      </c>
    </row>
    <row r="6313" spans="2:5" ht="31.5" x14ac:dyDescent="0.25">
      <c r="B6313" s="265">
        <v>103271</v>
      </c>
      <c r="C6313" s="246" t="s">
        <v>3471</v>
      </c>
      <c r="D6313" s="245" t="s">
        <v>19</v>
      </c>
      <c r="E6313" s="247">
        <v>12142.06</v>
      </c>
    </row>
    <row r="6314" spans="2:5" ht="31.5" x14ac:dyDescent="0.25">
      <c r="B6314" s="265">
        <v>103273</v>
      </c>
      <c r="C6314" s="246" t="s">
        <v>3473</v>
      </c>
      <c r="D6314" s="245" t="s">
        <v>19</v>
      </c>
      <c r="E6314" s="247">
        <v>12909.59</v>
      </c>
    </row>
    <row r="6315" spans="2:5" ht="31.5" x14ac:dyDescent="0.25">
      <c r="B6315" s="265">
        <v>103275</v>
      </c>
      <c r="C6315" s="246" t="s">
        <v>3475</v>
      </c>
      <c r="D6315" s="245" t="s">
        <v>19</v>
      </c>
      <c r="E6315" s="247">
        <v>14704.47</v>
      </c>
    </row>
    <row r="6316" spans="2:5" ht="31.5" x14ac:dyDescent="0.25">
      <c r="B6316" s="265">
        <v>103248</v>
      </c>
      <c r="C6316" s="246" t="s">
        <v>3448</v>
      </c>
      <c r="D6316" s="245" t="s">
        <v>19</v>
      </c>
      <c r="E6316" s="247">
        <v>2393.65</v>
      </c>
    </row>
    <row r="6317" spans="2:5" ht="31.5" x14ac:dyDescent="0.25">
      <c r="B6317" s="265">
        <v>103249</v>
      </c>
      <c r="C6317" s="246" t="s">
        <v>3449</v>
      </c>
      <c r="D6317" s="245" t="s">
        <v>19</v>
      </c>
      <c r="E6317" s="247">
        <v>2570.75</v>
      </c>
    </row>
    <row r="6318" spans="2:5" ht="31.5" x14ac:dyDescent="0.25">
      <c r="B6318" s="265">
        <v>103251</v>
      </c>
      <c r="C6318" s="246" t="s">
        <v>3451</v>
      </c>
      <c r="D6318" s="245" t="s">
        <v>19</v>
      </c>
      <c r="E6318" s="247">
        <v>3357.75</v>
      </c>
    </row>
    <row r="6319" spans="2:5" ht="31.5" x14ac:dyDescent="0.25">
      <c r="B6319" s="265">
        <v>103252</v>
      </c>
      <c r="C6319" s="246" t="s">
        <v>3452</v>
      </c>
      <c r="D6319" s="245" t="s">
        <v>19</v>
      </c>
      <c r="E6319" s="247">
        <v>3716.74</v>
      </c>
    </row>
    <row r="6320" spans="2:5" ht="31.5" x14ac:dyDescent="0.25">
      <c r="B6320" s="265">
        <v>103254</v>
      </c>
      <c r="C6320" s="246" t="s">
        <v>3454</v>
      </c>
      <c r="D6320" s="245" t="s">
        <v>19</v>
      </c>
      <c r="E6320" s="247">
        <v>4331.6099999999997</v>
      </c>
    </row>
    <row r="6321" spans="2:5" ht="31.5" x14ac:dyDescent="0.25">
      <c r="B6321" s="265">
        <v>103255</v>
      </c>
      <c r="C6321" s="246" t="s">
        <v>3455</v>
      </c>
      <c r="D6321" s="245" t="s">
        <v>19</v>
      </c>
      <c r="E6321" s="247">
        <v>4845.09</v>
      </c>
    </row>
    <row r="6322" spans="2:5" ht="31.5" x14ac:dyDescent="0.25">
      <c r="B6322" s="265">
        <v>103245</v>
      </c>
      <c r="C6322" s="246" t="s">
        <v>3445</v>
      </c>
      <c r="D6322" s="245" t="s">
        <v>19</v>
      </c>
      <c r="E6322" s="247">
        <v>2083.12</v>
      </c>
    </row>
    <row r="6323" spans="2:5" ht="31.5" x14ac:dyDescent="0.25">
      <c r="B6323" s="265">
        <v>103246</v>
      </c>
      <c r="C6323" s="246" t="s">
        <v>3446</v>
      </c>
      <c r="D6323" s="245" t="s">
        <v>19</v>
      </c>
      <c r="E6323" s="247">
        <v>2270.77</v>
      </c>
    </row>
    <row r="6324" spans="2:5" ht="31.5" x14ac:dyDescent="0.25">
      <c r="B6324" s="265">
        <v>103257</v>
      </c>
      <c r="C6324" s="246" t="s">
        <v>3457</v>
      </c>
      <c r="D6324" s="245" t="s">
        <v>19</v>
      </c>
      <c r="E6324" s="247">
        <v>6152.47</v>
      </c>
    </row>
    <row r="6325" spans="2:5" ht="31.5" x14ac:dyDescent="0.25">
      <c r="B6325" s="265">
        <v>103259</v>
      </c>
      <c r="C6325" s="246" t="s">
        <v>3459</v>
      </c>
      <c r="D6325" s="245" t="s">
        <v>19</v>
      </c>
      <c r="E6325" s="247">
        <v>6484.67</v>
      </c>
    </row>
    <row r="6326" spans="2:5" ht="31.5" x14ac:dyDescent="0.25">
      <c r="B6326" s="265">
        <v>103262</v>
      </c>
      <c r="C6326" s="246" t="s">
        <v>3462</v>
      </c>
      <c r="D6326" s="245" t="s">
        <v>19</v>
      </c>
      <c r="E6326" s="247">
        <v>8515.19</v>
      </c>
    </row>
    <row r="6327" spans="2:5" ht="31.5" x14ac:dyDescent="0.25">
      <c r="B6327" s="265">
        <v>103264</v>
      </c>
      <c r="C6327" s="246" t="s">
        <v>3464</v>
      </c>
      <c r="D6327" s="245" t="s">
        <v>19</v>
      </c>
      <c r="E6327" s="247">
        <v>10570.19</v>
      </c>
    </row>
    <row r="6328" spans="2:5" ht="31.5" x14ac:dyDescent="0.25">
      <c r="B6328" s="265">
        <v>103266</v>
      </c>
      <c r="C6328" s="246" t="s">
        <v>3466</v>
      </c>
      <c r="D6328" s="245" t="s">
        <v>19</v>
      </c>
      <c r="E6328" s="247">
        <v>11799.78</v>
      </c>
    </row>
    <row r="6329" spans="2:5" x14ac:dyDescent="0.25">
      <c r="B6329" s="265">
        <v>103277</v>
      </c>
      <c r="C6329" s="246" t="s">
        <v>3477</v>
      </c>
      <c r="D6329" s="245" t="s">
        <v>19</v>
      </c>
      <c r="E6329" s="247">
        <v>28450.25</v>
      </c>
    </row>
    <row r="6330" spans="2:5" x14ac:dyDescent="0.25">
      <c r="B6330" s="265">
        <v>103278</v>
      </c>
      <c r="C6330" s="246" t="s">
        <v>3478</v>
      </c>
      <c r="D6330" s="245" t="s">
        <v>19</v>
      </c>
      <c r="E6330" s="247">
        <v>36403.919999999998</v>
      </c>
    </row>
    <row r="6331" spans="2:5" ht="31.5" x14ac:dyDescent="0.25">
      <c r="B6331" s="265">
        <v>103285</v>
      </c>
      <c r="C6331" s="246" t="s">
        <v>9147</v>
      </c>
      <c r="D6331" s="245" t="s">
        <v>19</v>
      </c>
      <c r="E6331" s="247">
        <v>0</v>
      </c>
    </row>
    <row r="6332" spans="2:5" x14ac:dyDescent="0.25">
      <c r="B6332" s="265">
        <v>103286</v>
      </c>
      <c r="C6332" s="246" t="s">
        <v>9148</v>
      </c>
      <c r="D6332" s="245" t="s">
        <v>19</v>
      </c>
      <c r="E6332" s="247">
        <v>0</v>
      </c>
    </row>
    <row r="6333" spans="2:5" x14ac:dyDescent="0.25">
      <c r="B6333" s="265">
        <v>103287</v>
      </c>
      <c r="C6333" s="246" t="s">
        <v>9149</v>
      </c>
      <c r="D6333" s="245" t="s">
        <v>19</v>
      </c>
      <c r="E6333" s="247">
        <v>0</v>
      </c>
    </row>
    <row r="6334" spans="2:5" x14ac:dyDescent="0.25">
      <c r="B6334" s="265">
        <v>103288</v>
      </c>
      <c r="C6334" s="246" t="s">
        <v>3479</v>
      </c>
      <c r="D6334" s="245" t="s">
        <v>19</v>
      </c>
      <c r="E6334" s="247">
        <v>19.34</v>
      </c>
    </row>
    <row r="6335" spans="2:5" ht="31.5" x14ac:dyDescent="0.25">
      <c r="B6335" s="265">
        <v>103291</v>
      </c>
      <c r="C6335" s="246" t="s">
        <v>9150</v>
      </c>
      <c r="D6335" s="245" t="s">
        <v>123</v>
      </c>
      <c r="E6335" s="247">
        <v>63.65</v>
      </c>
    </row>
    <row r="6336" spans="2:5" ht="31.5" x14ac:dyDescent="0.25">
      <c r="B6336" s="265">
        <v>103289</v>
      </c>
      <c r="C6336" s="246" t="s">
        <v>9151</v>
      </c>
      <c r="D6336" s="245" t="s">
        <v>123</v>
      </c>
      <c r="E6336" s="247">
        <v>33.26</v>
      </c>
    </row>
    <row r="6337" spans="2:5" ht="31.5" x14ac:dyDescent="0.25">
      <c r="B6337" s="265">
        <v>103290</v>
      </c>
      <c r="C6337" s="246" t="s">
        <v>9152</v>
      </c>
      <c r="D6337" s="245" t="s">
        <v>123</v>
      </c>
      <c r="E6337" s="247">
        <v>50.76</v>
      </c>
    </row>
    <row r="6338" spans="2:5" ht="31.5" x14ac:dyDescent="0.25">
      <c r="B6338" s="265">
        <v>103292</v>
      </c>
      <c r="C6338" s="246" t="s">
        <v>9153</v>
      </c>
      <c r="D6338" s="245" t="s">
        <v>123</v>
      </c>
      <c r="E6338" s="247">
        <v>76.680000000000007</v>
      </c>
    </row>
    <row r="6339" spans="2:5" ht="31.5" x14ac:dyDescent="0.25">
      <c r="B6339" s="265">
        <v>97333</v>
      </c>
      <c r="C6339" s="246" t="s">
        <v>3672</v>
      </c>
      <c r="D6339" s="245" t="s">
        <v>123</v>
      </c>
      <c r="E6339" s="247">
        <v>59.12</v>
      </c>
    </row>
    <row r="6340" spans="2:5" ht="31.5" x14ac:dyDescent="0.25">
      <c r="B6340" s="265">
        <v>97329</v>
      </c>
      <c r="C6340" s="246" t="s">
        <v>3668</v>
      </c>
      <c r="D6340" s="245" t="s">
        <v>123</v>
      </c>
      <c r="E6340" s="247">
        <v>58.46</v>
      </c>
    </row>
    <row r="6341" spans="2:5" ht="31.5" x14ac:dyDescent="0.25">
      <c r="B6341" s="265">
        <v>97331</v>
      </c>
      <c r="C6341" s="246" t="s">
        <v>3670</v>
      </c>
      <c r="D6341" s="245" t="s">
        <v>123</v>
      </c>
      <c r="E6341" s="247">
        <v>28.73</v>
      </c>
    </row>
    <row r="6342" spans="2:5" ht="31.5" x14ac:dyDescent="0.25">
      <c r="B6342" s="265">
        <v>97327</v>
      </c>
      <c r="C6342" s="246" t="s">
        <v>3666</v>
      </c>
      <c r="D6342" s="245" t="s">
        <v>123</v>
      </c>
      <c r="E6342" s="247">
        <v>28.27</v>
      </c>
    </row>
    <row r="6343" spans="2:5" ht="31.5" x14ac:dyDescent="0.25">
      <c r="B6343" s="265">
        <v>97332</v>
      </c>
      <c r="C6343" s="246" t="s">
        <v>3671</v>
      </c>
      <c r="D6343" s="245" t="s">
        <v>123</v>
      </c>
      <c r="E6343" s="247">
        <v>46.23</v>
      </c>
    </row>
    <row r="6344" spans="2:5" ht="31.5" x14ac:dyDescent="0.25">
      <c r="B6344" s="265">
        <v>97328</v>
      </c>
      <c r="C6344" s="246" t="s">
        <v>3667</v>
      </c>
      <c r="D6344" s="245" t="s">
        <v>123</v>
      </c>
      <c r="E6344" s="247">
        <v>45.7</v>
      </c>
    </row>
    <row r="6345" spans="2:5" ht="31.5" x14ac:dyDescent="0.25">
      <c r="B6345" s="265">
        <v>97334</v>
      </c>
      <c r="C6345" s="246" t="s">
        <v>3673</v>
      </c>
      <c r="D6345" s="245" t="s">
        <v>123</v>
      </c>
      <c r="E6345" s="247">
        <v>72.150000000000006</v>
      </c>
    </row>
    <row r="6346" spans="2:5" ht="31.5" x14ac:dyDescent="0.25">
      <c r="B6346" s="265">
        <v>97330</v>
      </c>
      <c r="C6346" s="246" t="s">
        <v>3669</v>
      </c>
      <c r="D6346" s="245" t="s">
        <v>123</v>
      </c>
      <c r="E6346" s="247">
        <v>71.430000000000007</v>
      </c>
    </row>
    <row r="6347" spans="2:5" ht="31.5" x14ac:dyDescent="0.25">
      <c r="B6347" s="265">
        <v>93085</v>
      </c>
      <c r="C6347" s="246" t="s">
        <v>4364</v>
      </c>
      <c r="D6347" s="245" t="s">
        <v>19</v>
      </c>
      <c r="E6347" s="247">
        <v>18.22</v>
      </c>
    </row>
    <row r="6348" spans="2:5" ht="31.5" x14ac:dyDescent="0.25">
      <c r="B6348" s="265">
        <v>103892</v>
      </c>
      <c r="C6348" s="246" t="s">
        <v>4871</v>
      </c>
      <c r="D6348" s="245" t="s">
        <v>19</v>
      </c>
      <c r="E6348" s="247">
        <v>19.52</v>
      </c>
    </row>
    <row r="6349" spans="2:5" ht="31.5" x14ac:dyDescent="0.25">
      <c r="B6349" s="265">
        <v>103823</v>
      </c>
      <c r="C6349" s="246" t="s">
        <v>4811</v>
      </c>
      <c r="D6349" s="245" t="s">
        <v>19</v>
      </c>
      <c r="E6349" s="247">
        <v>22.19</v>
      </c>
    </row>
    <row r="6350" spans="2:5" ht="31.5" x14ac:dyDescent="0.25">
      <c r="B6350" s="265">
        <v>103856</v>
      </c>
      <c r="C6350" s="246" t="s">
        <v>4841</v>
      </c>
      <c r="D6350" s="245" t="s">
        <v>19</v>
      </c>
      <c r="E6350" s="247">
        <v>19.48</v>
      </c>
    </row>
    <row r="6351" spans="2:5" ht="31.5" x14ac:dyDescent="0.25">
      <c r="B6351" s="265">
        <v>93108</v>
      </c>
      <c r="C6351" s="246" t="s">
        <v>4385</v>
      </c>
      <c r="D6351" s="245" t="s">
        <v>19</v>
      </c>
      <c r="E6351" s="247">
        <v>16.16</v>
      </c>
    </row>
    <row r="6352" spans="2:5" ht="31.5" x14ac:dyDescent="0.25">
      <c r="B6352" s="265">
        <v>93091</v>
      </c>
      <c r="C6352" s="246" t="s">
        <v>4370</v>
      </c>
      <c r="D6352" s="245" t="s">
        <v>19</v>
      </c>
      <c r="E6352" s="247">
        <v>19.37</v>
      </c>
    </row>
    <row r="6353" spans="2:5" ht="31.5" x14ac:dyDescent="0.25">
      <c r="B6353" s="265">
        <v>103900</v>
      </c>
      <c r="C6353" s="246" t="s">
        <v>4879</v>
      </c>
      <c r="D6353" s="245" t="s">
        <v>19</v>
      </c>
      <c r="E6353" s="247">
        <v>24.93</v>
      </c>
    </row>
    <row r="6354" spans="2:5" ht="31.5" x14ac:dyDescent="0.25">
      <c r="B6354" s="265">
        <v>103831</v>
      </c>
      <c r="C6354" s="246" t="s">
        <v>4819</v>
      </c>
      <c r="D6354" s="245" t="s">
        <v>19</v>
      </c>
      <c r="E6354" s="247">
        <v>33.1</v>
      </c>
    </row>
    <row r="6355" spans="2:5" ht="31.5" x14ac:dyDescent="0.25">
      <c r="B6355" s="265">
        <v>103864</v>
      </c>
      <c r="C6355" s="246" t="s">
        <v>4849</v>
      </c>
      <c r="D6355" s="245" t="s">
        <v>19</v>
      </c>
      <c r="E6355" s="247">
        <v>26.39</v>
      </c>
    </row>
    <row r="6356" spans="2:5" ht="31.5" x14ac:dyDescent="0.25">
      <c r="B6356" s="265">
        <v>93133</v>
      </c>
      <c r="C6356" s="246" t="s">
        <v>4404</v>
      </c>
      <c r="D6356" s="245" t="s">
        <v>19</v>
      </c>
      <c r="E6356" s="247">
        <v>23.17</v>
      </c>
    </row>
    <row r="6357" spans="2:5" ht="31.5" x14ac:dyDescent="0.25">
      <c r="B6357" s="265">
        <v>93057</v>
      </c>
      <c r="C6357" s="246" t="s">
        <v>4337</v>
      </c>
      <c r="D6357" s="245" t="s">
        <v>19</v>
      </c>
      <c r="E6357" s="247">
        <v>15.8</v>
      </c>
    </row>
    <row r="6358" spans="2:5" ht="31.5" x14ac:dyDescent="0.25">
      <c r="B6358" s="265">
        <v>93062</v>
      </c>
      <c r="C6358" s="246" t="s">
        <v>4342</v>
      </c>
      <c r="D6358" s="245" t="s">
        <v>19</v>
      </c>
      <c r="E6358" s="247">
        <v>29.82</v>
      </c>
    </row>
    <row r="6359" spans="2:5" ht="31.5" x14ac:dyDescent="0.25">
      <c r="B6359" s="265">
        <v>93065</v>
      </c>
      <c r="C6359" s="246" t="s">
        <v>4345</v>
      </c>
      <c r="D6359" s="245" t="s">
        <v>19</v>
      </c>
      <c r="E6359" s="247">
        <v>48.26</v>
      </c>
    </row>
    <row r="6360" spans="2:5" ht="31.5" x14ac:dyDescent="0.25">
      <c r="B6360" s="265">
        <v>93068</v>
      </c>
      <c r="C6360" s="246" t="s">
        <v>4348</v>
      </c>
      <c r="D6360" s="245" t="s">
        <v>19</v>
      </c>
      <c r="E6360" s="247">
        <v>67.73</v>
      </c>
    </row>
    <row r="6361" spans="2:5" ht="31.5" x14ac:dyDescent="0.25">
      <c r="B6361" s="265">
        <v>93071</v>
      </c>
      <c r="C6361" s="246" t="s">
        <v>4351</v>
      </c>
      <c r="D6361" s="245" t="s">
        <v>19</v>
      </c>
      <c r="E6361" s="247">
        <v>182.27</v>
      </c>
    </row>
    <row r="6362" spans="2:5" ht="31.5" x14ac:dyDescent="0.25">
      <c r="B6362" s="265">
        <v>93081</v>
      </c>
      <c r="C6362" s="246" t="s">
        <v>4360</v>
      </c>
      <c r="D6362" s="245" t="s">
        <v>19</v>
      </c>
      <c r="E6362" s="247">
        <v>20.94</v>
      </c>
    </row>
    <row r="6363" spans="2:5" ht="31.5" x14ac:dyDescent="0.25">
      <c r="B6363" s="265">
        <v>103887</v>
      </c>
      <c r="C6363" s="246" t="s">
        <v>4866</v>
      </c>
      <c r="D6363" s="245" t="s">
        <v>19</v>
      </c>
      <c r="E6363" s="247">
        <v>23.05</v>
      </c>
    </row>
    <row r="6364" spans="2:5" ht="31.5" x14ac:dyDescent="0.25">
      <c r="B6364" s="265">
        <v>103818</v>
      </c>
      <c r="C6364" s="246" t="s">
        <v>4806</v>
      </c>
      <c r="D6364" s="245" t="s">
        <v>19</v>
      </c>
      <c r="E6364" s="247">
        <v>23.03</v>
      </c>
    </row>
    <row r="6365" spans="2:5" ht="31.5" x14ac:dyDescent="0.25">
      <c r="B6365" s="265">
        <v>103851</v>
      </c>
      <c r="C6365" s="246" t="s">
        <v>4836</v>
      </c>
      <c r="D6365" s="245" t="s">
        <v>19</v>
      </c>
      <c r="E6365" s="247">
        <v>22.71</v>
      </c>
    </row>
    <row r="6366" spans="2:5" ht="31.5" x14ac:dyDescent="0.25">
      <c r="B6366" s="265">
        <v>93104</v>
      </c>
      <c r="C6366" s="246" t="s">
        <v>4381</v>
      </c>
      <c r="D6366" s="245" t="s">
        <v>19</v>
      </c>
      <c r="E6366" s="247">
        <v>21.07</v>
      </c>
    </row>
    <row r="6367" spans="2:5" ht="31.5" x14ac:dyDescent="0.25">
      <c r="B6367" s="265">
        <v>98602</v>
      </c>
      <c r="C6367" s="246" t="s">
        <v>4792</v>
      </c>
      <c r="D6367" s="245" t="s">
        <v>19</v>
      </c>
      <c r="E6367" s="247">
        <v>20.14</v>
      </c>
    </row>
    <row r="6368" spans="2:5" ht="31.5" x14ac:dyDescent="0.25">
      <c r="B6368" s="265">
        <v>93087</v>
      </c>
      <c r="C6368" s="246" t="s">
        <v>4366</v>
      </c>
      <c r="D6368" s="245" t="s">
        <v>19</v>
      </c>
      <c r="E6368" s="247">
        <v>21.99</v>
      </c>
    </row>
    <row r="6369" spans="2:5" ht="31.5" x14ac:dyDescent="0.25">
      <c r="B6369" s="265">
        <v>103893</v>
      </c>
      <c r="C6369" s="246" t="s">
        <v>4872</v>
      </c>
      <c r="D6369" s="245" t="s">
        <v>19</v>
      </c>
      <c r="E6369" s="247">
        <v>24.58</v>
      </c>
    </row>
    <row r="6370" spans="2:5" ht="31.5" x14ac:dyDescent="0.25">
      <c r="B6370" s="265">
        <v>103824</v>
      </c>
      <c r="C6370" s="246" t="s">
        <v>4812</v>
      </c>
      <c r="D6370" s="245" t="s">
        <v>19</v>
      </c>
      <c r="E6370" s="247">
        <v>27.43</v>
      </c>
    </row>
    <row r="6371" spans="2:5" ht="31.5" x14ac:dyDescent="0.25">
      <c r="B6371" s="265">
        <v>103857</v>
      </c>
      <c r="C6371" s="246" t="s">
        <v>4842</v>
      </c>
      <c r="D6371" s="245" t="s">
        <v>19</v>
      </c>
      <c r="E6371" s="247">
        <v>24.95</v>
      </c>
    </row>
    <row r="6372" spans="2:5" ht="31.5" x14ac:dyDescent="0.25">
      <c r="B6372" s="265">
        <v>93110</v>
      </c>
      <c r="C6372" s="246" t="s">
        <v>4387</v>
      </c>
      <c r="D6372" s="245" t="s">
        <v>19</v>
      </c>
      <c r="E6372" s="247">
        <v>23.36</v>
      </c>
    </row>
    <row r="6373" spans="2:5" ht="31.5" x14ac:dyDescent="0.25">
      <c r="B6373" s="265">
        <v>93054</v>
      </c>
      <c r="C6373" s="246" t="s">
        <v>4334</v>
      </c>
      <c r="D6373" s="245" t="s">
        <v>19</v>
      </c>
      <c r="E6373" s="247">
        <v>25.03</v>
      </c>
    </row>
    <row r="6374" spans="2:5" ht="31.5" x14ac:dyDescent="0.25">
      <c r="B6374" s="265">
        <v>93088</v>
      </c>
      <c r="C6374" s="246" t="s">
        <v>4367</v>
      </c>
      <c r="D6374" s="245" t="s">
        <v>19</v>
      </c>
      <c r="E6374" s="247">
        <v>27.21</v>
      </c>
    </row>
    <row r="6375" spans="2:5" ht="31.5" x14ac:dyDescent="0.25">
      <c r="B6375" s="265">
        <v>103894</v>
      </c>
      <c r="C6375" s="246" t="s">
        <v>4873</v>
      </c>
      <c r="D6375" s="245" t="s">
        <v>19</v>
      </c>
      <c r="E6375" s="247">
        <v>29.46</v>
      </c>
    </row>
    <row r="6376" spans="2:5" ht="31.5" x14ac:dyDescent="0.25">
      <c r="B6376" s="265">
        <v>103825</v>
      </c>
      <c r="C6376" s="246" t="s">
        <v>4813</v>
      </c>
      <c r="D6376" s="245" t="s">
        <v>19</v>
      </c>
      <c r="E6376" s="247">
        <v>32.32</v>
      </c>
    </row>
    <row r="6377" spans="2:5" ht="31.5" x14ac:dyDescent="0.25">
      <c r="B6377" s="265">
        <v>103858</v>
      </c>
      <c r="C6377" s="246" t="s">
        <v>4843</v>
      </c>
      <c r="D6377" s="245" t="s">
        <v>19</v>
      </c>
      <c r="E6377" s="247">
        <v>29.83</v>
      </c>
    </row>
    <row r="6378" spans="2:5" ht="31.5" x14ac:dyDescent="0.25">
      <c r="B6378" s="265">
        <v>93111</v>
      </c>
      <c r="C6378" s="246" t="s">
        <v>4388</v>
      </c>
      <c r="D6378" s="245" t="s">
        <v>19</v>
      </c>
      <c r="E6378" s="247">
        <v>28.25</v>
      </c>
    </row>
    <row r="6379" spans="2:5" ht="31.5" x14ac:dyDescent="0.25">
      <c r="B6379" s="265">
        <v>93059</v>
      </c>
      <c r="C6379" s="246" t="s">
        <v>4339</v>
      </c>
      <c r="D6379" s="245" t="s">
        <v>19</v>
      </c>
      <c r="E6379" s="247">
        <v>32.17</v>
      </c>
    </row>
    <row r="6380" spans="2:5" ht="31.5" x14ac:dyDescent="0.25">
      <c r="B6380" s="265">
        <v>93093</v>
      </c>
      <c r="C6380" s="246" t="s">
        <v>4372</v>
      </c>
      <c r="D6380" s="245" t="s">
        <v>19</v>
      </c>
      <c r="E6380" s="247">
        <v>33.880000000000003</v>
      </c>
    </row>
    <row r="6381" spans="2:5" ht="31.5" x14ac:dyDescent="0.25">
      <c r="B6381" s="265">
        <v>103899</v>
      </c>
      <c r="C6381" s="246" t="s">
        <v>4878</v>
      </c>
      <c r="D6381" s="245" t="s">
        <v>19</v>
      </c>
      <c r="E6381" s="247">
        <v>36.869999999999997</v>
      </c>
    </row>
    <row r="6382" spans="2:5" ht="31.5" x14ac:dyDescent="0.25">
      <c r="B6382" s="265">
        <v>103830</v>
      </c>
      <c r="C6382" s="246" t="s">
        <v>4818</v>
      </c>
      <c r="D6382" s="245" t="s">
        <v>19</v>
      </c>
      <c r="E6382" s="247">
        <v>41.94</v>
      </c>
    </row>
    <row r="6383" spans="2:5" ht="31.5" x14ac:dyDescent="0.25">
      <c r="B6383" s="265">
        <v>103863</v>
      </c>
      <c r="C6383" s="246" t="s">
        <v>4848</v>
      </c>
      <c r="D6383" s="245" t="s">
        <v>19</v>
      </c>
      <c r="E6383" s="247">
        <v>37.840000000000003</v>
      </c>
    </row>
    <row r="6384" spans="2:5" ht="31.5" x14ac:dyDescent="0.25">
      <c r="B6384" s="265">
        <v>93114</v>
      </c>
      <c r="C6384" s="246" t="s">
        <v>4391</v>
      </c>
      <c r="D6384" s="245" t="s">
        <v>19</v>
      </c>
      <c r="E6384" s="247">
        <v>36.33</v>
      </c>
    </row>
    <row r="6385" spans="2:5" ht="31.5" x14ac:dyDescent="0.25">
      <c r="B6385" s="265">
        <v>93075</v>
      </c>
      <c r="C6385" s="246" t="s">
        <v>4354</v>
      </c>
      <c r="D6385" s="245" t="s">
        <v>19</v>
      </c>
      <c r="E6385" s="247">
        <v>22.49</v>
      </c>
    </row>
    <row r="6386" spans="2:5" ht="31.5" x14ac:dyDescent="0.25">
      <c r="B6386" s="265">
        <v>103876</v>
      </c>
      <c r="C6386" s="246" t="s">
        <v>4855</v>
      </c>
      <c r="D6386" s="245" t="s">
        <v>19</v>
      </c>
      <c r="E6386" s="247">
        <v>25.65</v>
      </c>
    </row>
    <row r="6387" spans="2:5" ht="31.5" x14ac:dyDescent="0.25">
      <c r="B6387" s="265">
        <v>103807</v>
      </c>
      <c r="C6387" s="246" t="s">
        <v>4795</v>
      </c>
      <c r="D6387" s="245" t="s">
        <v>19</v>
      </c>
      <c r="E6387" s="247">
        <v>25.6</v>
      </c>
    </row>
    <row r="6388" spans="2:5" ht="31.5" x14ac:dyDescent="0.25">
      <c r="B6388" s="265">
        <v>103840</v>
      </c>
      <c r="C6388" s="246" t="s">
        <v>4825</v>
      </c>
      <c r="D6388" s="245" t="s">
        <v>19</v>
      </c>
      <c r="E6388" s="247">
        <v>25.12</v>
      </c>
    </row>
    <row r="6389" spans="2:5" ht="31.5" x14ac:dyDescent="0.25">
      <c r="B6389" s="265">
        <v>93098</v>
      </c>
      <c r="C6389" s="246" t="s">
        <v>4375</v>
      </c>
      <c r="D6389" s="245" t="s">
        <v>19</v>
      </c>
      <c r="E6389" s="247">
        <v>22.66</v>
      </c>
    </row>
    <row r="6390" spans="2:5" ht="31.5" x14ac:dyDescent="0.25">
      <c r="B6390" s="265">
        <v>93120</v>
      </c>
      <c r="C6390" s="246" t="s">
        <v>4397</v>
      </c>
      <c r="D6390" s="245" t="s">
        <v>19</v>
      </c>
      <c r="E6390" s="247">
        <v>28.57</v>
      </c>
    </row>
    <row r="6391" spans="2:5" ht="31.5" x14ac:dyDescent="0.25">
      <c r="B6391" s="265">
        <v>93077</v>
      </c>
      <c r="C6391" s="246" t="s">
        <v>4356</v>
      </c>
      <c r="D6391" s="245" t="s">
        <v>19</v>
      </c>
      <c r="E6391" s="247">
        <v>31.33</v>
      </c>
    </row>
    <row r="6392" spans="2:5" ht="31.5" x14ac:dyDescent="0.25">
      <c r="B6392" s="265">
        <v>103879</v>
      </c>
      <c r="C6392" s="246" t="s">
        <v>4858</v>
      </c>
      <c r="D6392" s="245" t="s">
        <v>19</v>
      </c>
      <c r="E6392" s="247">
        <v>35.200000000000003</v>
      </c>
    </row>
    <row r="6393" spans="2:5" ht="31.5" x14ac:dyDescent="0.25">
      <c r="B6393" s="265">
        <v>103810</v>
      </c>
      <c r="C6393" s="246" t="s">
        <v>4798</v>
      </c>
      <c r="D6393" s="245" t="s">
        <v>19</v>
      </c>
      <c r="E6393" s="247">
        <v>39.44</v>
      </c>
    </row>
    <row r="6394" spans="2:5" ht="31.5" x14ac:dyDescent="0.25">
      <c r="B6394" s="265">
        <v>103843</v>
      </c>
      <c r="C6394" s="246" t="s">
        <v>4828</v>
      </c>
      <c r="D6394" s="245" t="s">
        <v>19</v>
      </c>
      <c r="E6394" s="247">
        <v>35.74</v>
      </c>
    </row>
    <row r="6395" spans="2:5" ht="31.5" x14ac:dyDescent="0.25">
      <c r="B6395" s="265">
        <v>93100</v>
      </c>
      <c r="C6395" s="246" t="s">
        <v>4377</v>
      </c>
      <c r="D6395" s="245" t="s">
        <v>19</v>
      </c>
      <c r="E6395" s="247">
        <v>33.380000000000003</v>
      </c>
    </row>
    <row r="6396" spans="2:5" ht="31.5" x14ac:dyDescent="0.25">
      <c r="B6396" s="265">
        <v>93121</v>
      </c>
      <c r="C6396" s="246" t="s">
        <v>4398</v>
      </c>
      <c r="D6396" s="245" t="s">
        <v>19</v>
      </c>
      <c r="E6396" s="247">
        <v>32.549999999999997</v>
      </c>
    </row>
    <row r="6397" spans="2:5" ht="31.5" x14ac:dyDescent="0.25">
      <c r="B6397" s="265">
        <v>93078</v>
      </c>
      <c r="C6397" s="246" t="s">
        <v>4357</v>
      </c>
      <c r="D6397" s="245" t="s">
        <v>19</v>
      </c>
      <c r="E6397" s="247">
        <v>35.31</v>
      </c>
    </row>
    <row r="6398" spans="2:5" ht="31.5" x14ac:dyDescent="0.25">
      <c r="B6398" s="265">
        <v>103880</v>
      </c>
      <c r="C6398" s="246" t="s">
        <v>4859</v>
      </c>
      <c r="D6398" s="245" t="s">
        <v>19</v>
      </c>
      <c r="E6398" s="247">
        <v>39.19</v>
      </c>
    </row>
    <row r="6399" spans="2:5" ht="31.5" x14ac:dyDescent="0.25">
      <c r="B6399" s="265">
        <v>103811</v>
      </c>
      <c r="C6399" s="246" t="s">
        <v>4799</v>
      </c>
      <c r="D6399" s="245" t="s">
        <v>19</v>
      </c>
      <c r="E6399" s="247">
        <v>43.43</v>
      </c>
    </row>
    <row r="6400" spans="2:5" ht="31.5" x14ac:dyDescent="0.25">
      <c r="B6400" s="265">
        <v>103844</v>
      </c>
      <c r="C6400" s="246" t="s">
        <v>4829</v>
      </c>
      <c r="D6400" s="245" t="s">
        <v>19</v>
      </c>
      <c r="E6400" s="247">
        <v>39.72</v>
      </c>
    </row>
    <row r="6401" spans="2:5" ht="31.5" x14ac:dyDescent="0.25">
      <c r="B6401" s="265">
        <v>93101</v>
      </c>
      <c r="C6401" s="246" t="s">
        <v>4378</v>
      </c>
      <c r="D6401" s="245" t="s">
        <v>19</v>
      </c>
      <c r="E6401" s="247">
        <v>37.36</v>
      </c>
    </row>
    <row r="6402" spans="2:5" ht="31.5" x14ac:dyDescent="0.25">
      <c r="B6402" s="265">
        <v>92311</v>
      </c>
      <c r="C6402" s="246" t="s">
        <v>4167</v>
      </c>
      <c r="D6402" s="245" t="s">
        <v>19</v>
      </c>
      <c r="E6402" s="247">
        <v>15.66</v>
      </c>
    </row>
    <row r="6403" spans="2:5" ht="31.5" x14ac:dyDescent="0.25">
      <c r="B6403" s="265">
        <v>103874</v>
      </c>
      <c r="C6403" s="246" t="s">
        <v>4853</v>
      </c>
      <c r="D6403" s="245" t="s">
        <v>19</v>
      </c>
      <c r="E6403" s="247">
        <v>22.61</v>
      </c>
    </row>
    <row r="6404" spans="2:5" ht="31.5" x14ac:dyDescent="0.25">
      <c r="B6404" s="265">
        <v>103805</v>
      </c>
      <c r="C6404" s="246" t="s">
        <v>4793</v>
      </c>
      <c r="D6404" s="245" t="s">
        <v>19</v>
      </c>
      <c r="E6404" s="247">
        <v>22.52</v>
      </c>
    </row>
    <row r="6405" spans="2:5" ht="31.5" x14ac:dyDescent="0.25">
      <c r="B6405" s="265">
        <v>103838</v>
      </c>
      <c r="C6405" s="246" t="s">
        <v>4823</v>
      </c>
      <c r="D6405" s="245" t="s">
        <v>19</v>
      </c>
      <c r="E6405" s="247">
        <v>21.57</v>
      </c>
    </row>
    <row r="6406" spans="2:5" ht="31.5" x14ac:dyDescent="0.25">
      <c r="B6406" s="265">
        <v>92326</v>
      </c>
      <c r="C6406" s="246" t="s">
        <v>4176</v>
      </c>
      <c r="D6406" s="245" t="s">
        <v>19</v>
      </c>
      <c r="E6406" s="247">
        <v>16.64</v>
      </c>
    </row>
    <row r="6407" spans="2:5" ht="31.5" x14ac:dyDescent="0.25">
      <c r="B6407" s="265">
        <v>92287</v>
      </c>
      <c r="C6407" s="246" t="s">
        <v>4149</v>
      </c>
      <c r="D6407" s="245" t="s">
        <v>19</v>
      </c>
      <c r="E6407" s="247">
        <v>19.829999999999998</v>
      </c>
    </row>
    <row r="6408" spans="2:5" ht="31.5" x14ac:dyDescent="0.25">
      <c r="B6408" s="265">
        <v>92312</v>
      </c>
      <c r="C6408" s="246" t="s">
        <v>4168</v>
      </c>
      <c r="D6408" s="245" t="s">
        <v>19</v>
      </c>
      <c r="E6408" s="247">
        <v>25.37</v>
      </c>
    </row>
    <row r="6409" spans="2:5" ht="31.5" x14ac:dyDescent="0.25">
      <c r="B6409" s="265">
        <v>103877</v>
      </c>
      <c r="C6409" s="246" t="s">
        <v>4856</v>
      </c>
      <c r="D6409" s="245" t="s">
        <v>19</v>
      </c>
      <c r="E6409" s="247">
        <v>33.1</v>
      </c>
    </row>
    <row r="6410" spans="2:5" ht="31.5" x14ac:dyDescent="0.25">
      <c r="B6410" s="265">
        <v>103808</v>
      </c>
      <c r="C6410" s="246" t="s">
        <v>4796</v>
      </c>
      <c r="D6410" s="245" t="s">
        <v>19</v>
      </c>
      <c r="E6410" s="247">
        <v>41.6</v>
      </c>
    </row>
    <row r="6411" spans="2:5" ht="31.5" x14ac:dyDescent="0.25">
      <c r="B6411" s="265">
        <v>103841</v>
      </c>
      <c r="C6411" s="246" t="s">
        <v>4826</v>
      </c>
      <c r="D6411" s="245" t="s">
        <v>19</v>
      </c>
      <c r="E6411" s="247">
        <v>34.17</v>
      </c>
    </row>
    <row r="6412" spans="2:5" ht="31.5" x14ac:dyDescent="0.25">
      <c r="B6412" s="265">
        <v>92327</v>
      </c>
      <c r="C6412" s="246" t="s">
        <v>4177</v>
      </c>
      <c r="D6412" s="245" t="s">
        <v>19</v>
      </c>
      <c r="E6412" s="247">
        <v>29.47</v>
      </c>
    </row>
    <row r="6413" spans="2:5" ht="31.5" x14ac:dyDescent="0.25">
      <c r="B6413" s="265">
        <v>92288</v>
      </c>
      <c r="C6413" s="246" t="s">
        <v>4150</v>
      </c>
      <c r="D6413" s="245" t="s">
        <v>19</v>
      </c>
      <c r="E6413" s="247">
        <v>30.97</v>
      </c>
    </row>
    <row r="6414" spans="2:5" ht="31.5" x14ac:dyDescent="0.25">
      <c r="B6414" s="265">
        <v>92313</v>
      </c>
      <c r="C6414" s="246" t="s">
        <v>4169</v>
      </c>
      <c r="D6414" s="245" t="s">
        <v>19</v>
      </c>
      <c r="E6414" s="247">
        <v>36.07</v>
      </c>
    </row>
    <row r="6415" spans="2:5" ht="31.5" x14ac:dyDescent="0.25">
      <c r="B6415" s="265">
        <v>103881</v>
      </c>
      <c r="C6415" s="246" t="s">
        <v>4860</v>
      </c>
      <c r="D6415" s="245" t="s">
        <v>19</v>
      </c>
      <c r="E6415" s="247">
        <v>45.03</v>
      </c>
    </row>
    <row r="6416" spans="2:5" ht="31.5" x14ac:dyDescent="0.25">
      <c r="B6416" s="265">
        <v>103812</v>
      </c>
      <c r="C6416" s="246" t="s">
        <v>4800</v>
      </c>
      <c r="D6416" s="245" t="s">
        <v>19</v>
      </c>
      <c r="E6416" s="247">
        <v>60.89</v>
      </c>
    </row>
    <row r="6417" spans="2:5" ht="31.5" x14ac:dyDescent="0.25">
      <c r="B6417" s="265">
        <v>103845</v>
      </c>
      <c r="C6417" s="246" t="s">
        <v>4830</v>
      </c>
      <c r="D6417" s="245" t="s">
        <v>19</v>
      </c>
      <c r="E6417" s="247">
        <v>47.9</v>
      </c>
    </row>
    <row r="6418" spans="2:5" ht="31.5" x14ac:dyDescent="0.25">
      <c r="B6418" s="265">
        <v>92328</v>
      </c>
      <c r="C6418" s="246" t="s">
        <v>4178</v>
      </c>
      <c r="D6418" s="245" t="s">
        <v>19</v>
      </c>
      <c r="E6418" s="247">
        <v>43.38</v>
      </c>
    </row>
    <row r="6419" spans="2:5" ht="31.5" x14ac:dyDescent="0.25">
      <c r="B6419" s="265">
        <v>92289</v>
      </c>
      <c r="C6419" s="246" t="s">
        <v>4151</v>
      </c>
      <c r="D6419" s="245" t="s">
        <v>19</v>
      </c>
      <c r="E6419" s="247">
        <v>54.13</v>
      </c>
    </row>
    <row r="6420" spans="2:5" ht="31.5" x14ac:dyDescent="0.25">
      <c r="B6420" s="265">
        <v>92290</v>
      </c>
      <c r="C6420" s="246" t="s">
        <v>4152</v>
      </c>
      <c r="D6420" s="245" t="s">
        <v>19</v>
      </c>
      <c r="E6420" s="247">
        <v>81.45</v>
      </c>
    </row>
    <row r="6421" spans="2:5" ht="31.5" x14ac:dyDescent="0.25">
      <c r="B6421" s="265">
        <v>92291</v>
      </c>
      <c r="C6421" s="246" t="s">
        <v>4153</v>
      </c>
      <c r="D6421" s="245" t="s">
        <v>19</v>
      </c>
      <c r="E6421" s="247">
        <v>125.65</v>
      </c>
    </row>
    <row r="6422" spans="2:5" ht="31.5" x14ac:dyDescent="0.25">
      <c r="B6422" s="265">
        <v>92292</v>
      </c>
      <c r="C6422" s="246" t="s">
        <v>4154</v>
      </c>
      <c r="D6422" s="245" t="s">
        <v>19</v>
      </c>
      <c r="E6422" s="247">
        <v>383.9</v>
      </c>
    </row>
    <row r="6423" spans="2:5" ht="31.5" x14ac:dyDescent="0.25">
      <c r="B6423" s="265">
        <v>93082</v>
      </c>
      <c r="C6423" s="246" t="s">
        <v>4361</v>
      </c>
      <c r="D6423" s="245" t="s">
        <v>19</v>
      </c>
      <c r="E6423" s="247">
        <v>26.93</v>
      </c>
    </row>
    <row r="6424" spans="2:5" ht="31.5" x14ac:dyDescent="0.25">
      <c r="B6424" s="265">
        <v>103885</v>
      </c>
      <c r="C6424" s="246" t="s">
        <v>4864</v>
      </c>
      <c r="D6424" s="245" t="s">
        <v>19</v>
      </c>
      <c r="E6424" s="247">
        <v>31.14</v>
      </c>
    </row>
    <row r="6425" spans="2:5" ht="31.5" x14ac:dyDescent="0.25">
      <c r="B6425" s="265">
        <v>103816</v>
      </c>
      <c r="C6425" s="246" t="s">
        <v>4804</v>
      </c>
      <c r="D6425" s="245" t="s">
        <v>19</v>
      </c>
      <c r="E6425" s="247">
        <v>31.1</v>
      </c>
    </row>
    <row r="6426" spans="2:5" ht="31.5" x14ac:dyDescent="0.25">
      <c r="B6426" s="265">
        <v>103849</v>
      </c>
      <c r="C6426" s="246" t="s">
        <v>4834</v>
      </c>
      <c r="D6426" s="245" t="s">
        <v>19</v>
      </c>
      <c r="E6426" s="247">
        <v>30.46</v>
      </c>
    </row>
    <row r="6427" spans="2:5" ht="31.5" x14ac:dyDescent="0.25">
      <c r="B6427" s="265">
        <v>93105</v>
      </c>
      <c r="C6427" s="246" t="s">
        <v>4382</v>
      </c>
      <c r="D6427" s="245" t="s">
        <v>19</v>
      </c>
      <c r="E6427" s="247">
        <v>27.16</v>
      </c>
    </row>
    <row r="6428" spans="2:5" ht="31.5" x14ac:dyDescent="0.25">
      <c r="B6428" s="265">
        <v>93055</v>
      </c>
      <c r="C6428" s="246" t="s">
        <v>4335</v>
      </c>
      <c r="D6428" s="245" t="s">
        <v>19</v>
      </c>
      <c r="E6428" s="247">
        <v>48.61</v>
      </c>
    </row>
    <row r="6429" spans="2:5" ht="31.5" x14ac:dyDescent="0.25">
      <c r="B6429" s="265">
        <v>93089</v>
      </c>
      <c r="C6429" s="246" t="s">
        <v>4368</v>
      </c>
      <c r="D6429" s="245" t="s">
        <v>19</v>
      </c>
      <c r="E6429" s="247">
        <v>52.31</v>
      </c>
    </row>
    <row r="6430" spans="2:5" ht="31.5" x14ac:dyDescent="0.25">
      <c r="B6430" s="265">
        <v>103891</v>
      </c>
      <c r="C6430" s="246" t="s">
        <v>4870</v>
      </c>
      <c r="D6430" s="245" t="s">
        <v>19</v>
      </c>
      <c r="E6430" s="247">
        <v>57.47</v>
      </c>
    </row>
    <row r="6431" spans="2:5" ht="31.5" x14ac:dyDescent="0.25">
      <c r="B6431" s="265">
        <v>103822</v>
      </c>
      <c r="C6431" s="246" t="s">
        <v>4810</v>
      </c>
      <c r="D6431" s="245" t="s">
        <v>19</v>
      </c>
      <c r="E6431" s="247">
        <v>63.18</v>
      </c>
    </row>
    <row r="6432" spans="2:5" ht="31.5" x14ac:dyDescent="0.25">
      <c r="B6432" s="265">
        <v>103855</v>
      </c>
      <c r="C6432" s="246" t="s">
        <v>4840</v>
      </c>
      <c r="D6432" s="245" t="s">
        <v>19</v>
      </c>
      <c r="E6432" s="247">
        <v>58.21</v>
      </c>
    </row>
    <row r="6433" spans="2:5" ht="31.5" x14ac:dyDescent="0.25">
      <c r="B6433" s="265">
        <v>93112</v>
      </c>
      <c r="C6433" s="246" t="s">
        <v>4389</v>
      </c>
      <c r="D6433" s="245" t="s">
        <v>19</v>
      </c>
      <c r="E6433" s="247">
        <v>55.05</v>
      </c>
    </row>
    <row r="6434" spans="2:5" ht="31.5" x14ac:dyDescent="0.25">
      <c r="B6434" s="265">
        <v>93060</v>
      </c>
      <c r="C6434" s="246" t="s">
        <v>4340</v>
      </c>
      <c r="D6434" s="245" t="s">
        <v>19</v>
      </c>
      <c r="E6434" s="247">
        <v>84.83</v>
      </c>
    </row>
    <row r="6435" spans="2:5" ht="31.5" x14ac:dyDescent="0.25">
      <c r="B6435" s="265">
        <v>93094</v>
      </c>
      <c r="C6435" s="246" t="s">
        <v>4373</v>
      </c>
      <c r="D6435" s="245" t="s">
        <v>19</v>
      </c>
      <c r="E6435" s="247">
        <v>88.25</v>
      </c>
    </row>
    <row r="6436" spans="2:5" ht="31.5" x14ac:dyDescent="0.25">
      <c r="B6436" s="265">
        <v>103897</v>
      </c>
      <c r="C6436" s="246" t="s">
        <v>4876</v>
      </c>
      <c r="D6436" s="245" t="s">
        <v>19</v>
      </c>
      <c r="E6436" s="247">
        <v>94.22</v>
      </c>
    </row>
    <row r="6437" spans="2:5" ht="31.5" x14ac:dyDescent="0.25">
      <c r="B6437" s="265">
        <v>103828</v>
      </c>
      <c r="C6437" s="246" t="s">
        <v>4816</v>
      </c>
      <c r="D6437" s="245" t="s">
        <v>19</v>
      </c>
      <c r="E6437" s="247">
        <v>104.36</v>
      </c>
    </row>
    <row r="6438" spans="2:5" ht="31.5" x14ac:dyDescent="0.25">
      <c r="B6438" s="265">
        <v>103861</v>
      </c>
      <c r="C6438" s="246" t="s">
        <v>4846</v>
      </c>
      <c r="D6438" s="245" t="s">
        <v>19</v>
      </c>
      <c r="E6438" s="247">
        <v>96.17</v>
      </c>
    </row>
    <row r="6439" spans="2:5" ht="31.5" x14ac:dyDescent="0.25">
      <c r="B6439" s="265">
        <v>93115</v>
      </c>
      <c r="C6439" s="246" t="s">
        <v>4392</v>
      </c>
      <c r="D6439" s="245" t="s">
        <v>19</v>
      </c>
      <c r="E6439" s="247">
        <v>93.14</v>
      </c>
    </row>
    <row r="6440" spans="2:5" ht="31.5" x14ac:dyDescent="0.25">
      <c r="B6440" s="265">
        <v>93074</v>
      </c>
      <c r="C6440" s="246" t="s">
        <v>4353</v>
      </c>
      <c r="D6440" s="245" t="s">
        <v>19</v>
      </c>
      <c r="E6440" s="247">
        <v>16.27</v>
      </c>
    </row>
    <row r="6441" spans="2:5" ht="31.5" x14ac:dyDescent="0.25">
      <c r="B6441" s="265">
        <v>103875</v>
      </c>
      <c r="C6441" s="246" t="s">
        <v>4854</v>
      </c>
      <c r="D6441" s="245" t="s">
        <v>19</v>
      </c>
      <c r="E6441" s="247">
        <v>22.58</v>
      </c>
    </row>
    <row r="6442" spans="2:5" ht="31.5" x14ac:dyDescent="0.25">
      <c r="B6442" s="265">
        <v>103806</v>
      </c>
      <c r="C6442" s="246" t="s">
        <v>4794</v>
      </c>
      <c r="D6442" s="245" t="s">
        <v>19</v>
      </c>
      <c r="E6442" s="247">
        <v>22.49</v>
      </c>
    </row>
    <row r="6443" spans="2:5" ht="31.5" x14ac:dyDescent="0.25">
      <c r="B6443" s="265">
        <v>103839</v>
      </c>
      <c r="C6443" s="246" t="s">
        <v>4824</v>
      </c>
      <c r="D6443" s="245" t="s">
        <v>19</v>
      </c>
      <c r="E6443" s="247">
        <v>21.54</v>
      </c>
    </row>
    <row r="6444" spans="2:5" ht="31.5" x14ac:dyDescent="0.25">
      <c r="B6444" s="265">
        <v>93097</v>
      </c>
      <c r="C6444" s="246" t="s">
        <v>4374</v>
      </c>
      <c r="D6444" s="245" t="s">
        <v>19</v>
      </c>
      <c r="E6444" s="247">
        <v>16.62</v>
      </c>
    </row>
    <row r="6445" spans="2:5" ht="31.5" x14ac:dyDescent="0.25">
      <c r="B6445" s="265">
        <v>93119</v>
      </c>
      <c r="C6445" s="246" t="s">
        <v>4396</v>
      </c>
      <c r="D6445" s="245" t="s">
        <v>19</v>
      </c>
      <c r="E6445" s="247">
        <v>19.52</v>
      </c>
    </row>
    <row r="6446" spans="2:5" ht="31.5" x14ac:dyDescent="0.25">
      <c r="B6446" s="265">
        <v>93076</v>
      </c>
      <c r="C6446" s="246" t="s">
        <v>4355</v>
      </c>
      <c r="D6446" s="245" t="s">
        <v>19</v>
      </c>
      <c r="E6446" s="247">
        <v>25.06</v>
      </c>
    </row>
    <row r="6447" spans="2:5" ht="31.5" x14ac:dyDescent="0.25">
      <c r="B6447" s="265">
        <v>103878</v>
      </c>
      <c r="C6447" s="246" t="s">
        <v>4857</v>
      </c>
      <c r="D6447" s="245" t="s">
        <v>19</v>
      </c>
      <c r="E6447" s="247">
        <v>32.79</v>
      </c>
    </row>
    <row r="6448" spans="2:5" ht="31.5" x14ac:dyDescent="0.25">
      <c r="B6448" s="265">
        <v>103809</v>
      </c>
      <c r="C6448" s="246" t="s">
        <v>4797</v>
      </c>
      <c r="D6448" s="245" t="s">
        <v>19</v>
      </c>
      <c r="E6448" s="247">
        <v>41.29</v>
      </c>
    </row>
    <row r="6449" spans="2:5" ht="31.5" x14ac:dyDescent="0.25">
      <c r="B6449" s="265">
        <v>103842</v>
      </c>
      <c r="C6449" s="246" t="s">
        <v>4827</v>
      </c>
      <c r="D6449" s="245" t="s">
        <v>19</v>
      </c>
      <c r="E6449" s="247">
        <v>33.86</v>
      </c>
    </row>
    <row r="6450" spans="2:5" ht="31.5" x14ac:dyDescent="0.25">
      <c r="B6450" s="265">
        <v>93099</v>
      </c>
      <c r="C6450" s="246" t="s">
        <v>4376</v>
      </c>
      <c r="D6450" s="245" t="s">
        <v>19</v>
      </c>
      <c r="E6450" s="247">
        <v>29.16</v>
      </c>
    </row>
    <row r="6451" spans="2:5" ht="31.5" x14ac:dyDescent="0.25">
      <c r="B6451" s="265">
        <v>93122</v>
      </c>
      <c r="C6451" s="246" t="s">
        <v>4399</v>
      </c>
      <c r="D6451" s="245" t="s">
        <v>19</v>
      </c>
      <c r="E6451" s="247">
        <v>29.09</v>
      </c>
    </row>
    <row r="6452" spans="2:5" ht="31.5" x14ac:dyDescent="0.25">
      <c r="B6452" s="265">
        <v>93079</v>
      </c>
      <c r="C6452" s="246" t="s">
        <v>4358</v>
      </c>
      <c r="D6452" s="245" t="s">
        <v>19</v>
      </c>
      <c r="E6452" s="247">
        <v>34.19</v>
      </c>
    </row>
    <row r="6453" spans="2:5" ht="31.5" x14ac:dyDescent="0.25">
      <c r="B6453" s="265">
        <v>103882</v>
      </c>
      <c r="C6453" s="246" t="s">
        <v>4861</v>
      </c>
      <c r="D6453" s="245" t="s">
        <v>19</v>
      </c>
      <c r="E6453" s="247">
        <v>43.15</v>
      </c>
    </row>
    <row r="6454" spans="2:5" ht="31.5" x14ac:dyDescent="0.25">
      <c r="B6454" s="265">
        <v>103813</v>
      </c>
      <c r="C6454" s="246" t="s">
        <v>4801</v>
      </c>
      <c r="D6454" s="245" t="s">
        <v>19</v>
      </c>
      <c r="E6454" s="247">
        <v>59.01</v>
      </c>
    </row>
    <row r="6455" spans="2:5" ht="31.5" x14ac:dyDescent="0.25">
      <c r="B6455" s="265">
        <v>103846</v>
      </c>
      <c r="C6455" s="246" t="s">
        <v>4831</v>
      </c>
      <c r="D6455" s="245" t="s">
        <v>19</v>
      </c>
      <c r="E6455" s="247">
        <v>46.02</v>
      </c>
    </row>
    <row r="6456" spans="2:5" ht="31.5" x14ac:dyDescent="0.25">
      <c r="B6456" s="265">
        <v>93102</v>
      </c>
      <c r="C6456" s="246" t="s">
        <v>4379</v>
      </c>
      <c r="D6456" s="245" t="s">
        <v>19</v>
      </c>
      <c r="E6456" s="247">
        <v>41.5</v>
      </c>
    </row>
    <row r="6457" spans="2:5" ht="31.5" x14ac:dyDescent="0.25">
      <c r="B6457" s="265">
        <v>93123</v>
      </c>
      <c r="C6457" s="246" t="s">
        <v>4400</v>
      </c>
      <c r="D6457" s="245" t="s">
        <v>19</v>
      </c>
      <c r="E6457" s="247">
        <v>63.37</v>
      </c>
    </row>
    <row r="6458" spans="2:5" ht="31.5" x14ac:dyDescent="0.25">
      <c r="B6458" s="265">
        <v>93124</v>
      </c>
      <c r="C6458" s="246" t="s">
        <v>4401</v>
      </c>
      <c r="D6458" s="245" t="s">
        <v>19</v>
      </c>
      <c r="E6458" s="247">
        <v>98.8</v>
      </c>
    </row>
    <row r="6459" spans="2:5" ht="31.5" x14ac:dyDescent="0.25">
      <c r="B6459" s="265">
        <v>93125</v>
      </c>
      <c r="C6459" s="246" t="s">
        <v>4402</v>
      </c>
      <c r="D6459" s="245" t="s">
        <v>19</v>
      </c>
      <c r="E6459" s="247">
        <v>144.87</v>
      </c>
    </row>
    <row r="6460" spans="2:5" ht="31.5" x14ac:dyDescent="0.25">
      <c r="B6460" s="265">
        <v>93126</v>
      </c>
      <c r="C6460" s="246" t="s">
        <v>4403</v>
      </c>
      <c r="D6460" s="245" t="s">
        <v>19</v>
      </c>
      <c r="E6460" s="247">
        <v>317.07</v>
      </c>
    </row>
    <row r="6461" spans="2:5" ht="31.5" x14ac:dyDescent="0.25">
      <c r="B6461" s="265">
        <v>93063</v>
      </c>
      <c r="C6461" s="246" t="s">
        <v>4343</v>
      </c>
      <c r="D6461" s="245" t="s">
        <v>19</v>
      </c>
      <c r="E6461" s="247">
        <v>698.51</v>
      </c>
    </row>
    <row r="6462" spans="2:5" ht="31.5" x14ac:dyDescent="0.25">
      <c r="B6462" s="265">
        <v>93066</v>
      </c>
      <c r="C6462" s="246" t="s">
        <v>4346</v>
      </c>
      <c r="D6462" s="245" t="s">
        <v>19</v>
      </c>
      <c r="E6462" s="247">
        <v>876.53</v>
      </c>
    </row>
    <row r="6463" spans="2:5" ht="31.5" x14ac:dyDescent="0.25">
      <c r="B6463" s="265">
        <v>93069</v>
      </c>
      <c r="C6463" s="246" t="s">
        <v>4349</v>
      </c>
      <c r="D6463" s="245" t="s">
        <v>19</v>
      </c>
      <c r="E6463" s="247">
        <v>1214.8699999999999</v>
      </c>
    </row>
    <row r="6464" spans="2:5" ht="31.5" x14ac:dyDescent="0.25">
      <c r="B6464" s="265">
        <v>93072</v>
      </c>
      <c r="C6464" s="246" t="s">
        <v>4352</v>
      </c>
      <c r="D6464" s="245" t="s">
        <v>19</v>
      </c>
      <c r="E6464" s="247">
        <v>1603.12</v>
      </c>
    </row>
    <row r="6465" spans="2:5" ht="31.5" x14ac:dyDescent="0.25">
      <c r="B6465" s="265">
        <v>93083</v>
      </c>
      <c r="C6465" s="246" t="s">
        <v>4362</v>
      </c>
      <c r="D6465" s="245" t="s">
        <v>19</v>
      </c>
      <c r="E6465" s="247">
        <v>480.26</v>
      </c>
    </row>
    <row r="6466" spans="2:5" ht="31.5" x14ac:dyDescent="0.25">
      <c r="B6466" s="265">
        <v>103886</v>
      </c>
      <c r="C6466" s="246" t="s">
        <v>4865</v>
      </c>
      <c r="D6466" s="245" t="s">
        <v>19</v>
      </c>
      <c r="E6466" s="247">
        <v>484.47</v>
      </c>
    </row>
    <row r="6467" spans="2:5" ht="31.5" x14ac:dyDescent="0.25">
      <c r="B6467" s="265">
        <v>103817</v>
      </c>
      <c r="C6467" s="246" t="s">
        <v>4805</v>
      </c>
      <c r="D6467" s="245" t="s">
        <v>19</v>
      </c>
      <c r="E6467" s="247">
        <v>484.43</v>
      </c>
    </row>
    <row r="6468" spans="2:5" ht="31.5" x14ac:dyDescent="0.25">
      <c r="B6468" s="265">
        <v>103850</v>
      </c>
      <c r="C6468" s="246" t="s">
        <v>4835</v>
      </c>
      <c r="D6468" s="245" t="s">
        <v>19</v>
      </c>
      <c r="E6468" s="247">
        <v>483.79</v>
      </c>
    </row>
    <row r="6469" spans="2:5" ht="31.5" x14ac:dyDescent="0.25">
      <c r="B6469" s="265">
        <v>93106</v>
      </c>
      <c r="C6469" s="246" t="s">
        <v>4383</v>
      </c>
      <c r="D6469" s="245" t="s">
        <v>19</v>
      </c>
      <c r="E6469" s="247">
        <v>480.49</v>
      </c>
    </row>
    <row r="6470" spans="2:5" ht="31.5" x14ac:dyDescent="0.25">
      <c r="B6470" s="265">
        <v>93052</v>
      </c>
      <c r="C6470" s="246" t="s">
        <v>4333</v>
      </c>
      <c r="D6470" s="245" t="s">
        <v>19</v>
      </c>
      <c r="E6470" s="247">
        <v>553.84</v>
      </c>
    </row>
    <row r="6471" spans="2:5" ht="31.5" x14ac:dyDescent="0.25">
      <c r="B6471" s="265">
        <v>93086</v>
      </c>
      <c r="C6471" s="246" t="s">
        <v>4365</v>
      </c>
      <c r="D6471" s="245" t="s">
        <v>19</v>
      </c>
      <c r="E6471" s="247">
        <v>557.54</v>
      </c>
    </row>
    <row r="6472" spans="2:5" ht="31.5" x14ac:dyDescent="0.25">
      <c r="B6472" s="265">
        <v>103890</v>
      </c>
      <c r="C6472" s="246" t="s">
        <v>4869</v>
      </c>
      <c r="D6472" s="245" t="s">
        <v>19</v>
      </c>
      <c r="E6472" s="247">
        <v>562.70000000000005</v>
      </c>
    </row>
    <row r="6473" spans="2:5" ht="31.5" x14ac:dyDescent="0.25">
      <c r="B6473" s="265">
        <v>103821</v>
      </c>
      <c r="C6473" s="246" t="s">
        <v>4809</v>
      </c>
      <c r="D6473" s="245" t="s">
        <v>19</v>
      </c>
      <c r="E6473" s="247">
        <v>568.41</v>
      </c>
    </row>
    <row r="6474" spans="2:5" ht="31.5" x14ac:dyDescent="0.25">
      <c r="B6474" s="265">
        <v>103854</v>
      </c>
      <c r="C6474" s="246" t="s">
        <v>4839</v>
      </c>
      <c r="D6474" s="245" t="s">
        <v>19</v>
      </c>
      <c r="E6474" s="247">
        <v>563.44000000000005</v>
      </c>
    </row>
    <row r="6475" spans="2:5" ht="31.5" x14ac:dyDescent="0.25">
      <c r="B6475" s="265">
        <v>93109</v>
      </c>
      <c r="C6475" s="246" t="s">
        <v>4386</v>
      </c>
      <c r="D6475" s="245" t="s">
        <v>19</v>
      </c>
      <c r="E6475" s="247">
        <v>560.28</v>
      </c>
    </row>
    <row r="6476" spans="2:5" ht="31.5" x14ac:dyDescent="0.25">
      <c r="B6476" s="265">
        <v>93058</v>
      </c>
      <c r="C6476" s="246" t="s">
        <v>4338</v>
      </c>
      <c r="D6476" s="245" t="s">
        <v>19</v>
      </c>
      <c r="E6476" s="247">
        <v>609.46</v>
      </c>
    </row>
    <row r="6477" spans="2:5" ht="31.5" x14ac:dyDescent="0.25">
      <c r="B6477" s="265">
        <v>93092</v>
      </c>
      <c r="C6477" s="246" t="s">
        <v>4371</v>
      </c>
      <c r="D6477" s="245" t="s">
        <v>19</v>
      </c>
      <c r="E6477" s="247">
        <v>612.88</v>
      </c>
    </row>
    <row r="6478" spans="2:5" ht="31.5" x14ac:dyDescent="0.25">
      <c r="B6478" s="265">
        <v>103898</v>
      </c>
      <c r="C6478" s="246" t="s">
        <v>4877</v>
      </c>
      <c r="D6478" s="245" t="s">
        <v>19</v>
      </c>
      <c r="E6478" s="247">
        <v>618.85</v>
      </c>
    </row>
    <row r="6479" spans="2:5" ht="31.5" x14ac:dyDescent="0.25">
      <c r="B6479" s="265">
        <v>103829</v>
      </c>
      <c r="C6479" s="246" t="s">
        <v>4817</v>
      </c>
      <c r="D6479" s="245" t="s">
        <v>19</v>
      </c>
      <c r="E6479" s="247">
        <v>628.99</v>
      </c>
    </row>
    <row r="6480" spans="2:5" ht="31.5" x14ac:dyDescent="0.25">
      <c r="B6480" s="265">
        <v>103862</v>
      </c>
      <c r="C6480" s="246" t="s">
        <v>4847</v>
      </c>
      <c r="D6480" s="245" t="s">
        <v>19</v>
      </c>
      <c r="E6480" s="247">
        <v>620.79999999999995</v>
      </c>
    </row>
    <row r="6481" spans="2:5" ht="31.5" x14ac:dyDescent="0.25">
      <c r="B6481" s="265">
        <v>93116</v>
      </c>
      <c r="C6481" s="246" t="s">
        <v>4393</v>
      </c>
      <c r="D6481" s="245" t="s">
        <v>19</v>
      </c>
      <c r="E6481" s="247">
        <v>617.77</v>
      </c>
    </row>
    <row r="6482" spans="2:5" ht="31.5" x14ac:dyDescent="0.25">
      <c r="B6482" s="265">
        <v>92314</v>
      </c>
      <c r="C6482" s="246" t="s">
        <v>4170</v>
      </c>
      <c r="D6482" s="245" t="s">
        <v>19</v>
      </c>
      <c r="E6482" s="247">
        <v>10.59</v>
      </c>
    </row>
    <row r="6483" spans="2:5" ht="31.5" x14ac:dyDescent="0.25">
      <c r="B6483" s="265">
        <v>103883</v>
      </c>
      <c r="C6483" s="246" t="s">
        <v>4862</v>
      </c>
      <c r="D6483" s="245" t="s">
        <v>19</v>
      </c>
      <c r="E6483" s="247">
        <v>14.8</v>
      </c>
    </row>
    <row r="6484" spans="2:5" ht="31.5" x14ac:dyDescent="0.25">
      <c r="B6484" s="265">
        <v>103814</v>
      </c>
      <c r="C6484" s="246" t="s">
        <v>4802</v>
      </c>
      <c r="D6484" s="245" t="s">
        <v>19</v>
      </c>
      <c r="E6484" s="247">
        <v>14.76</v>
      </c>
    </row>
    <row r="6485" spans="2:5" ht="31.5" x14ac:dyDescent="0.25">
      <c r="B6485" s="265">
        <v>103847</v>
      </c>
      <c r="C6485" s="246" t="s">
        <v>4832</v>
      </c>
      <c r="D6485" s="245" t="s">
        <v>19</v>
      </c>
      <c r="E6485" s="247">
        <v>14.12</v>
      </c>
    </row>
    <row r="6486" spans="2:5" ht="31.5" x14ac:dyDescent="0.25">
      <c r="B6486" s="265">
        <v>92329</v>
      </c>
      <c r="C6486" s="246" t="s">
        <v>4179</v>
      </c>
      <c r="D6486" s="245" t="s">
        <v>19</v>
      </c>
      <c r="E6486" s="247">
        <v>10.82</v>
      </c>
    </row>
    <row r="6487" spans="2:5" ht="31.5" x14ac:dyDescent="0.25">
      <c r="B6487" s="265">
        <v>92293</v>
      </c>
      <c r="C6487" s="246" t="s">
        <v>4155</v>
      </c>
      <c r="D6487" s="245" t="s">
        <v>19</v>
      </c>
      <c r="E6487" s="247">
        <v>11.37</v>
      </c>
    </row>
    <row r="6488" spans="2:5" ht="31.5" x14ac:dyDescent="0.25">
      <c r="B6488" s="265">
        <v>92315</v>
      </c>
      <c r="C6488" s="246" t="s">
        <v>4171</v>
      </c>
      <c r="D6488" s="245" t="s">
        <v>19</v>
      </c>
      <c r="E6488" s="247">
        <v>15.07</v>
      </c>
    </row>
    <row r="6489" spans="2:5" ht="31.5" x14ac:dyDescent="0.25">
      <c r="B6489" s="265">
        <v>103888</v>
      </c>
      <c r="C6489" s="246" t="s">
        <v>4867</v>
      </c>
      <c r="D6489" s="245" t="s">
        <v>19</v>
      </c>
      <c r="E6489" s="247">
        <v>20.23</v>
      </c>
    </row>
    <row r="6490" spans="2:5" ht="31.5" x14ac:dyDescent="0.25">
      <c r="B6490" s="265">
        <v>103819</v>
      </c>
      <c r="C6490" s="246" t="s">
        <v>4807</v>
      </c>
      <c r="D6490" s="245" t="s">
        <v>19</v>
      </c>
      <c r="E6490" s="247">
        <v>25.94</v>
      </c>
    </row>
    <row r="6491" spans="2:5" ht="31.5" x14ac:dyDescent="0.25">
      <c r="B6491" s="265">
        <v>103852</v>
      </c>
      <c r="C6491" s="246" t="s">
        <v>4837</v>
      </c>
      <c r="D6491" s="245" t="s">
        <v>19</v>
      </c>
      <c r="E6491" s="247">
        <v>20.97</v>
      </c>
    </row>
    <row r="6492" spans="2:5" ht="31.5" x14ac:dyDescent="0.25">
      <c r="B6492" s="265">
        <v>92330</v>
      </c>
      <c r="C6492" s="246" t="s">
        <v>4180</v>
      </c>
      <c r="D6492" s="245" t="s">
        <v>19</v>
      </c>
      <c r="E6492" s="247">
        <v>17.809999999999999</v>
      </c>
    </row>
    <row r="6493" spans="2:5" ht="31.5" x14ac:dyDescent="0.25">
      <c r="B6493" s="265">
        <v>92294</v>
      </c>
      <c r="C6493" s="246" t="s">
        <v>4156</v>
      </c>
      <c r="D6493" s="245" t="s">
        <v>19</v>
      </c>
      <c r="E6493" s="247">
        <v>18.95</v>
      </c>
    </row>
    <row r="6494" spans="2:5" ht="31.5" x14ac:dyDescent="0.25">
      <c r="B6494" s="265">
        <v>92316</v>
      </c>
      <c r="C6494" s="246" t="s">
        <v>4172</v>
      </c>
      <c r="D6494" s="245" t="s">
        <v>19</v>
      </c>
      <c r="E6494" s="247">
        <v>22.37</v>
      </c>
    </row>
    <row r="6495" spans="2:5" ht="31.5" x14ac:dyDescent="0.25">
      <c r="B6495" s="265">
        <v>103895</v>
      </c>
      <c r="C6495" s="246" t="s">
        <v>4874</v>
      </c>
      <c r="D6495" s="245" t="s">
        <v>19</v>
      </c>
      <c r="E6495" s="247">
        <v>28.34</v>
      </c>
    </row>
    <row r="6496" spans="2:5" ht="31.5" x14ac:dyDescent="0.25">
      <c r="B6496" s="265">
        <v>103826</v>
      </c>
      <c r="C6496" s="246" t="s">
        <v>4814</v>
      </c>
      <c r="D6496" s="245" t="s">
        <v>19</v>
      </c>
      <c r="E6496" s="247">
        <v>38.479999999999997</v>
      </c>
    </row>
    <row r="6497" spans="2:5" ht="31.5" x14ac:dyDescent="0.25">
      <c r="B6497" s="265">
        <v>103859</v>
      </c>
      <c r="C6497" s="246" t="s">
        <v>4844</v>
      </c>
      <c r="D6497" s="245" t="s">
        <v>19</v>
      </c>
      <c r="E6497" s="247">
        <v>30.29</v>
      </c>
    </row>
    <row r="6498" spans="2:5" ht="31.5" x14ac:dyDescent="0.25">
      <c r="B6498" s="265">
        <v>92331</v>
      </c>
      <c r="C6498" s="246" t="s">
        <v>4181</v>
      </c>
      <c r="D6498" s="245" t="s">
        <v>19</v>
      </c>
      <c r="E6498" s="247">
        <v>27.26</v>
      </c>
    </row>
    <row r="6499" spans="2:5" ht="31.5" x14ac:dyDescent="0.25">
      <c r="B6499" s="265">
        <v>92295</v>
      </c>
      <c r="C6499" s="246" t="s">
        <v>4157</v>
      </c>
      <c r="D6499" s="245" t="s">
        <v>19</v>
      </c>
      <c r="E6499" s="247">
        <v>35.130000000000003</v>
      </c>
    </row>
    <row r="6500" spans="2:5" ht="31.5" x14ac:dyDescent="0.25">
      <c r="B6500" s="265">
        <v>92296</v>
      </c>
      <c r="C6500" s="246" t="s">
        <v>4158</v>
      </c>
      <c r="D6500" s="245" t="s">
        <v>19</v>
      </c>
      <c r="E6500" s="247">
        <v>46.4</v>
      </c>
    </row>
    <row r="6501" spans="2:5" ht="31.5" x14ac:dyDescent="0.25">
      <c r="B6501" s="265">
        <v>92297</v>
      </c>
      <c r="C6501" s="246" t="s">
        <v>4159</v>
      </c>
      <c r="D6501" s="245" t="s">
        <v>19</v>
      </c>
      <c r="E6501" s="247">
        <v>71.63</v>
      </c>
    </row>
    <row r="6502" spans="2:5" ht="31.5" x14ac:dyDescent="0.25">
      <c r="B6502" s="265">
        <v>92298</v>
      </c>
      <c r="C6502" s="246" t="s">
        <v>4160</v>
      </c>
      <c r="D6502" s="245" t="s">
        <v>19</v>
      </c>
      <c r="E6502" s="247">
        <v>198.29</v>
      </c>
    </row>
    <row r="6503" spans="2:5" ht="31.5" x14ac:dyDescent="0.25">
      <c r="B6503" s="265">
        <v>93080</v>
      </c>
      <c r="C6503" s="246" t="s">
        <v>4359</v>
      </c>
      <c r="D6503" s="245" t="s">
        <v>19</v>
      </c>
      <c r="E6503" s="247">
        <v>10.62</v>
      </c>
    </row>
    <row r="6504" spans="2:5" ht="31.5" x14ac:dyDescent="0.25">
      <c r="B6504" s="265">
        <v>103884</v>
      </c>
      <c r="C6504" s="246" t="s">
        <v>4863</v>
      </c>
      <c r="D6504" s="245" t="s">
        <v>19</v>
      </c>
      <c r="E6504" s="247">
        <v>14.83</v>
      </c>
    </row>
    <row r="6505" spans="2:5" ht="31.5" x14ac:dyDescent="0.25">
      <c r="B6505" s="265">
        <v>103815</v>
      </c>
      <c r="C6505" s="246" t="s">
        <v>4803</v>
      </c>
      <c r="D6505" s="245" t="s">
        <v>19</v>
      </c>
      <c r="E6505" s="247">
        <v>14.79</v>
      </c>
    </row>
    <row r="6506" spans="2:5" ht="31.5" x14ac:dyDescent="0.25">
      <c r="B6506" s="265">
        <v>103848</v>
      </c>
      <c r="C6506" s="246" t="s">
        <v>4833</v>
      </c>
      <c r="D6506" s="245" t="s">
        <v>19</v>
      </c>
      <c r="E6506" s="247">
        <v>14.15</v>
      </c>
    </row>
    <row r="6507" spans="2:5" ht="31.5" x14ac:dyDescent="0.25">
      <c r="B6507" s="265">
        <v>93103</v>
      </c>
      <c r="C6507" s="246" t="s">
        <v>4380</v>
      </c>
      <c r="D6507" s="245" t="s">
        <v>19</v>
      </c>
      <c r="E6507" s="247">
        <v>10.85</v>
      </c>
    </row>
    <row r="6508" spans="2:5" ht="31.5" x14ac:dyDescent="0.25">
      <c r="B6508" s="265">
        <v>93050</v>
      </c>
      <c r="C6508" s="246" t="s">
        <v>4332</v>
      </c>
      <c r="D6508" s="245" t="s">
        <v>19</v>
      </c>
      <c r="E6508" s="247">
        <v>12.77</v>
      </c>
    </row>
    <row r="6509" spans="2:5" ht="31.5" x14ac:dyDescent="0.25">
      <c r="B6509" s="265">
        <v>93084</v>
      </c>
      <c r="C6509" s="246" t="s">
        <v>4363</v>
      </c>
      <c r="D6509" s="245" t="s">
        <v>19</v>
      </c>
      <c r="E6509" s="247">
        <v>16.47</v>
      </c>
    </row>
    <row r="6510" spans="2:5" ht="31.5" x14ac:dyDescent="0.25">
      <c r="B6510" s="265">
        <v>103889</v>
      </c>
      <c r="C6510" s="246" t="s">
        <v>4868</v>
      </c>
      <c r="D6510" s="245" t="s">
        <v>19</v>
      </c>
      <c r="E6510" s="247">
        <v>21.63</v>
      </c>
    </row>
    <row r="6511" spans="2:5" ht="31.5" x14ac:dyDescent="0.25">
      <c r="B6511" s="265">
        <v>103820</v>
      </c>
      <c r="C6511" s="246" t="s">
        <v>4808</v>
      </c>
      <c r="D6511" s="245" t="s">
        <v>19</v>
      </c>
      <c r="E6511" s="247">
        <v>27.34</v>
      </c>
    </row>
    <row r="6512" spans="2:5" ht="31.5" x14ac:dyDescent="0.25">
      <c r="B6512" s="265">
        <v>103853</v>
      </c>
      <c r="C6512" s="246" t="s">
        <v>4838</v>
      </c>
      <c r="D6512" s="245" t="s">
        <v>19</v>
      </c>
      <c r="E6512" s="247">
        <v>22.37</v>
      </c>
    </row>
    <row r="6513" spans="2:5" ht="31.5" x14ac:dyDescent="0.25">
      <c r="B6513" s="265">
        <v>93107</v>
      </c>
      <c r="C6513" s="246" t="s">
        <v>4384</v>
      </c>
      <c r="D6513" s="245" t="s">
        <v>19</v>
      </c>
      <c r="E6513" s="247">
        <v>19.21</v>
      </c>
    </row>
    <row r="6514" spans="2:5" ht="31.5" x14ac:dyDescent="0.25">
      <c r="B6514" s="265">
        <v>93056</v>
      </c>
      <c r="C6514" s="246" t="s">
        <v>4336</v>
      </c>
      <c r="D6514" s="245" t="s">
        <v>19</v>
      </c>
      <c r="E6514" s="247">
        <v>18.95</v>
      </c>
    </row>
    <row r="6515" spans="2:5" ht="31.5" x14ac:dyDescent="0.25">
      <c r="B6515" s="265">
        <v>93090</v>
      </c>
      <c r="C6515" s="246" t="s">
        <v>4369</v>
      </c>
      <c r="D6515" s="245" t="s">
        <v>19</v>
      </c>
      <c r="E6515" s="247">
        <v>22.37</v>
      </c>
    </row>
    <row r="6516" spans="2:5" ht="31.5" x14ac:dyDescent="0.25">
      <c r="B6516" s="265">
        <v>93113</v>
      </c>
      <c r="C6516" s="246" t="s">
        <v>4390</v>
      </c>
      <c r="D6516" s="245" t="s">
        <v>19</v>
      </c>
      <c r="E6516" s="247">
        <v>27.26</v>
      </c>
    </row>
    <row r="6517" spans="2:5" ht="31.5" x14ac:dyDescent="0.25">
      <c r="B6517" s="265">
        <v>103896</v>
      </c>
      <c r="C6517" s="246" t="s">
        <v>4875</v>
      </c>
      <c r="D6517" s="245" t="s">
        <v>19</v>
      </c>
      <c r="E6517" s="247">
        <v>28.34</v>
      </c>
    </row>
    <row r="6518" spans="2:5" ht="31.5" x14ac:dyDescent="0.25">
      <c r="B6518" s="265">
        <v>103827</v>
      </c>
      <c r="C6518" s="246" t="s">
        <v>4815</v>
      </c>
      <c r="D6518" s="245" t="s">
        <v>19</v>
      </c>
      <c r="E6518" s="247">
        <v>38.479999999999997</v>
      </c>
    </row>
    <row r="6519" spans="2:5" ht="31.5" x14ac:dyDescent="0.25">
      <c r="B6519" s="265">
        <v>103860</v>
      </c>
      <c r="C6519" s="246" t="s">
        <v>4845</v>
      </c>
      <c r="D6519" s="245" t="s">
        <v>19</v>
      </c>
      <c r="E6519" s="247">
        <v>30.29</v>
      </c>
    </row>
    <row r="6520" spans="2:5" ht="31.5" x14ac:dyDescent="0.25">
      <c r="B6520" s="265">
        <v>93061</v>
      </c>
      <c r="C6520" s="246" t="s">
        <v>4341</v>
      </c>
      <c r="D6520" s="245" t="s">
        <v>19</v>
      </c>
      <c r="E6520" s="247">
        <v>35.270000000000003</v>
      </c>
    </row>
    <row r="6521" spans="2:5" ht="31.5" x14ac:dyDescent="0.25">
      <c r="B6521" s="265">
        <v>93064</v>
      </c>
      <c r="C6521" s="246" t="s">
        <v>4344</v>
      </c>
      <c r="D6521" s="245" t="s">
        <v>19</v>
      </c>
      <c r="E6521" s="247">
        <v>53.71</v>
      </c>
    </row>
    <row r="6522" spans="2:5" ht="31.5" x14ac:dyDescent="0.25">
      <c r="B6522" s="265">
        <v>93067</v>
      </c>
      <c r="C6522" s="246" t="s">
        <v>4347</v>
      </c>
      <c r="D6522" s="245" t="s">
        <v>19</v>
      </c>
      <c r="E6522" s="247">
        <v>79.59</v>
      </c>
    </row>
    <row r="6523" spans="2:5" ht="31.5" x14ac:dyDescent="0.25">
      <c r="B6523" s="265">
        <v>93070</v>
      </c>
      <c r="C6523" s="246" t="s">
        <v>4350</v>
      </c>
      <c r="D6523" s="245" t="s">
        <v>19</v>
      </c>
      <c r="E6523" s="247">
        <v>198.29</v>
      </c>
    </row>
    <row r="6524" spans="2:5" ht="31.5" x14ac:dyDescent="0.25">
      <c r="B6524" s="265">
        <v>93117</v>
      </c>
      <c r="C6524" s="246" t="s">
        <v>4394</v>
      </c>
      <c r="D6524" s="245" t="s">
        <v>19</v>
      </c>
      <c r="E6524" s="247">
        <v>63.75</v>
      </c>
    </row>
    <row r="6525" spans="2:5" ht="31.5" x14ac:dyDescent="0.25">
      <c r="B6525" s="265">
        <v>93118</v>
      </c>
      <c r="C6525" s="246" t="s">
        <v>4395</v>
      </c>
      <c r="D6525" s="245" t="s">
        <v>19</v>
      </c>
      <c r="E6525" s="247">
        <v>94.04</v>
      </c>
    </row>
    <row r="6526" spans="2:5" ht="31.5" x14ac:dyDescent="0.25">
      <c r="B6526" s="265">
        <v>92317</v>
      </c>
      <c r="C6526" s="246" t="s">
        <v>4173</v>
      </c>
      <c r="D6526" s="245" t="s">
        <v>19</v>
      </c>
      <c r="E6526" s="247">
        <v>22.06</v>
      </c>
    </row>
    <row r="6527" spans="2:5" ht="31.5" x14ac:dyDescent="0.25">
      <c r="B6527" s="265">
        <v>92332</v>
      </c>
      <c r="C6527" s="246" t="s">
        <v>4182</v>
      </c>
      <c r="D6527" s="245" t="s">
        <v>19</v>
      </c>
      <c r="E6527" s="247">
        <v>22.52</v>
      </c>
    </row>
    <row r="6528" spans="2:5" ht="31.5" x14ac:dyDescent="0.25">
      <c r="B6528" s="265">
        <v>92299</v>
      </c>
      <c r="C6528" s="246" t="s">
        <v>4161</v>
      </c>
      <c r="D6528" s="245" t="s">
        <v>19</v>
      </c>
      <c r="E6528" s="247">
        <v>26.12</v>
      </c>
    </row>
    <row r="6529" spans="2:5" ht="31.5" x14ac:dyDescent="0.25">
      <c r="B6529" s="265">
        <v>92318</v>
      </c>
      <c r="C6529" s="246" t="s">
        <v>4174</v>
      </c>
      <c r="D6529" s="245" t="s">
        <v>19</v>
      </c>
      <c r="E6529" s="247">
        <v>33.520000000000003</v>
      </c>
    </row>
    <row r="6530" spans="2:5" ht="31.5" x14ac:dyDescent="0.25">
      <c r="B6530" s="265">
        <v>103833</v>
      </c>
      <c r="C6530" s="246" t="s">
        <v>4821</v>
      </c>
      <c r="D6530" s="245" t="s">
        <v>19</v>
      </c>
      <c r="E6530" s="247">
        <v>55.18</v>
      </c>
    </row>
    <row r="6531" spans="2:5" ht="31.5" x14ac:dyDescent="0.25">
      <c r="B6531" s="265">
        <v>92333</v>
      </c>
      <c r="C6531" s="246" t="s">
        <v>4183</v>
      </c>
      <c r="D6531" s="245" t="s">
        <v>19</v>
      </c>
      <c r="E6531" s="247">
        <v>38.97</v>
      </c>
    </row>
    <row r="6532" spans="2:5" ht="31.5" x14ac:dyDescent="0.25">
      <c r="B6532" s="265">
        <v>92300</v>
      </c>
      <c r="C6532" s="246" t="s">
        <v>4162</v>
      </c>
      <c r="D6532" s="245" t="s">
        <v>19</v>
      </c>
      <c r="E6532" s="247">
        <v>39.450000000000003</v>
      </c>
    </row>
    <row r="6533" spans="2:5" ht="31.5" x14ac:dyDescent="0.25">
      <c r="B6533" s="265">
        <v>92319</v>
      </c>
      <c r="C6533" s="246" t="s">
        <v>4175</v>
      </c>
      <c r="D6533" s="245" t="s">
        <v>19</v>
      </c>
      <c r="E6533" s="247">
        <v>46.29</v>
      </c>
    </row>
    <row r="6534" spans="2:5" ht="31.5" x14ac:dyDescent="0.25">
      <c r="B6534" s="265">
        <v>92334</v>
      </c>
      <c r="C6534" s="246" t="s">
        <v>4184</v>
      </c>
      <c r="D6534" s="245" t="s">
        <v>19</v>
      </c>
      <c r="E6534" s="247">
        <v>56.03</v>
      </c>
    </row>
    <row r="6535" spans="2:5" ht="31.5" x14ac:dyDescent="0.25">
      <c r="B6535" s="265">
        <v>92301</v>
      </c>
      <c r="C6535" s="246" t="s">
        <v>4163</v>
      </c>
      <c r="D6535" s="245" t="s">
        <v>19</v>
      </c>
      <c r="E6535" s="247">
        <v>76.709999999999994</v>
      </c>
    </row>
    <row r="6536" spans="2:5" ht="31.5" x14ac:dyDescent="0.25">
      <c r="B6536" s="265">
        <v>92302</v>
      </c>
      <c r="C6536" s="246" t="s">
        <v>4164</v>
      </c>
      <c r="D6536" s="245" t="s">
        <v>19</v>
      </c>
      <c r="E6536" s="247">
        <v>101.09</v>
      </c>
    </row>
    <row r="6537" spans="2:5" ht="31.5" x14ac:dyDescent="0.25">
      <c r="B6537" s="265">
        <v>92303</v>
      </c>
      <c r="C6537" s="246" t="s">
        <v>4165</v>
      </c>
      <c r="D6537" s="245" t="s">
        <v>19</v>
      </c>
      <c r="E6537" s="247">
        <v>183.96</v>
      </c>
    </row>
    <row r="6538" spans="2:5" ht="31.5" x14ac:dyDescent="0.25">
      <c r="B6538" s="265">
        <v>92304</v>
      </c>
      <c r="C6538" s="246" t="s">
        <v>4166</v>
      </c>
      <c r="D6538" s="245" t="s">
        <v>19</v>
      </c>
      <c r="E6538" s="247">
        <v>472.41</v>
      </c>
    </row>
    <row r="6539" spans="2:5" ht="31.5" x14ac:dyDescent="0.25">
      <c r="B6539" s="265">
        <v>103835</v>
      </c>
      <c r="C6539" s="246" t="s">
        <v>3721</v>
      </c>
      <c r="D6539" s="245" t="s">
        <v>123</v>
      </c>
      <c r="E6539" s="247">
        <v>70.819999999999993</v>
      </c>
    </row>
    <row r="6540" spans="2:5" ht="31.5" x14ac:dyDescent="0.25">
      <c r="B6540" s="265">
        <v>92308</v>
      </c>
      <c r="C6540" s="246" t="s">
        <v>3555</v>
      </c>
      <c r="D6540" s="245" t="s">
        <v>123</v>
      </c>
      <c r="E6540" s="247">
        <v>57.95</v>
      </c>
    </row>
    <row r="6541" spans="2:5" ht="31.5" x14ac:dyDescent="0.25">
      <c r="B6541" s="265">
        <v>103871</v>
      </c>
      <c r="C6541" s="246" t="s">
        <v>3727</v>
      </c>
      <c r="D6541" s="245" t="s">
        <v>123</v>
      </c>
      <c r="E6541" s="247">
        <v>70.23</v>
      </c>
    </row>
    <row r="6542" spans="2:5" ht="31.5" x14ac:dyDescent="0.25">
      <c r="B6542" s="265">
        <v>92323</v>
      </c>
      <c r="C6542" s="246" t="s">
        <v>3561</v>
      </c>
      <c r="D6542" s="245" t="s">
        <v>123</v>
      </c>
      <c r="E6542" s="247">
        <v>69.55</v>
      </c>
    </row>
    <row r="6543" spans="2:5" ht="31.5" x14ac:dyDescent="0.25">
      <c r="B6543" s="265">
        <v>92305</v>
      </c>
      <c r="C6543" s="246" t="s">
        <v>3552</v>
      </c>
      <c r="D6543" s="245" t="s">
        <v>123</v>
      </c>
      <c r="E6543" s="247">
        <v>42.31</v>
      </c>
    </row>
    <row r="6544" spans="2:5" ht="31.5" x14ac:dyDescent="0.25">
      <c r="B6544" s="265">
        <v>103868</v>
      </c>
      <c r="C6544" s="246" t="s">
        <v>3724</v>
      </c>
      <c r="D6544" s="245" t="s">
        <v>123</v>
      </c>
      <c r="E6544" s="247">
        <v>58.41</v>
      </c>
    </row>
    <row r="6545" spans="2:5" ht="31.5" x14ac:dyDescent="0.25">
      <c r="B6545" s="265">
        <v>103802</v>
      </c>
      <c r="C6545" s="246" t="s">
        <v>3718</v>
      </c>
      <c r="D6545" s="245" t="s">
        <v>123</v>
      </c>
      <c r="E6545" s="247">
        <v>45.24</v>
      </c>
    </row>
    <row r="6546" spans="2:5" ht="31.5" x14ac:dyDescent="0.25">
      <c r="B6546" s="265">
        <v>92320</v>
      </c>
      <c r="C6546" s="246" t="s">
        <v>3558</v>
      </c>
      <c r="D6546" s="245" t="s">
        <v>123</v>
      </c>
      <c r="E6546" s="247">
        <v>57.58</v>
      </c>
    </row>
    <row r="6547" spans="2:5" ht="31.5" x14ac:dyDescent="0.25">
      <c r="B6547" s="265">
        <v>97335</v>
      </c>
      <c r="C6547" s="246" t="s">
        <v>3674</v>
      </c>
      <c r="D6547" s="245" t="s">
        <v>123</v>
      </c>
      <c r="E6547" s="247">
        <v>86.48</v>
      </c>
    </row>
    <row r="6548" spans="2:5" ht="31.5" x14ac:dyDescent="0.25">
      <c r="B6548" s="265">
        <v>103836</v>
      </c>
      <c r="C6548" s="246" t="s">
        <v>3722</v>
      </c>
      <c r="D6548" s="245" t="s">
        <v>123</v>
      </c>
      <c r="E6548" s="247">
        <v>109.12</v>
      </c>
    </row>
    <row r="6549" spans="2:5" ht="31.5" x14ac:dyDescent="0.25">
      <c r="B6549" s="265">
        <v>92281</v>
      </c>
      <c r="C6549" s="246" t="s">
        <v>3546</v>
      </c>
      <c r="D6549" s="245" t="s">
        <v>123</v>
      </c>
      <c r="E6549" s="247">
        <v>113.86</v>
      </c>
    </row>
    <row r="6550" spans="2:5" ht="31.5" x14ac:dyDescent="0.25">
      <c r="B6550" s="265">
        <v>92309</v>
      </c>
      <c r="C6550" s="246" t="s">
        <v>3556</v>
      </c>
      <c r="D6550" s="245" t="s">
        <v>123</v>
      </c>
      <c r="E6550" s="247">
        <v>124.99</v>
      </c>
    </row>
    <row r="6551" spans="2:5" ht="31.5" x14ac:dyDescent="0.25">
      <c r="B6551" s="265">
        <v>103872</v>
      </c>
      <c r="C6551" s="246" t="s">
        <v>3728</v>
      </c>
      <c r="D6551" s="245" t="s">
        <v>123</v>
      </c>
      <c r="E6551" s="247">
        <v>140.41999999999999</v>
      </c>
    </row>
    <row r="6552" spans="2:5" ht="31.5" x14ac:dyDescent="0.25">
      <c r="B6552" s="265">
        <v>92324</v>
      </c>
      <c r="C6552" s="246" t="s">
        <v>3562</v>
      </c>
      <c r="D6552" s="245" t="s">
        <v>123</v>
      </c>
      <c r="E6552" s="247">
        <v>147.62</v>
      </c>
    </row>
    <row r="6553" spans="2:5" ht="31.5" x14ac:dyDescent="0.25">
      <c r="B6553" s="265">
        <v>92275</v>
      </c>
      <c r="C6553" s="246" t="s">
        <v>3540</v>
      </c>
      <c r="D6553" s="245" t="s">
        <v>123</v>
      </c>
      <c r="E6553" s="247">
        <v>60.29</v>
      </c>
    </row>
    <row r="6554" spans="2:5" ht="31.5" x14ac:dyDescent="0.25">
      <c r="B6554" s="265">
        <v>92306</v>
      </c>
      <c r="C6554" s="246" t="s">
        <v>3553</v>
      </c>
      <c r="D6554" s="245" t="s">
        <v>123</v>
      </c>
      <c r="E6554" s="247">
        <v>67.72</v>
      </c>
    </row>
    <row r="6555" spans="2:5" ht="31.5" x14ac:dyDescent="0.25">
      <c r="B6555" s="265">
        <v>103869</v>
      </c>
      <c r="C6555" s="246" t="s">
        <v>3725</v>
      </c>
      <c r="D6555" s="245" t="s">
        <v>123</v>
      </c>
      <c r="E6555" s="247">
        <v>86.99</v>
      </c>
    </row>
    <row r="6556" spans="2:5" ht="31.5" x14ac:dyDescent="0.25">
      <c r="B6556" s="265">
        <v>103803</v>
      </c>
      <c r="C6556" s="246" t="s">
        <v>3719</v>
      </c>
      <c r="D6556" s="245" t="s">
        <v>123</v>
      </c>
      <c r="E6556" s="247">
        <v>77.760000000000005</v>
      </c>
    </row>
    <row r="6557" spans="2:5" ht="31.5" x14ac:dyDescent="0.25">
      <c r="B6557" s="265">
        <v>92321</v>
      </c>
      <c r="C6557" s="246" t="s">
        <v>3559</v>
      </c>
      <c r="D6557" s="245" t="s">
        <v>123</v>
      </c>
      <c r="E6557" s="247">
        <v>94.03</v>
      </c>
    </row>
    <row r="6558" spans="2:5" ht="31.5" x14ac:dyDescent="0.25">
      <c r="B6558" s="265">
        <v>97336</v>
      </c>
      <c r="C6558" s="246" t="s">
        <v>3675</v>
      </c>
      <c r="D6558" s="245" t="s">
        <v>123</v>
      </c>
      <c r="E6558" s="247">
        <v>110.09</v>
      </c>
    </row>
    <row r="6559" spans="2:5" ht="31.5" x14ac:dyDescent="0.25">
      <c r="B6559" s="265">
        <v>103837</v>
      </c>
      <c r="C6559" s="246" t="s">
        <v>3723</v>
      </c>
      <c r="D6559" s="245" t="s">
        <v>123</v>
      </c>
      <c r="E6559" s="247">
        <v>137.36000000000001</v>
      </c>
    </row>
    <row r="6560" spans="2:5" ht="31.5" x14ac:dyDescent="0.25">
      <c r="B6560" s="265">
        <v>92282</v>
      </c>
      <c r="C6560" s="246" t="s">
        <v>3547</v>
      </c>
      <c r="D6560" s="245" t="s">
        <v>123</v>
      </c>
      <c r="E6560" s="247">
        <v>132.30000000000001</v>
      </c>
    </row>
    <row r="6561" spans="2:5" ht="31.5" x14ac:dyDescent="0.25">
      <c r="B6561" s="265">
        <v>92310</v>
      </c>
      <c r="C6561" s="246" t="s">
        <v>3557</v>
      </c>
      <c r="D6561" s="245" t="s">
        <v>123</v>
      </c>
      <c r="E6561" s="247">
        <v>143.78</v>
      </c>
    </row>
    <row r="6562" spans="2:5" ht="31.5" x14ac:dyDescent="0.25">
      <c r="B6562" s="265">
        <v>103873</v>
      </c>
      <c r="C6562" s="246" t="s">
        <v>3729</v>
      </c>
      <c r="D6562" s="245" t="s">
        <v>123</v>
      </c>
      <c r="E6562" s="247">
        <v>161.93</v>
      </c>
    </row>
    <row r="6563" spans="2:5" ht="31.5" x14ac:dyDescent="0.25">
      <c r="B6563" s="265">
        <v>92325</v>
      </c>
      <c r="C6563" s="246" t="s">
        <v>3563</v>
      </c>
      <c r="D6563" s="245" t="s">
        <v>123</v>
      </c>
      <c r="E6563" s="247">
        <v>175.87</v>
      </c>
    </row>
    <row r="6564" spans="2:5" ht="31.5" x14ac:dyDescent="0.25">
      <c r="B6564" s="265">
        <v>92276</v>
      </c>
      <c r="C6564" s="246" t="s">
        <v>3541</v>
      </c>
      <c r="D6564" s="245" t="s">
        <v>123</v>
      </c>
      <c r="E6564" s="247">
        <v>76.59</v>
      </c>
    </row>
    <row r="6565" spans="2:5" ht="31.5" x14ac:dyDescent="0.25">
      <c r="B6565" s="265">
        <v>92307</v>
      </c>
      <c r="C6565" s="246" t="s">
        <v>3554</v>
      </c>
      <c r="D6565" s="245" t="s">
        <v>123</v>
      </c>
      <c r="E6565" s="247">
        <v>84.35</v>
      </c>
    </row>
    <row r="6566" spans="2:5" ht="31.5" x14ac:dyDescent="0.25">
      <c r="B6566" s="265">
        <v>103870</v>
      </c>
      <c r="C6566" s="246" t="s">
        <v>3726</v>
      </c>
      <c r="D6566" s="245" t="s">
        <v>123</v>
      </c>
      <c r="E6566" s="247">
        <v>106.32</v>
      </c>
    </row>
    <row r="6567" spans="2:5" ht="31.5" x14ac:dyDescent="0.25">
      <c r="B6567" s="265">
        <v>103804</v>
      </c>
      <c r="C6567" s="246" t="s">
        <v>3720</v>
      </c>
      <c r="D6567" s="245" t="s">
        <v>123</v>
      </c>
      <c r="E6567" s="247">
        <v>93.21</v>
      </c>
    </row>
    <row r="6568" spans="2:5" ht="31.5" x14ac:dyDescent="0.25">
      <c r="B6568" s="265">
        <v>92322</v>
      </c>
      <c r="C6568" s="246" t="s">
        <v>3560</v>
      </c>
      <c r="D6568" s="245" t="s">
        <v>123</v>
      </c>
      <c r="E6568" s="247">
        <v>120.11</v>
      </c>
    </row>
    <row r="6569" spans="2:5" ht="31.5" x14ac:dyDescent="0.25">
      <c r="B6569" s="265">
        <v>97337</v>
      </c>
      <c r="C6569" s="246" t="s">
        <v>3676</v>
      </c>
      <c r="D6569" s="245" t="s">
        <v>123</v>
      </c>
      <c r="E6569" s="247">
        <v>165.34</v>
      </c>
    </row>
    <row r="6570" spans="2:5" ht="31.5" x14ac:dyDescent="0.25">
      <c r="B6570" s="265">
        <v>92283</v>
      </c>
      <c r="C6570" s="246" t="s">
        <v>3548</v>
      </c>
      <c r="D6570" s="245" t="s">
        <v>123</v>
      </c>
      <c r="E6570" s="247">
        <v>180.74</v>
      </c>
    </row>
    <row r="6571" spans="2:5" ht="31.5" x14ac:dyDescent="0.25">
      <c r="B6571" s="265">
        <v>92277</v>
      </c>
      <c r="C6571" s="246" t="s">
        <v>3542</v>
      </c>
      <c r="D6571" s="245" t="s">
        <v>123</v>
      </c>
      <c r="E6571" s="247">
        <v>110.5</v>
      </c>
    </row>
    <row r="6572" spans="2:5" ht="31.5" x14ac:dyDescent="0.25">
      <c r="B6572" s="265">
        <v>97338</v>
      </c>
      <c r="C6572" s="246" t="s">
        <v>3677</v>
      </c>
      <c r="D6572" s="245" t="s">
        <v>123</v>
      </c>
      <c r="E6572" s="247">
        <v>198.95</v>
      </c>
    </row>
    <row r="6573" spans="2:5" ht="31.5" x14ac:dyDescent="0.25">
      <c r="B6573" s="265">
        <v>92284</v>
      </c>
      <c r="C6573" s="246" t="s">
        <v>3549</v>
      </c>
      <c r="D6573" s="245" t="s">
        <v>123</v>
      </c>
      <c r="E6573" s="247">
        <v>228.52</v>
      </c>
    </row>
    <row r="6574" spans="2:5" ht="31.5" x14ac:dyDescent="0.25">
      <c r="B6574" s="265">
        <v>92278</v>
      </c>
      <c r="C6574" s="246" t="s">
        <v>3543</v>
      </c>
      <c r="D6574" s="245" t="s">
        <v>123</v>
      </c>
      <c r="E6574" s="247">
        <v>148.56</v>
      </c>
    </row>
    <row r="6575" spans="2:5" ht="31.5" x14ac:dyDescent="0.25">
      <c r="B6575" s="265">
        <v>97339</v>
      </c>
      <c r="C6575" s="246" t="s">
        <v>3678</v>
      </c>
      <c r="D6575" s="245" t="s">
        <v>123</v>
      </c>
      <c r="E6575" s="247">
        <v>214.57</v>
      </c>
    </row>
    <row r="6576" spans="2:5" ht="31.5" x14ac:dyDescent="0.25">
      <c r="B6576" s="265">
        <v>92285</v>
      </c>
      <c r="C6576" s="246" t="s">
        <v>3550</v>
      </c>
      <c r="D6576" s="245" t="s">
        <v>123</v>
      </c>
      <c r="E6576" s="247">
        <v>309.99</v>
      </c>
    </row>
    <row r="6577" spans="2:5" ht="31.5" x14ac:dyDescent="0.25">
      <c r="B6577" s="265">
        <v>92279</v>
      </c>
      <c r="C6577" s="246" t="s">
        <v>3544</v>
      </c>
      <c r="D6577" s="245" t="s">
        <v>123</v>
      </c>
      <c r="E6577" s="247">
        <v>214.57</v>
      </c>
    </row>
    <row r="6578" spans="2:5" ht="31.5" x14ac:dyDescent="0.25">
      <c r="B6578" s="265">
        <v>97340</v>
      </c>
      <c r="C6578" s="246" t="s">
        <v>3679</v>
      </c>
      <c r="D6578" s="245" t="s">
        <v>123</v>
      </c>
      <c r="E6578" s="247">
        <v>216.25</v>
      </c>
    </row>
    <row r="6579" spans="2:5" ht="31.5" x14ac:dyDescent="0.25">
      <c r="B6579" s="265">
        <v>92286</v>
      </c>
      <c r="C6579" s="246" t="s">
        <v>3551</v>
      </c>
      <c r="D6579" s="245" t="s">
        <v>123</v>
      </c>
      <c r="E6579" s="247">
        <v>397.71</v>
      </c>
    </row>
    <row r="6580" spans="2:5" ht="31.5" x14ac:dyDescent="0.25">
      <c r="B6580" s="265">
        <v>92280</v>
      </c>
      <c r="C6580" s="246" t="s">
        <v>3545</v>
      </c>
      <c r="D6580" s="245" t="s">
        <v>123</v>
      </c>
      <c r="E6580" s="247">
        <v>300.95999999999998</v>
      </c>
    </row>
    <row r="6581" spans="2:5" ht="31.5" x14ac:dyDescent="0.25">
      <c r="B6581" s="265">
        <v>103901</v>
      </c>
      <c r="C6581" s="246" t="s">
        <v>4880</v>
      </c>
      <c r="D6581" s="245" t="s">
        <v>19</v>
      </c>
      <c r="E6581" s="247">
        <v>30.49</v>
      </c>
    </row>
    <row r="6582" spans="2:5" ht="31.5" x14ac:dyDescent="0.25">
      <c r="B6582" s="265">
        <v>103832</v>
      </c>
      <c r="C6582" s="246" t="s">
        <v>4820</v>
      </c>
      <c r="D6582" s="245" t="s">
        <v>19</v>
      </c>
      <c r="E6582" s="247">
        <v>30.37</v>
      </c>
    </row>
    <row r="6583" spans="2:5" ht="31.5" x14ac:dyDescent="0.25">
      <c r="B6583" s="265">
        <v>103865</v>
      </c>
      <c r="C6583" s="246" t="s">
        <v>4850</v>
      </c>
      <c r="D6583" s="245" t="s">
        <v>19</v>
      </c>
      <c r="E6583" s="247">
        <v>29.09</v>
      </c>
    </row>
    <row r="6584" spans="2:5" ht="31.5" x14ac:dyDescent="0.25">
      <c r="B6584" s="265">
        <v>103902</v>
      </c>
      <c r="C6584" s="246" t="s">
        <v>4881</v>
      </c>
      <c r="D6584" s="245" t="s">
        <v>19</v>
      </c>
      <c r="E6584" s="247">
        <v>43.83</v>
      </c>
    </row>
    <row r="6585" spans="2:5" ht="31.5" x14ac:dyDescent="0.25">
      <c r="B6585" s="265">
        <v>103866</v>
      </c>
      <c r="C6585" s="246" t="s">
        <v>4851</v>
      </c>
      <c r="D6585" s="245" t="s">
        <v>19</v>
      </c>
      <c r="E6585" s="247">
        <v>45.25</v>
      </c>
    </row>
    <row r="6586" spans="2:5" ht="31.5" x14ac:dyDescent="0.25">
      <c r="B6586" s="265">
        <v>103903</v>
      </c>
      <c r="C6586" s="246" t="s">
        <v>4882</v>
      </c>
      <c r="D6586" s="245" t="s">
        <v>19</v>
      </c>
      <c r="E6586" s="247">
        <v>58.22</v>
      </c>
    </row>
    <row r="6587" spans="2:5" ht="31.5" x14ac:dyDescent="0.25">
      <c r="B6587" s="265">
        <v>103834</v>
      </c>
      <c r="C6587" s="246" t="s">
        <v>4822</v>
      </c>
      <c r="D6587" s="245" t="s">
        <v>19</v>
      </c>
      <c r="E6587" s="247">
        <v>79.41</v>
      </c>
    </row>
    <row r="6588" spans="2:5" ht="31.5" x14ac:dyDescent="0.25">
      <c r="B6588" s="265">
        <v>103867</v>
      </c>
      <c r="C6588" s="246" t="s">
        <v>4852</v>
      </c>
      <c r="D6588" s="245" t="s">
        <v>19</v>
      </c>
      <c r="E6588" s="247">
        <v>62.07</v>
      </c>
    </row>
    <row r="6589" spans="2:5" x14ac:dyDescent="0.25">
      <c r="B6589" s="265">
        <v>105113</v>
      </c>
      <c r="C6589" s="246" t="s">
        <v>683</v>
      </c>
      <c r="D6589" s="245" t="s">
        <v>19</v>
      </c>
      <c r="E6589" s="247">
        <v>8607.5400000000009</v>
      </c>
    </row>
    <row r="6590" spans="2:5" x14ac:dyDescent="0.25">
      <c r="B6590" s="265">
        <v>98461</v>
      </c>
      <c r="C6590" s="246" t="s">
        <v>681</v>
      </c>
      <c r="D6590" s="245" t="s">
        <v>19</v>
      </c>
      <c r="E6590" s="247">
        <v>6506.39</v>
      </c>
    </row>
    <row r="6591" spans="2:5" x14ac:dyDescent="0.25">
      <c r="B6591" s="265">
        <v>98462</v>
      </c>
      <c r="C6591" s="246" t="s">
        <v>682</v>
      </c>
      <c r="D6591" s="245" t="s">
        <v>19</v>
      </c>
      <c r="E6591" s="247">
        <v>11161.19</v>
      </c>
    </row>
    <row r="6592" spans="2:5" x14ac:dyDescent="0.25">
      <c r="B6592" s="265">
        <v>105130</v>
      </c>
      <c r="C6592" s="246" t="s">
        <v>690</v>
      </c>
      <c r="D6592" s="245" t="s">
        <v>123</v>
      </c>
      <c r="E6592" s="247">
        <v>32.29</v>
      </c>
    </row>
    <row r="6593" spans="2:5" x14ac:dyDescent="0.25">
      <c r="B6593" s="265">
        <v>105114</v>
      </c>
      <c r="C6593" s="246" t="s">
        <v>684</v>
      </c>
      <c r="D6593" s="245" t="s">
        <v>173</v>
      </c>
      <c r="E6593" s="247">
        <v>2010.35</v>
      </c>
    </row>
    <row r="6594" spans="2:5" x14ac:dyDescent="0.25">
      <c r="B6594" s="265">
        <v>105129</v>
      </c>
      <c r="C6594" s="246" t="s">
        <v>9154</v>
      </c>
      <c r="D6594" s="245" t="s">
        <v>19</v>
      </c>
      <c r="E6594" s="247">
        <v>0</v>
      </c>
    </row>
    <row r="6595" spans="2:5" x14ac:dyDescent="0.25">
      <c r="B6595" s="265">
        <v>105127</v>
      </c>
      <c r="C6595" s="246" t="s">
        <v>688</v>
      </c>
      <c r="D6595" s="245" t="s">
        <v>123</v>
      </c>
      <c r="E6595" s="247">
        <v>34.049999999999997</v>
      </c>
    </row>
    <row r="6596" spans="2:5" x14ac:dyDescent="0.25">
      <c r="B6596" s="265">
        <v>105128</v>
      </c>
      <c r="C6596" s="246" t="s">
        <v>689</v>
      </c>
      <c r="D6596" s="245" t="s">
        <v>123</v>
      </c>
      <c r="E6596" s="247">
        <v>113.15</v>
      </c>
    </row>
    <row r="6597" spans="2:5" x14ac:dyDescent="0.25">
      <c r="B6597" s="265">
        <v>105126</v>
      </c>
      <c r="C6597" s="246" t="s">
        <v>687</v>
      </c>
      <c r="D6597" s="245" t="s">
        <v>123</v>
      </c>
      <c r="E6597" s="247">
        <v>38.03</v>
      </c>
    </row>
    <row r="6598" spans="2:5" x14ac:dyDescent="0.25">
      <c r="B6598" s="265">
        <v>105116</v>
      </c>
      <c r="C6598" s="246" t="s">
        <v>686</v>
      </c>
      <c r="D6598" s="245" t="s">
        <v>19</v>
      </c>
      <c r="E6598" s="247">
        <v>15.2</v>
      </c>
    </row>
    <row r="6599" spans="2:5" ht="31.5" x14ac:dyDescent="0.25">
      <c r="B6599" s="265">
        <v>105115</v>
      </c>
      <c r="C6599" s="246" t="s">
        <v>685</v>
      </c>
      <c r="D6599" s="245" t="s">
        <v>19</v>
      </c>
      <c r="E6599" s="247">
        <v>148.41999999999999</v>
      </c>
    </row>
    <row r="6600" spans="2:5" ht="31.5" x14ac:dyDescent="0.25">
      <c r="B6600" s="265">
        <v>98453</v>
      </c>
      <c r="C6600" s="246" t="s">
        <v>674</v>
      </c>
      <c r="D6600" s="245" t="s">
        <v>121</v>
      </c>
      <c r="E6600" s="247">
        <v>158.26</v>
      </c>
    </row>
    <row r="6601" spans="2:5" ht="31.5" x14ac:dyDescent="0.25">
      <c r="B6601" s="265">
        <v>98454</v>
      </c>
      <c r="C6601" s="246" t="s">
        <v>675</v>
      </c>
      <c r="D6601" s="245" t="s">
        <v>121</v>
      </c>
      <c r="E6601" s="247">
        <v>203.29</v>
      </c>
    </row>
    <row r="6602" spans="2:5" ht="31.5" x14ac:dyDescent="0.25">
      <c r="B6602" s="265">
        <v>98449</v>
      </c>
      <c r="C6602" s="246" t="s">
        <v>672</v>
      </c>
      <c r="D6602" s="245" t="s">
        <v>121</v>
      </c>
      <c r="E6602" s="247">
        <v>134.78</v>
      </c>
    </row>
    <row r="6603" spans="2:5" ht="31.5" x14ac:dyDescent="0.25">
      <c r="B6603" s="265">
        <v>98455</v>
      </c>
      <c r="C6603" s="246" t="s">
        <v>676</v>
      </c>
      <c r="D6603" s="245" t="s">
        <v>121</v>
      </c>
      <c r="E6603" s="247">
        <v>123.84</v>
      </c>
    </row>
    <row r="6604" spans="2:5" ht="31.5" x14ac:dyDescent="0.25">
      <c r="B6604" s="265">
        <v>98456</v>
      </c>
      <c r="C6604" s="246" t="s">
        <v>677</v>
      </c>
      <c r="D6604" s="245" t="s">
        <v>121</v>
      </c>
      <c r="E6604" s="247">
        <v>161.41</v>
      </c>
    </row>
    <row r="6605" spans="2:5" ht="31.5" x14ac:dyDescent="0.25">
      <c r="B6605" s="265">
        <v>98451</v>
      </c>
      <c r="C6605" s="246" t="s">
        <v>673</v>
      </c>
      <c r="D6605" s="245" t="s">
        <v>121</v>
      </c>
      <c r="E6605" s="247">
        <v>105.69</v>
      </c>
    </row>
    <row r="6606" spans="2:5" ht="31.5" x14ac:dyDescent="0.25">
      <c r="B6606" s="265">
        <v>98445</v>
      </c>
      <c r="C6606" s="246" t="s">
        <v>668</v>
      </c>
      <c r="D6606" s="245" t="s">
        <v>121</v>
      </c>
      <c r="E6606" s="247">
        <v>117.07</v>
      </c>
    </row>
    <row r="6607" spans="2:5" ht="31.5" x14ac:dyDescent="0.25">
      <c r="B6607" s="265">
        <v>98446</v>
      </c>
      <c r="C6607" s="246" t="s">
        <v>669</v>
      </c>
      <c r="D6607" s="245" t="s">
        <v>121</v>
      </c>
      <c r="E6607" s="247">
        <v>152.29</v>
      </c>
    </row>
    <row r="6608" spans="2:5" ht="31.5" x14ac:dyDescent="0.25">
      <c r="B6608" s="265">
        <v>98441</v>
      </c>
      <c r="C6608" s="246" t="s">
        <v>666</v>
      </c>
      <c r="D6608" s="245" t="s">
        <v>121</v>
      </c>
      <c r="E6608" s="247">
        <v>98.7</v>
      </c>
    </row>
    <row r="6609" spans="2:5" ht="31.5" x14ac:dyDescent="0.25">
      <c r="B6609" s="265">
        <v>98447</v>
      </c>
      <c r="C6609" s="246" t="s">
        <v>670</v>
      </c>
      <c r="D6609" s="245" t="s">
        <v>121</v>
      </c>
      <c r="E6609" s="247">
        <v>87.32</v>
      </c>
    </row>
    <row r="6610" spans="2:5" ht="31.5" x14ac:dyDescent="0.25">
      <c r="B6610" s="265">
        <v>98448</v>
      </c>
      <c r="C6610" s="246" t="s">
        <v>671</v>
      </c>
      <c r="D6610" s="245" t="s">
        <v>121</v>
      </c>
      <c r="E6610" s="247">
        <v>114.56</v>
      </c>
    </row>
    <row r="6611" spans="2:5" ht="31.5" x14ac:dyDescent="0.25">
      <c r="B6611" s="265">
        <v>98443</v>
      </c>
      <c r="C6611" s="246" t="s">
        <v>667</v>
      </c>
      <c r="D6611" s="245" t="s">
        <v>121</v>
      </c>
      <c r="E6611" s="247">
        <v>73.22</v>
      </c>
    </row>
    <row r="6612" spans="2:5" ht="31.5" x14ac:dyDescent="0.25">
      <c r="B6612" s="265">
        <v>105122</v>
      </c>
      <c r="C6612" s="246" t="s">
        <v>9155</v>
      </c>
      <c r="D6612" s="245" t="s">
        <v>121</v>
      </c>
      <c r="E6612" s="247">
        <v>0</v>
      </c>
    </row>
    <row r="6613" spans="2:5" ht="31.5" x14ac:dyDescent="0.25">
      <c r="B6613" s="265">
        <v>105125</v>
      </c>
      <c r="C6613" s="246" t="s">
        <v>9156</v>
      </c>
      <c r="D6613" s="245" t="s">
        <v>121</v>
      </c>
      <c r="E6613" s="247">
        <v>0</v>
      </c>
    </row>
    <row r="6614" spans="2:5" x14ac:dyDescent="0.25">
      <c r="B6614" s="265">
        <v>105133</v>
      </c>
      <c r="C6614" s="246" t="s">
        <v>9157</v>
      </c>
      <c r="D6614" s="245" t="s">
        <v>121</v>
      </c>
      <c r="E6614" s="247">
        <v>0</v>
      </c>
    </row>
    <row r="6615" spans="2:5" ht="31.5" x14ac:dyDescent="0.25">
      <c r="B6615" s="265">
        <v>105123</v>
      </c>
      <c r="C6615" s="246" t="s">
        <v>9158</v>
      </c>
      <c r="D6615" s="245" t="s">
        <v>121</v>
      </c>
      <c r="E6615" s="247">
        <v>0</v>
      </c>
    </row>
    <row r="6616" spans="2:5" ht="31.5" x14ac:dyDescent="0.25">
      <c r="B6616" s="265">
        <v>105124</v>
      </c>
      <c r="C6616" s="246" t="s">
        <v>9159</v>
      </c>
      <c r="D6616" s="245" t="s">
        <v>121</v>
      </c>
      <c r="E6616" s="247">
        <v>0</v>
      </c>
    </row>
    <row r="6617" spans="2:5" x14ac:dyDescent="0.25">
      <c r="B6617" s="265">
        <v>105134</v>
      </c>
      <c r="C6617" s="246" t="s">
        <v>9160</v>
      </c>
      <c r="D6617" s="245" t="s">
        <v>121</v>
      </c>
      <c r="E6617" s="247">
        <v>0</v>
      </c>
    </row>
    <row r="6618" spans="2:5" ht="31.5" x14ac:dyDescent="0.25">
      <c r="B6618" s="265">
        <v>105117</v>
      </c>
      <c r="C6618" s="246" t="s">
        <v>9161</v>
      </c>
      <c r="D6618" s="245" t="s">
        <v>121</v>
      </c>
      <c r="E6618" s="247">
        <v>0</v>
      </c>
    </row>
    <row r="6619" spans="2:5" ht="31.5" x14ac:dyDescent="0.25">
      <c r="B6619" s="265">
        <v>105119</v>
      </c>
      <c r="C6619" s="246" t="s">
        <v>9162</v>
      </c>
      <c r="D6619" s="245" t="s">
        <v>121</v>
      </c>
      <c r="E6619" s="247">
        <v>0</v>
      </c>
    </row>
    <row r="6620" spans="2:5" x14ac:dyDescent="0.25">
      <c r="B6620" s="265">
        <v>105131</v>
      </c>
      <c r="C6620" s="246" t="s">
        <v>9163</v>
      </c>
      <c r="D6620" s="245" t="s">
        <v>121</v>
      </c>
      <c r="E6620" s="247">
        <v>0</v>
      </c>
    </row>
    <row r="6621" spans="2:5" ht="31.5" x14ac:dyDescent="0.25">
      <c r="B6621" s="265">
        <v>105120</v>
      </c>
      <c r="C6621" s="246" t="s">
        <v>9164</v>
      </c>
      <c r="D6621" s="245" t="s">
        <v>121</v>
      </c>
      <c r="E6621" s="247">
        <v>0</v>
      </c>
    </row>
    <row r="6622" spans="2:5" ht="31.5" x14ac:dyDescent="0.25">
      <c r="B6622" s="265">
        <v>105121</v>
      </c>
      <c r="C6622" s="246" t="s">
        <v>9165</v>
      </c>
      <c r="D6622" s="245" t="s">
        <v>121</v>
      </c>
      <c r="E6622" s="247">
        <v>0</v>
      </c>
    </row>
    <row r="6623" spans="2:5" x14ac:dyDescent="0.25">
      <c r="B6623" s="265">
        <v>105132</v>
      </c>
      <c r="C6623" s="246" t="s">
        <v>9166</v>
      </c>
      <c r="D6623" s="245" t="s">
        <v>121</v>
      </c>
      <c r="E6623" s="247">
        <v>0</v>
      </c>
    </row>
    <row r="6624" spans="2:5" x14ac:dyDescent="0.25">
      <c r="B6624" s="265">
        <v>98460</v>
      </c>
      <c r="C6624" s="246" t="s">
        <v>680</v>
      </c>
      <c r="D6624" s="245" t="s">
        <v>121</v>
      </c>
      <c r="E6624" s="247">
        <v>67.180000000000007</v>
      </c>
    </row>
    <row r="6625" spans="2:5" x14ac:dyDescent="0.25">
      <c r="B6625" s="265">
        <v>98457</v>
      </c>
      <c r="C6625" s="246" t="s">
        <v>9167</v>
      </c>
      <c r="D6625" s="245" t="s">
        <v>121</v>
      </c>
      <c r="E6625" s="247">
        <v>0</v>
      </c>
    </row>
    <row r="6626" spans="2:5" x14ac:dyDescent="0.25">
      <c r="B6626" s="265">
        <v>98458</v>
      </c>
      <c r="C6626" s="246" t="s">
        <v>678</v>
      </c>
      <c r="D6626" s="245" t="s">
        <v>121</v>
      </c>
      <c r="E6626" s="247">
        <v>98.22</v>
      </c>
    </row>
    <row r="6627" spans="2:5" x14ac:dyDescent="0.25">
      <c r="B6627" s="265">
        <v>98459</v>
      </c>
      <c r="C6627" s="246" t="s">
        <v>679</v>
      </c>
      <c r="D6627" s="245" t="s">
        <v>121</v>
      </c>
      <c r="E6627" s="247">
        <v>96.55</v>
      </c>
    </row>
    <row r="6628" spans="2:5" x14ac:dyDescent="0.25">
      <c r="B6628" s="265">
        <v>105118</v>
      </c>
      <c r="C6628" s="246" t="s">
        <v>9168</v>
      </c>
      <c r="D6628" s="245" t="s">
        <v>121</v>
      </c>
      <c r="E6628" s="247">
        <v>0</v>
      </c>
    </row>
    <row r="6629" spans="2:5" ht="31.5" x14ac:dyDescent="0.25">
      <c r="B6629" s="265">
        <v>101956</v>
      </c>
      <c r="C6629" s="246" t="s">
        <v>9169</v>
      </c>
      <c r="D6629" s="245" t="s">
        <v>121</v>
      </c>
      <c r="E6629" s="247">
        <v>0</v>
      </c>
    </row>
    <row r="6630" spans="2:5" ht="31.5" x14ac:dyDescent="0.25">
      <c r="B6630" s="265">
        <v>104690</v>
      </c>
      <c r="C6630" s="246" t="s">
        <v>9170</v>
      </c>
      <c r="D6630" s="245" t="s">
        <v>121</v>
      </c>
      <c r="E6630" s="247">
        <v>0</v>
      </c>
    </row>
    <row r="6631" spans="2:5" ht="31.5" x14ac:dyDescent="0.25">
      <c r="B6631" s="265">
        <v>101958</v>
      </c>
      <c r="C6631" s="246" t="s">
        <v>9171</v>
      </c>
      <c r="D6631" s="245" t="s">
        <v>121</v>
      </c>
      <c r="E6631" s="247">
        <v>0</v>
      </c>
    </row>
    <row r="6632" spans="2:5" ht="31.5" x14ac:dyDescent="0.25">
      <c r="B6632" s="265">
        <v>101955</v>
      </c>
      <c r="C6632" s="246" t="s">
        <v>9172</v>
      </c>
      <c r="D6632" s="245" t="s">
        <v>121</v>
      </c>
      <c r="E6632" s="247">
        <v>0</v>
      </c>
    </row>
    <row r="6633" spans="2:5" ht="31.5" x14ac:dyDescent="0.25">
      <c r="B6633" s="265">
        <v>101948</v>
      </c>
      <c r="C6633" s="246" t="s">
        <v>9173</v>
      </c>
      <c r="D6633" s="245" t="s">
        <v>121</v>
      </c>
      <c r="E6633" s="247">
        <v>0</v>
      </c>
    </row>
    <row r="6634" spans="2:5" ht="31.5" x14ac:dyDescent="0.25">
      <c r="B6634" s="265">
        <v>101949</v>
      </c>
      <c r="C6634" s="246" t="s">
        <v>9174</v>
      </c>
      <c r="D6634" s="245" t="s">
        <v>121</v>
      </c>
      <c r="E6634" s="247">
        <v>0</v>
      </c>
    </row>
    <row r="6635" spans="2:5" ht="31.5" x14ac:dyDescent="0.25">
      <c r="B6635" s="265">
        <v>101950</v>
      </c>
      <c r="C6635" s="246" t="s">
        <v>9175</v>
      </c>
      <c r="D6635" s="245" t="s">
        <v>121</v>
      </c>
      <c r="E6635" s="247">
        <v>0</v>
      </c>
    </row>
    <row r="6636" spans="2:5" ht="31.5" x14ac:dyDescent="0.25">
      <c r="B6636" s="265">
        <v>101947</v>
      </c>
      <c r="C6636" s="246" t="s">
        <v>9176</v>
      </c>
      <c r="D6636" s="245" t="s">
        <v>121</v>
      </c>
      <c r="E6636" s="247">
        <v>0</v>
      </c>
    </row>
    <row r="6637" spans="2:5" ht="31.5" x14ac:dyDescent="0.25">
      <c r="B6637" s="265">
        <v>101960</v>
      </c>
      <c r="C6637" s="246" t="s">
        <v>9177</v>
      </c>
      <c r="D6637" s="245" t="s">
        <v>121</v>
      </c>
      <c r="E6637" s="247">
        <v>0</v>
      </c>
    </row>
    <row r="6638" spans="2:5" ht="31.5" x14ac:dyDescent="0.25">
      <c r="B6638" s="265">
        <v>101961</v>
      </c>
      <c r="C6638" s="246" t="s">
        <v>9178</v>
      </c>
      <c r="D6638" s="245" t="s">
        <v>121</v>
      </c>
      <c r="E6638" s="247">
        <v>0</v>
      </c>
    </row>
    <row r="6639" spans="2:5" ht="31.5" x14ac:dyDescent="0.25">
      <c r="B6639" s="265">
        <v>101962</v>
      </c>
      <c r="C6639" s="246" t="s">
        <v>9179</v>
      </c>
      <c r="D6639" s="245" t="s">
        <v>121</v>
      </c>
      <c r="E6639" s="247">
        <v>0</v>
      </c>
    </row>
    <row r="6640" spans="2:5" ht="31.5" x14ac:dyDescent="0.25">
      <c r="B6640" s="265">
        <v>101959</v>
      </c>
      <c r="C6640" s="246" t="s">
        <v>9180</v>
      </c>
      <c r="D6640" s="245" t="s">
        <v>121</v>
      </c>
      <c r="E6640" s="247">
        <v>0</v>
      </c>
    </row>
    <row r="6641" spans="2:5" ht="31.5" x14ac:dyDescent="0.25">
      <c r="B6641" s="265">
        <v>101952</v>
      </c>
      <c r="C6641" s="246" t="s">
        <v>9181</v>
      </c>
      <c r="D6641" s="245" t="s">
        <v>121</v>
      </c>
      <c r="E6641" s="247">
        <v>0</v>
      </c>
    </row>
    <row r="6642" spans="2:5" ht="31.5" x14ac:dyDescent="0.25">
      <c r="B6642" s="265">
        <v>101953</v>
      </c>
      <c r="C6642" s="246" t="s">
        <v>9182</v>
      </c>
      <c r="D6642" s="245" t="s">
        <v>121</v>
      </c>
      <c r="E6642" s="247">
        <v>0</v>
      </c>
    </row>
    <row r="6643" spans="2:5" ht="31.5" x14ac:dyDescent="0.25">
      <c r="B6643" s="265">
        <v>101954</v>
      </c>
      <c r="C6643" s="246" t="s">
        <v>9183</v>
      </c>
      <c r="D6643" s="245" t="s">
        <v>121</v>
      </c>
      <c r="E6643" s="247">
        <v>0</v>
      </c>
    </row>
    <row r="6644" spans="2:5" ht="31.5" x14ac:dyDescent="0.25">
      <c r="B6644" s="265">
        <v>101951</v>
      </c>
      <c r="C6644" s="246" t="s">
        <v>9184</v>
      </c>
      <c r="D6644" s="245" t="s">
        <v>121</v>
      </c>
      <c r="E6644" s="247">
        <v>0</v>
      </c>
    </row>
    <row r="6645" spans="2:5" ht="31.5" x14ac:dyDescent="0.25">
      <c r="B6645" s="265">
        <v>101964</v>
      </c>
      <c r="C6645" s="246" t="s">
        <v>9185</v>
      </c>
      <c r="D6645" s="245" t="s">
        <v>121</v>
      </c>
      <c r="E6645" s="247">
        <v>177.19</v>
      </c>
    </row>
    <row r="6646" spans="2:5" ht="31.5" x14ac:dyDescent="0.25">
      <c r="B6646" s="265">
        <v>101963</v>
      </c>
      <c r="C6646" s="246" t="s">
        <v>9186</v>
      </c>
      <c r="D6646" s="245" t="s">
        <v>121</v>
      </c>
      <c r="E6646" s="247">
        <v>189.26</v>
      </c>
    </row>
    <row r="6647" spans="2:5" ht="31.5" x14ac:dyDescent="0.25">
      <c r="B6647" s="265">
        <v>100323</v>
      </c>
      <c r="C6647" s="246" t="s">
        <v>2363</v>
      </c>
      <c r="D6647" s="245" t="s">
        <v>173</v>
      </c>
      <c r="E6647" s="247">
        <v>218.55</v>
      </c>
    </row>
    <row r="6648" spans="2:5" ht="31.5" x14ac:dyDescent="0.25">
      <c r="B6648" s="265">
        <v>100324</v>
      </c>
      <c r="C6648" s="246" t="s">
        <v>2364</v>
      </c>
      <c r="D6648" s="245" t="s">
        <v>173</v>
      </c>
      <c r="E6648" s="247">
        <v>154.5</v>
      </c>
    </row>
    <row r="6649" spans="2:5" ht="31.5" x14ac:dyDescent="0.25">
      <c r="B6649" s="265">
        <v>96624</v>
      </c>
      <c r="C6649" s="246" t="s">
        <v>2345</v>
      </c>
      <c r="D6649" s="245" t="s">
        <v>173</v>
      </c>
      <c r="E6649" s="247">
        <v>154.71</v>
      </c>
    </row>
    <row r="6650" spans="2:5" ht="31.5" x14ac:dyDescent="0.25">
      <c r="B6650" s="265">
        <v>100322</v>
      </c>
      <c r="C6650" s="246" t="s">
        <v>2362</v>
      </c>
      <c r="D6650" s="245" t="s">
        <v>173</v>
      </c>
      <c r="E6650" s="247">
        <v>150.01</v>
      </c>
    </row>
    <row r="6651" spans="2:5" ht="31.5" x14ac:dyDescent="0.25">
      <c r="B6651" s="265">
        <v>96623</v>
      </c>
      <c r="C6651" s="246" t="s">
        <v>2344</v>
      </c>
      <c r="D6651" s="245" t="s">
        <v>173</v>
      </c>
      <c r="E6651" s="247">
        <v>173.88</v>
      </c>
    </row>
    <row r="6652" spans="2:5" ht="31.5" x14ac:dyDescent="0.25">
      <c r="B6652" s="265">
        <v>96622</v>
      </c>
      <c r="C6652" s="246" t="s">
        <v>2343</v>
      </c>
      <c r="D6652" s="245" t="s">
        <v>173</v>
      </c>
      <c r="E6652" s="247">
        <v>184.29</v>
      </c>
    </row>
    <row r="6653" spans="2:5" ht="31.5" x14ac:dyDescent="0.25">
      <c r="B6653" s="265">
        <v>96621</v>
      </c>
      <c r="C6653" s="246" t="s">
        <v>2342</v>
      </c>
      <c r="D6653" s="245" t="s">
        <v>173</v>
      </c>
      <c r="E6653" s="247">
        <v>203.47</v>
      </c>
    </row>
    <row r="6654" spans="2:5" ht="31.5" x14ac:dyDescent="0.25">
      <c r="B6654" s="265">
        <v>96617</v>
      </c>
      <c r="C6654" s="246" t="s">
        <v>2339</v>
      </c>
      <c r="D6654" s="245" t="s">
        <v>121</v>
      </c>
      <c r="E6654" s="247">
        <v>21.78</v>
      </c>
    </row>
    <row r="6655" spans="2:5" ht="31.5" x14ac:dyDescent="0.25">
      <c r="B6655" s="265">
        <v>96619</v>
      </c>
      <c r="C6655" s="246" t="s">
        <v>2340</v>
      </c>
      <c r="D6655" s="245" t="s">
        <v>121</v>
      </c>
      <c r="E6655" s="247">
        <v>43.43</v>
      </c>
    </row>
    <row r="6656" spans="2:5" x14ac:dyDescent="0.25">
      <c r="B6656" s="265">
        <v>96616</v>
      </c>
      <c r="C6656" s="246" t="s">
        <v>2338</v>
      </c>
      <c r="D6656" s="245" t="s">
        <v>173</v>
      </c>
      <c r="E6656" s="247">
        <v>868.83</v>
      </c>
    </row>
    <row r="6657" spans="2:5" ht="31.5" x14ac:dyDescent="0.25">
      <c r="B6657" s="265">
        <v>95240</v>
      </c>
      <c r="C6657" s="246" t="s">
        <v>2336</v>
      </c>
      <c r="D6657" s="245" t="s">
        <v>121</v>
      </c>
      <c r="E6657" s="247">
        <v>20.75</v>
      </c>
    </row>
    <row r="6658" spans="2:5" ht="31.5" x14ac:dyDescent="0.25">
      <c r="B6658" s="265">
        <v>95241</v>
      </c>
      <c r="C6658" s="246" t="s">
        <v>2337</v>
      </c>
      <c r="D6658" s="245" t="s">
        <v>121</v>
      </c>
      <c r="E6658" s="247">
        <v>39.409999999999997</v>
      </c>
    </row>
    <row r="6659" spans="2:5" x14ac:dyDescent="0.25">
      <c r="B6659" s="265">
        <v>96620</v>
      </c>
      <c r="C6659" s="246" t="s">
        <v>2341</v>
      </c>
      <c r="D6659" s="245" t="s">
        <v>173</v>
      </c>
      <c r="E6659" s="247">
        <v>788.5</v>
      </c>
    </row>
    <row r="6660" spans="2:5" x14ac:dyDescent="0.25">
      <c r="B6660" s="265">
        <v>104043</v>
      </c>
      <c r="C6660" s="246" t="s">
        <v>5542</v>
      </c>
      <c r="D6660" s="245" t="s">
        <v>19</v>
      </c>
      <c r="E6660" s="247">
        <v>8.41</v>
      </c>
    </row>
    <row r="6661" spans="2:5" x14ac:dyDescent="0.25">
      <c r="B6661" s="265">
        <v>104044</v>
      </c>
      <c r="C6661" s="246" t="s">
        <v>5543</v>
      </c>
      <c r="D6661" s="245" t="s">
        <v>19</v>
      </c>
      <c r="E6661" s="247">
        <v>8.9600000000000009</v>
      </c>
    </row>
    <row r="6662" spans="2:5" x14ac:dyDescent="0.25">
      <c r="B6662" s="265">
        <v>104045</v>
      </c>
      <c r="C6662" s="246" t="s">
        <v>5544</v>
      </c>
      <c r="D6662" s="245" t="s">
        <v>19</v>
      </c>
      <c r="E6662" s="247">
        <v>13.97</v>
      </c>
    </row>
    <row r="6663" spans="2:5" x14ac:dyDescent="0.25">
      <c r="B6663" s="265">
        <v>104049</v>
      </c>
      <c r="C6663" s="246" t="s">
        <v>5548</v>
      </c>
      <c r="D6663" s="245" t="s">
        <v>19</v>
      </c>
      <c r="E6663" s="247">
        <v>5.76</v>
      </c>
    </row>
    <row r="6664" spans="2:5" x14ac:dyDescent="0.25">
      <c r="B6664" s="265">
        <v>104050</v>
      </c>
      <c r="C6664" s="246" t="s">
        <v>5549</v>
      </c>
      <c r="D6664" s="245" t="s">
        <v>19</v>
      </c>
      <c r="E6664" s="247">
        <v>8.5299999999999994</v>
      </c>
    </row>
    <row r="6665" spans="2:5" x14ac:dyDescent="0.25">
      <c r="B6665" s="265">
        <v>104084</v>
      </c>
      <c r="C6665" s="246" t="s">
        <v>5568</v>
      </c>
      <c r="D6665" s="245" t="s">
        <v>19</v>
      </c>
      <c r="E6665" s="247">
        <v>78.39</v>
      </c>
    </row>
    <row r="6666" spans="2:5" ht="31.5" x14ac:dyDescent="0.25">
      <c r="B6666" s="265">
        <v>104037</v>
      </c>
      <c r="C6666" s="246" t="s">
        <v>9187</v>
      </c>
      <c r="D6666" s="245" t="s">
        <v>19</v>
      </c>
      <c r="E6666" s="247">
        <v>0</v>
      </c>
    </row>
    <row r="6667" spans="2:5" ht="31.5" x14ac:dyDescent="0.25">
      <c r="B6667" s="265">
        <v>104035</v>
      </c>
      <c r="C6667" s="246" t="s">
        <v>5539</v>
      </c>
      <c r="D6667" s="245" t="s">
        <v>19</v>
      </c>
      <c r="E6667" s="247">
        <v>37.85</v>
      </c>
    </row>
    <row r="6668" spans="2:5" ht="31.5" x14ac:dyDescent="0.25">
      <c r="B6668" s="265">
        <v>104036</v>
      </c>
      <c r="C6668" s="246" t="s">
        <v>5540</v>
      </c>
      <c r="D6668" s="245" t="s">
        <v>19</v>
      </c>
      <c r="E6668" s="247">
        <v>39.07</v>
      </c>
    </row>
    <row r="6669" spans="2:5" ht="31.5" x14ac:dyDescent="0.25">
      <c r="B6669" s="265">
        <v>104034</v>
      </c>
      <c r="C6669" s="246" t="s">
        <v>5538</v>
      </c>
      <c r="D6669" s="245" t="s">
        <v>19</v>
      </c>
      <c r="E6669" s="247">
        <v>31.23</v>
      </c>
    </row>
    <row r="6670" spans="2:5" ht="31.5" x14ac:dyDescent="0.25">
      <c r="B6670" s="265">
        <v>104031</v>
      </c>
      <c r="C6670" s="246" t="s">
        <v>5535</v>
      </c>
      <c r="D6670" s="245" t="s">
        <v>19</v>
      </c>
      <c r="E6670" s="247">
        <v>20.65</v>
      </c>
    </row>
    <row r="6671" spans="2:5" ht="31.5" x14ac:dyDescent="0.25">
      <c r="B6671" s="265">
        <v>104032</v>
      </c>
      <c r="C6671" s="246" t="s">
        <v>5536</v>
      </c>
      <c r="D6671" s="245" t="s">
        <v>19</v>
      </c>
      <c r="E6671" s="247">
        <v>26.16</v>
      </c>
    </row>
    <row r="6672" spans="2:5" ht="31.5" x14ac:dyDescent="0.25">
      <c r="B6672" s="265">
        <v>104033</v>
      </c>
      <c r="C6672" s="246" t="s">
        <v>5537</v>
      </c>
      <c r="D6672" s="245" t="s">
        <v>19</v>
      </c>
      <c r="E6672" s="247">
        <v>23.77</v>
      </c>
    </row>
    <row r="6673" spans="2:5" ht="31.5" x14ac:dyDescent="0.25">
      <c r="B6673" s="265">
        <v>104038</v>
      </c>
      <c r="C6673" s="246" t="s">
        <v>9188</v>
      </c>
      <c r="D6673" s="245" t="s">
        <v>19</v>
      </c>
      <c r="E6673" s="247">
        <v>0</v>
      </c>
    </row>
    <row r="6674" spans="2:5" ht="31.5" x14ac:dyDescent="0.25">
      <c r="B6674" s="265">
        <v>104051</v>
      </c>
      <c r="C6674" s="246" t="s">
        <v>5550</v>
      </c>
      <c r="D6674" s="245" t="s">
        <v>19</v>
      </c>
      <c r="E6674" s="247">
        <v>7.48</v>
      </c>
    </row>
    <row r="6675" spans="2:5" ht="31.5" x14ac:dyDescent="0.25">
      <c r="B6675" s="265">
        <v>104052</v>
      </c>
      <c r="C6675" s="246" t="s">
        <v>5551</v>
      </c>
      <c r="D6675" s="245" t="s">
        <v>19</v>
      </c>
      <c r="E6675" s="247">
        <v>10.49</v>
      </c>
    </row>
    <row r="6676" spans="2:5" ht="31.5" x14ac:dyDescent="0.25">
      <c r="B6676" s="265">
        <v>104046</v>
      </c>
      <c r="C6676" s="246" t="s">
        <v>5545</v>
      </c>
      <c r="D6676" s="245" t="s">
        <v>19</v>
      </c>
      <c r="E6676" s="247">
        <v>8.0399999999999991</v>
      </c>
    </row>
    <row r="6677" spans="2:5" ht="31.5" x14ac:dyDescent="0.25">
      <c r="B6677" s="265">
        <v>104047</v>
      </c>
      <c r="C6677" s="246" t="s">
        <v>5546</v>
      </c>
      <c r="D6677" s="245" t="s">
        <v>19</v>
      </c>
      <c r="E6677" s="247">
        <v>9.33</v>
      </c>
    </row>
    <row r="6678" spans="2:5" ht="31.5" x14ac:dyDescent="0.25">
      <c r="B6678" s="265">
        <v>104048</v>
      </c>
      <c r="C6678" s="246" t="s">
        <v>5547</v>
      </c>
      <c r="D6678" s="245" t="s">
        <v>19</v>
      </c>
      <c r="E6678" s="247">
        <v>13.64</v>
      </c>
    </row>
    <row r="6679" spans="2:5" ht="31.5" x14ac:dyDescent="0.25">
      <c r="B6679" s="265">
        <v>104063</v>
      </c>
      <c r="C6679" s="246" t="s">
        <v>5561</v>
      </c>
      <c r="D6679" s="245" t="s">
        <v>19</v>
      </c>
      <c r="E6679" s="247">
        <v>66</v>
      </c>
    </row>
    <row r="6680" spans="2:5" ht="31.5" x14ac:dyDescent="0.25">
      <c r="B6680" s="265">
        <v>104065</v>
      </c>
      <c r="C6680" s="246" t="s">
        <v>5563</v>
      </c>
      <c r="D6680" s="245" t="s">
        <v>19</v>
      </c>
      <c r="E6680" s="247">
        <v>142.28</v>
      </c>
    </row>
    <row r="6681" spans="2:5" ht="31.5" x14ac:dyDescent="0.25">
      <c r="B6681" s="265">
        <v>104062</v>
      </c>
      <c r="C6681" s="246" t="s">
        <v>5560</v>
      </c>
      <c r="D6681" s="245" t="s">
        <v>19</v>
      </c>
      <c r="E6681" s="247">
        <v>69.400000000000006</v>
      </c>
    </row>
    <row r="6682" spans="2:5" ht="31.5" x14ac:dyDescent="0.25">
      <c r="B6682" s="265">
        <v>104064</v>
      </c>
      <c r="C6682" s="246" t="s">
        <v>5562</v>
      </c>
      <c r="D6682" s="245" t="s">
        <v>19</v>
      </c>
      <c r="E6682" s="247">
        <v>167.84</v>
      </c>
    </row>
    <row r="6683" spans="2:5" x14ac:dyDescent="0.25">
      <c r="B6683" s="265">
        <v>104059</v>
      </c>
      <c r="C6683" s="246" t="s">
        <v>5557</v>
      </c>
      <c r="D6683" s="245" t="s">
        <v>19</v>
      </c>
      <c r="E6683" s="247">
        <v>9.99</v>
      </c>
    </row>
    <row r="6684" spans="2:5" x14ac:dyDescent="0.25">
      <c r="B6684" s="265">
        <v>104058</v>
      </c>
      <c r="C6684" s="246" t="s">
        <v>5556</v>
      </c>
      <c r="D6684" s="245" t="s">
        <v>19</v>
      </c>
      <c r="E6684" s="247">
        <v>7.78</v>
      </c>
    </row>
    <row r="6685" spans="2:5" x14ac:dyDescent="0.25">
      <c r="B6685" s="265">
        <v>104082</v>
      </c>
      <c r="C6685" s="246" t="s">
        <v>5566</v>
      </c>
      <c r="D6685" s="245" t="s">
        <v>19</v>
      </c>
      <c r="E6685" s="247">
        <v>28.63</v>
      </c>
    </row>
    <row r="6686" spans="2:5" x14ac:dyDescent="0.25">
      <c r="B6686" s="265">
        <v>104083</v>
      </c>
      <c r="C6686" s="246" t="s">
        <v>5567</v>
      </c>
      <c r="D6686" s="245" t="s">
        <v>19</v>
      </c>
      <c r="E6686" s="247">
        <v>68.75</v>
      </c>
    </row>
    <row r="6687" spans="2:5" x14ac:dyDescent="0.25">
      <c r="B6687" s="265">
        <v>104057</v>
      </c>
      <c r="C6687" s="246" t="s">
        <v>9189</v>
      </c>
      <c r="D6687" s="245" t="s">
        <v>19</v>
      </c>
      <c r="E6687" s="247">
        <v>0</v>
      </c>
    </row>
    <row r="6688" spans="2:5" x14ac:dyDescent="0.25">
      <c r="B6688" s="265">
        <v>104056</v>
      </c>
      <c r="C6688" s="246" t="s">
        <v>5555</v>
      </c>
      <c r="D6688" s="245" t="s">
        <v>19</v>
      </c>
      <c r="E6688" s="247">
        <v>24.16</v>
      </c>
    </row>
    <row r="6689" spans="2:5" x14ac:dyDescent="0.25">
      <c r="B6689" s="265">
        <v>104055</v>
      </c>
      <c r="C6689" s="246" t="s">
        <v>5554</v>
      </c>
      <c r="D6689" s="245" t="s">
        <v>19</v>
      </c>
      <c r="E6689" s="247">
        <v>16.05</v>
      </c>
    </row>
    <row r="6690" spans="2:5" ht="31.5" x14ac:dyDescent="0.25">
      <c r="B6690" s="265">
        <v>104076</v>
      </c>
      <c r="C6690" s="246" t="s">
        <v>5565</v>
      </c>
      <c r="D6690" s="245" t="s">
        <v>19</v>
      </c>
      <c r="E6690" s="247">
        <v>44.51</v>
      </c>
    </row>
    <row r="6691" spans="2:5" x14ac:dyDescent="0.25">
      <c r="B6691" s="265">
        <v>104060</v>
      </c>
      <c r="C6691" s="246" t="s">
        <v>5558</v>
      </c>
      <c r="D6691" s="245" t="s">
        <v>123</v>
      </c>
      <c r="E6691" s="247">
        <v>9.19</v>
      </c>
    </row>
    <row r="6692" spans="2:5" x14ac:dyDescent="0.25">
      <c r="B6692" s="265">
        <v>104061</v>
      </c>
      <c r="C6692" s="246" t="s">
        <v>5559</v>
      </c>
      <c r="D6692" s="245" t="s">
        <v>123</v>
      </c>
      <c r="E6692" s="247">
        <v>16.5</v>
      </c>
    </row>
    <row r="6693" spans="2:5" x14ac:dyDescent="0.25">
      <c r="B6693" s="265">
        <v>104085</v>
      </c>
      <c r="C6693" s="246" t="s">
        <v>5569</v>
      </c>
      <c r="D6693" s="245" t="s">
        <v>123</v>
      </c>
      <c r="E6693" s="247">
        <v>52.28</v>
      </c>
    </row>
    <row r="6694" spans="2:5" x14ac:dyDescent="0.25">
      <c r="B6694" s="265">
        <v>104086</v>
      </c>
      <c r="C6694" s="246" t="s">
        <v>5570</v>
      </c>
      <c r="D6694" s="245" t="s">
        <v>123</v>
      </c>
      <c r="E6694" s="247">
        <v>92.97</v>
      </c>
    </row>
    <row r="6695" spans="2:5" x14ac:dyDescent="0.25">
      <c r="B6695" s="265">
        <v>104073</v>
      </c>
      <c r="C6695" s="246" t="s">
        <v>9190</v>
      </c>
      <c r="D6695" s="245" t="s">
        <v>19</v>
      </c>
      <c r="E6695" s="247">
        <v>0</v>
      </c>
    </row>
    <row r="6696" spans="2:5" x14ac:dyDescent="0.25">
      <c r="B6696" s="265">
        <v>104074</v>
      </c>
      <c r="C6696" s="246" t="s">
        <v>9191</v>
      </c>
      <c r="D6696" s="245" t="s">
        <v>19</v>
      </c>
      <c r="E6696" s="247">
        <v>0</v>
      </c>
    </row>
    <row r="6697" spans="2:5" x14ac:dyDescent="0.25">
      <c r="B6697" s="265">
        <v>104075</v>
      </c>
      <c r="C6697" s="246" t="s">
        <v>9192</v>
      </c>
      <c r="D6697" s="245" t="s">
        <v>19</v>
      </c>
      <c r="E6697" s="247">
        <v>0</v>
      </c>
    </row>
    <row r="6698" spans="2:5" ht="31.5" x14ac:dyDescent="0.25">
      <c r="B6698" s="265">
        <v>104039</v>
      </c>
      <c r="C6698" s="246" t="s">
        <v>5541</v>
      </c>
      <c r="D6698" s="245" t="s">
        <v>19</v>
      </c>
      <c r="E6698" s="247">
        <v>72.27</v>
      </c>
    </row>
    <row r="6699" spans="2:5" ht="31.5" x14ac:dyDescent="0.25">
      <c r="B6699" s="265">
        <v>104040</v>
      </c>
      <c r="C6699" s="246" t="s">
        <v>9193</v>
      </c>
      <c r="D6699" s="245" t="s">
        <v>19</v>
      </c>
      <c r="E6699" s="247">
        <v>0</v>
      </c>
    </row>
    <row r="6700" spans="2:5" ht="31.5" x14ac:dyDescent="0.25">
      <c r="B6700" s="265">
        <v>104041</v>
      </c>
      <c r="C6700" s="246" t="s">
        <v>9194</v>
      </c>
      <c r="D6700" s="245" t="s">
        <v>19</v>
      </c>
      <c r="E6700" s="247">
        <v>0</v>
      </c>
    </row>
    <row r="6701" spans="2:5" ht="31.5" x14ac:dyDescent="0.25">
      <c r="B6701" s="265">
        <v>104042</v>
      </c>
      <c r="C6701" s="246" t="s">
        <v>9195</v>
      </c>
      <c r="D6701" s="245" t="s">
        <v>19</v>
      </c>
      <c r="E6701" s="247">
        <v>0</v>
      </c>
    </row>
    <row r="6702" spans="2:5" x14ac:dyDescent="0.25">
      <c r="B6702" s="265">
        <v>104072</v>
      </c>
      <c r="C6702" s="246" t="s">
        <v>5564</v>
      </c>
      <c r="D6702" s="245" t="s">
        <v>19</v>
      </c>
      <c r="E6702" s="247">
        <v>261.27</v>
      </c>
    </row>
    <row r="6703" spans="2:5" x14ac:dyDescent="0.25">
      <c r="B6703" s="265">
        <v>104053</v>
      </c>
      <c r="C6703" s="246" t="s">
        <v>5552</v>
      </c>
      <c r="D6703" s="245" t="s">
        <v>19</v>
      </c>
      <c r="E6703" s="247">
        <v>8.69</v>
      </c>
    </row>
    <row r="6704" spans="2:5" x14ac:dyDescent="0.25">
      <c r="B6704" s="265">
        <v>104054</v>
      </c>
      <c r="C6704" s="246" t="s">
        <v>5553</v>
      </c>
      <c r="D6704" s="245" t="s">
        <v>19</v>
      </c>
      <c r="E6704" s="247">
        <v>17.14</v>
      </c>
    </row>
    <row r="6705" spans="2:5" x14ac:dyDescent="0.25">
      <c r="B6705" s="265">
        <v>99818</v>
      </c>
      <c r="C6705" s="246" t="s">
        <v>6957</v>
      </c>
      <c r="D6705" s="245" t="s">
        <v>19</v>
      </c>
      <c r="E6705" s="247">
        <v>6.33</v>
      </c>
    </row>
    <row r="6706" spans="2:5" x14ac:dyDescent="0.25">
      <c r="B6706" s="265">
        <v>99819</v>
      </c>
      <c r="C6706" s="246" t="s">
        <v>6958</v>
      </c>
      <c r="D6706" s="245" t="s">
        <v>121</v>
      </c>
      <c r="E6706" s="247">
        <v>22.49</v>
      </c>
    </row>
    <row r="6707" spans="2:5" x14ac:dyDescent="0.25">
      <c r="B6707" s="265">
        <v>99811</v>
      </c>
      <c r="C6707" s="246" t="s">
        <v>6950</v>
      </c>
      <c r="D6707" s="245" t="s">
        <v>121</v>
      </c>
      <c r="E6707" s="247">
        <v>4.7300000000000004</v>
      </c>
    </row>
    <row r="6708" spans="2:5" x14ac:dyDescent="0.25">
      <c r="B6708" s="265">
        <v>99826</v>
      </c>
      <c r="C6708" s="246" t="s">
        <v>6965</v>
      </c>
      <c r="D6708" s="245" t="s">
        <v>121</v>
      </c>
      <c r="E6708" s="247">
        <v>2.06</v>
      </c>
    </row>
    <row r="6709" spans="2:5" x14ac:dyDescent="0.25">
      <c r="B6709" s="265">
        <v>99821</v>
      </c>
      <c r="C6709" s="246" t="s">
        <v>6960</v>
      </c>
      <c r="D6709" s="245" t="s">
        <v>121</v>
      </c>
      <c r="E6709" s="247">
        <v>3.69</v>
      </c>
    </row>
    <row r="6710" spans="2:5" x14ac:dyDescent="0.25">
      <c r="B6710" s="265">
        <v>99820</v>
      </c>
      <c r="C6710" s="246" t="s">
        <v>6959</v>
      </c>
      <c r="D6710" s="245" t="s">
        <v>121</v>
      </c>
      <c r="E6710" s="247">
        <v>2.4</v>
      </c>
    </row>
    <row r="6711" spans="2:5" x14ac:dyDescent="0.25">
      <c r="B6711" s="265">
        <v>99812</v>
      </c>
      <c r="C6711" s="246" t="s">
        <v>6951</v>
      </c>
      <c r="D6711" s="245" t="s">
        <v>121</v>
      </c>
      <c r="E6711" s="247">
        <v>1.52</v>
      </c>
    </row>
    <row r="6712" spans="2:5" x14ac:dyDescent="0.25">
      <c r="B6712" s="265">
        <v>99817</v>
      </c>
      <c r="C6712" s="246" t="s">
        <v>6956</v>
      </c>
      <c r="D6712" s="245" t="s">
        <v>19</v>
      </c>
      <c r="E6712" s="247">
        <v>6.33</v>
      </c>
    </row>
    <row r="6713" spans="2:5" ht="31.5" x14ac:dyDescent="0.25">
      <c r="B6713" s="265">
        <v>99813</v>
      </c>
      <c r="C6713" s="246" t="s">
        <v>6952</v>
      </c>
      <c r="D6713" s="245" t="s">
        <v>121</v>
      </c>
      <c r="E6713" s="247">
        <v>1.27</v>
      </c>
    </row>
    <row r="6714" spans="2:5" x14ac:dyDescent="0.25">
      <c r="B6714" s="265">
        <v>99815</v>
      </c>
      <c r="C6714" s="246" t="s">
        <v>6954</v>
      </c>
      <c r="D6714" s="245" t="s">
        <v>19</v>
      </c>
      <c r="E6714" s="247">
        <v>10.6</v>
      </c>
    </row>
    <row r="6715" spans="2:5" x14ac:dyDescent="0.25">
      <c r="B6715" s="265">
        <v>99805</v>
      </c>
      <c r="C6715" s="246" t="s">
        <v>6944</v>
      </c>
      <c r="D6715" s="245" t="s">
        <v>121</v>
      </c>
      <c r="E6715" s="247">
        <v>14.81</v>
      </c>
    </row>
    <row r="6716" spans="2:5" x14ac:dyDescent="0.25">
      <c r="B6716" s="265">
        <v>99803</v>
      </c>
      <c r="C6716" s="246" t="s">
        <v>6942</v>
      </c>
      <c r="D6716" s="245" t="s">
        <v>121</v>
      </c>
      <c r="E6716" s="247">
        <v>2.78</v>
      </c>
    </row>
    <row r="6717" spans="2:5" x14ac:dyDescent="0.25">
      <c r="B6717" s="265">
        <v>99802</v>
      </c>
      <c r="C6717" s="246" t="s">
        <v>6941</v>
      </c>
      <c r="D6717" s="245" t="s">
        <v>121</v>
      </c>
      <c r="E6717" s="247">
        <v>0.71</v>
      </c>
    </row>
    <row r="6718" spans="2:5" ht="31.5" x14ac:dyDescent="0.25">
      <c r="B6718" s="265">
        <v>99804</v>
      </c>
      <c r="C6718" s="246" t="s">
        <v>6943</v>
      </c>
      <c r="D6718" s="245" t="s">
        <v>121</v>
      </c>
      <c r="E6718" s="247">
        <v>7.19</v>
      </c>
    </row>
    <row r="6719" spans="2:5" x14ac:dyDescent="0.25">
      <c r="B6719" s="265">
        <v>99809</v>
      </c>
      <c r="C6719" s="246" t="s">
        <v>6948</v>
      </c>
      <c r="D6719" s="245" t="s">
        <v>121</v>
      </c>
      <c r="E6719" s="247">
        <v>7.92</v>
      </c>
    </row>
    <row r="6720" spans="2:5" x14ac:dyDescent="0.25">
      <c r="B6720" s="265">
        <v>99810</v>
      </c>
      <c r="C6720" s="246" t="s">
        <v>6949</v>
      </c>
      <c r="D6720" s="245" t="s">
        <v>121</v>
      </c>
      <c r="E6720" s="247">
        <v>9.83</v>
      </c>
    </row>
    <row r="6721" spans="2:5" x14ac:dyDescent="0.25">
      <c r="B6721" s="265">
        <v>99801</v>
      </c>
      <c r="C6721" s="246" t="s">
        <v>9196</v>
      </c>
      <c r="D6721" s="245" t="s">
        <v>121</v>
      </c>
      <c r="E6721" s="247">
        <v>0</v>
      </c>
    </row>
    <row r="6722" spans="2:5" x14ac:dyDescent="0.25">
      <c r="B6722" s="265">
        <v>99822</v>
      </c>
      <c r="C6722" s="246" t="s">
        <v>6961</v>
      </c>
      <c r="D6722" s="245" t="s">
        <v>121</v>
      </c>
      <c r="E6722" s="247">
        <v>1.34</v>
      </c>
    </row>
    <row r="6723" spans="2:5" x14ac:dyDescent="0.25">
      <c r="B6723" s="265">
        <v>99825</v>
      </c>
      <c r="C6723" s="246" t="s">
        <v>6964</v>
      </c>
      <c r="D6723" s="245" t="s">
        <v>121</v>
      </c>
      <c r="E6723" s="247">
        <v>4.38</v>
      </c>
    </row>
    <row r="6724" spans="2:5" x14ac:dyDescent="0.25">
      <c r="B6724" s="265">
        <v>99824</v>
      </c>
      <c r="C6724" s="246" t="s">
        <v>6963</v>
      </c>
      <c r="D6724" s="245" t="s">
        <v>121</v>
      </c>
      <c r="E6724" s="247">
        <v>3.19</v>
      </c>
    </row>
    <row r="6725" spans="2:5" x14ac:dyDescent="0.25">
      <c r="B6725" s="265">
        <v>99823</v>
      </c>
      <c r="C6725" s="246" t="s">
        <v>6962</v>
      </c>
      <c r="D6725" s="245" t="s">
        <v>121</v>
      </c>
      <c r="E6725" s="247">
        <v>2.86</v>
      </c>
    </row>
    <row r="6726" spans="2:5" x14ac:dyDescent="0.25">
      <c r="B6726" s="265">
        <v>99806</v>
      </c>
      <c r="C6726" s="246" t="s">
        <v>6945</v>
      </c>
      <c r="D6726" s="245" t="s">
        <v>121</v>
      </c>
      <c r="E6726" s="247">
        <v>1.1399999999999999</v>
      </c>
    </row>
    <row r="6727" spans="2:5" ht="31.5" x14ac:dyDescent="0.25">
      <c r="B6727" s="265">
        <v>99807</v>
      </c>
      <c r="C6727" s="246" t="s">
        <v>6946</v>
      </c>
      <c r="D6727" s="245" t="s">
        <v>121</v>
      </c>
      <c r="E6727" s="247">
        <v>2.16</v>
      </c>
    </row>
    <row r="6728" spans="2:5" x14ac:dyDescent="0.25">
      <c r="B6728" s="265">
        <v>99808</v>
      </c>
      <c r="C6728" s="246" t="s">
        <v>6947</v>
      </c>
      <c r="D6728" s="245" t="s">
        <v>121</v>
      </c>
      <c r="E6728" s="247">
        <v>5.05</v>
      </c>
    </row>
    <row r="6729" spans="2:5" x14ac:dyDescent="0.25">
      <c r="B6729" s="265">
        <v>99814</v>
      </c>
      <c r="C6729" s="246" t="s">
        <v>6953</v>
      </c>
      <c r="D6729" s="245" t="s">
        <v>121</v>
      </c>
      <c r="E6729" s="247">
        <v>2.6</v>
      </c>
    </row>
    <row r="6730" spans="2:5" x14ac:dyDescent="0.25">
      <c r="B6730" s="265">
        <v>99816</v>
      </c>
      <c r="C6730" s="246" t="s">
        <v>6955</v>
      </c>
      <c r="D6730" s="245" t="s">
        <v>19</v>
      </c>
      <c r="E6730" s="247">
        <v>11.32</v>
      </c>
    </row>
    <row r="6731" spans="2:5" x14ac:dyDescent="0.25">
      <c r="B6731" s="265">
        <v>88238</v>
      </c>
      <c r="C6731" s="246" t="s">
        <v>7273</v>
      </c>
      <c r="D6731" s="245" t="s">
        <v>169</v>
      </c>
      <c r="E6731" s="247">
        <v>30.23</v>
      </c>
    </row>
    <row r="6732" spans="2:5" x14ac:dyDescent="0.25">
      <c r="B6732" s="265">
        <v>101374</v>
      </c>
      <c r="C6732" s="246" t="s">
        <v>7273</v>
      </c>
      <c r="D6732" s="245" t="s">
        <v>170</v>
      </c>
      <c r="E6732" s="247">
        <v>5421.46</v>
      </c>
    </row>
    <row r="6733" spans="2:5" x14ac:dyDescent="0.25">
      <c r="B6733" s="265">
        <v>88239</v>
      </c>
      <c r="C6733" s="246" t="s">
        <v>7274</v>
      </c>
      <c r="D6733" s="245" t="s">
        <v>169</v>
      </c>
      <c r="E6733" s="247">
        <v>30.08</v>
      </c>
    </row>
    <row r="6734" spans="2:5" x14ac:dyDescent="0.25">
      <c r="B6734" s="265">
        <v>101375</v>
      </c>
      <c r="C6734" s="246" t="s">
        <v>7558</v>
      </c>
      <c r="D6734" s="245" t="s">
        <v>170</v>
      </c>
      <c r="E6734" s="247">
        <v>5496.87</v>
      </c>
    </row>
    <row r="6735" spans="2:5" x14ac:dyDescent="0.25">
      <c r="B6735" s="265">
        <v>88240</v>
      </c>
      <c r="C6735" s="246" t="s">
        <v>7275</v>
      </c>
      <c r="D6735" s="245" t="s">
        <v>169</v>
      </c>
      <c r="E6735" s="247">
        <v>29.04</v>
      </c>
    </row>
    <row r="6736" spans="2:5" x14ac:dyDescent="0.25">
      <c r="B6736" s="265">
        <v>101376</v>
      </c>
      <c r="C6736" s="246" t="s">
        <v>7559</v>
      </c>
      <c r="D6736" s="245" t="s">
        <v>170</v>
      </c>
      <c r="E6736" s="247">
        <v>5194.4399999999996</v>
      </c>
    </row>
    <row r="6737" spans="2:5" x14ac:dyDescent="0.25">
      <c r="B6737" s="265">
        <v>88241</v>
      </c>
      <c r="C6737" s="246" t="s">
        <v>7276</v>
      </c>
      <c r="D6737" s="245" t="s">
        <v>169</v>
      </c>
      <c r="E6737" s="247">
        <v>29.87</v>
      </c>
    </row>
    <row r="6738" spans="2:5" x14ac:dyDescent="0.25">
      <c r="B6738" s="265">
        <v>101377</v>
      </c>
      <c r="C6738" s="246" t="s">
        <v>7276</v>
      </c>
      <c r="D6738" s="245" t="s">
        <v>170</v>
      </c>
      <c r="E6738" s="247">
        <v>5354.43</v>
      </c>
    </row>
    <row r="6739" spans="2:5" x14ac:dyDescent="0.25">
      <c r="B6739" s="265">
        <v>88242</v>
      </c>
      <c r="C6739" s="246" t="s">
        <v>7277</v>
      </c>
      <c r="D6739" s="245" t="s">
        <v>169</v>
      </c>
      <c r="E6739" s="247">
        <v>30.3</v>
      </c>
    </row>
    <row r="6740" spans="2:5" x14ac:dyDescent="0.25">
      <c r="B6740" s="265">
        <v>100301</v>
      </c>
      <c r="C6740" s="246" t="s">
        <v>7473</v>
      </c>
      <c r="D6740" s="245" t="s">
        <v>169</v>
      </c>
      <c r="E6740" s="247">
        <v>32.11</v>
      </c>
    </row>
    <row r="6741" spans="2:5" x14ac:dyDescent="0.25">
      <c r="B6741" s="265">
        <v>101378</v>
      </c>
      <c r="C6741" s="246" t="s">
        <v>7473</v>
      </c>
      <c r="D6741" s="245" t="s">
        <v>170</v>
      </c>
      <c r="E6741" s="247">
        <v>5771.06</v>
      </c>
    </row>
    <row r="6742" spans="2:5" x14ac:dyDescent="0.25">
      <c r="B6742" s="265">
        <v>101379</v>
      </c>
      <c r="C6742" s="246" t="s">
        <v>7560</v>
      </c>
      <c r="D6742" s="245" t="s">
        <v>170</v>
      </c>
      <c r="E6742" s="247">
        <v>5421.46</v>
      </c>
    </row>
    <row r="6743" spans="2:5" x14ac:dyDescent="0.25">
      <c r="B6743" s="265">
        <v>88243</v>
      </c>
      <c r="C6743" s="246" t="s">
        <v>7278</v>
      </c>
      <c r="D6743" s="245" t="s">
        <v>169</v>
      </c>
      <c r="E6743" s="247">
        <v>29.78</v>
      </c>
    </row>
    <row r="6744" spans="2:5" x14ac:dyDescent="0.25">
      <c r="B6744" s="265">
        <v>101380</v>
      </c>
      <c r="C6744" s="246" t="s">
        <v>7278</v>
      </c>
      <c r="D6744" s="245" t="s">
        <v>170</v>
      </c>
      <c r="E6744" s="247">
        <v>5336.15</v>
      </c>
    </row>
    <row r="6745" spans="2:5" x14ac:dyDescent="0.25">
      <c r="B6745" s="265">
        <v>90766</v>
      </c>
      <c r="C6745" s="246" t="s">
        <v>7347</v>
      </c>
      <c r="D6745" s="245" t="s">
        <v>169</v>
      </c>
      <c r="E6745" s="247">
        <v>29.57</v>
      </c>
    </row>
    <row r="6746" spans="2:5" x14ac:dyDescent="0.25">
      <c r="B6746" s="265">
        <v>93563</v>
      </c>
      <c r="C6746" s="246" t="s">
        <v>7347</v>
      </c>
      <c r="D6746" s="245" t="s">
        <v>170</v>
      </c>
      <c r="E6746" s="247">
        <v>5216.37</v>
      </c>
    </row>
    <row r="6747" spans="2:5" x14ac:dyDescent="0.25">
      <c r="B6747" s="265">
        <v>90767</v>
      </c>
      <c r="C6747" s="246" t="s">
        <v>7348</v>
      </c>
      <c r="D6747" s="245" t="s">
        <v>169</v>
      </c>
      <c r="E6747" s="247">
        <v>26.74</v>
      </c>
    </row>
    <row r="6748" spans="2:5" x14ac:dyDescent="0.25">
      <c r="B6748" s="265">
        <v>93564</v>
      </c>
      <c r="C6748" s="246" t="s">
        <v>7348</v>
      </c>
      <c r="D6748" s="245" t="s">
        <v>170</v>
      </c>
      <c r="E6748" s="247">
        <v>4707.21</v>
      </c>
    </row>
    <row r="6749" spans="2:5" x14ac:dyDescent="0.25">
      <c r="B6749" s="265">
        <v>88245</v>
      </c>
      <c r="C6749" s="246" t="s">
        <v>7279</v>
      </c>
      <c r="D6749" s="245" t="s">
        <v>169</v>
      </c>
      <c r="E6749" s="247">
        <v>36.65</v>
      </c>
    </row>
    <row r="6750" spans="2:5" x14ac:dyDescent="0.25">
      <c r="B6750" s="265">
        <v>101381</v>
      </c>
      <c r="C6750" s="246" t="s">
        <v>7279</v>
      </c>
      <c r="D6750" s="245" t="s">
        <v>170</v>
      </c>
      <c r="E6750" s="247">
        <v>6541.07</v>
      </c>
    </row>
    <row r="6751" spans="2:5" x14ac:dyDescent="0.25">
      <c r="B6751" s="265">
        <v>90768</v>
      </c>
      <c r="C6751" s="246" t="s">
        <v>7349</v>
      </c>
      <c r="D6751" s="245" t="s">
        <v>169</v>
      </c>
      <c r="E6751" s="247">
        <v>127.86</v>
      </c>
    </row>
    <row r="6752" spans="2:5" x14ac:dyDescent="0.25">
      <c r="B6752" s="265">
        <v>90769</v>
      </c>
      <c r="C6752" s="246" t="s">
        <v>7350</v>
      </c>
      <c r="D6752" s="245" t="s">
        <v>169</v>
      </c>
      <c r="E6752" s="247">
        <v>135.32</v>
      </c>
    </row>
    <row r="6753" spans="2:5" x14ac:dyDescent="0.25">
      <c r="B6753" s="265">
        <v>90770</v>
      </c>
      <c r="C6753" s="246" t="s">
        <v>7351</v>
      </c>
      <c r="D6753" s="245" t="s">
        <v>169</v>
      </c>
      <c r="E6753" s="247">
        <v>141.71</v>
      </c>
    </row>
    <row r="6754" spans="2:5" x14ac:dyDescent="0.25">
      <c r="B6754" s="265">
        <v>93569</v>
      </c>
      <c r="C6754" s="246" t="s">
        <v>7361</v>
      </c>
      <c r="D6754" s="245" t="s">
        <v>170</v>
      </c>
      <c r="E6754" s="247">
        <v>22417.360000000001</v>
      </c>
    </row>
    <row r="6755" spans="2:5" x14ac:dyDescent="0.25">
      <c r="B6755" s="265">
        <v>93570</v>
      </c>
      <c r="C6755" s="246" t="s">
        <v>7362</v>
      </c>
      <c r="D6755" s="245" t="s">
        <v>170</v>
      </c>
      <c r="E6755" s="247">
        <v>23723.24</v>
      </c>
    </row>
    <row r="6756" spans="2:5" x14ac:dyDescent="0.25">
      <c r="B6756" s="265">
        <v>93571</v>
      </c>
      <c r="C6756" s="246" t="s">
        <v>7363</v>
      </c>
      <c r="D6756" s="245" t="s">
        <v>170</v>
      </c>
      <c r="E6756" s="247">
        <v>24841.86</v>
      </c>
    </row>
    <row r="6757" spans="2:5" x14ac:dyDescent="0.25">
      <c r="B6757" s="265">
        <v>101382</v>
      </c>
      <c r="C6757" s="246" t="s">
        <v>7561</v>
      </c>
      <c r="D6757" s="245" t="s">
        <v>170</v>
      </c>
      <c r="E6757" s="247">
        <v>4019.85</v>
      </c>
    </row>
    <row r="6758" spans="2:5" x14ac:dyDescent="0.25">
      <c r="B6758" s="265">
        <v>88246</v>
      </c>
      <c r="C6758" s="246" t="s">
        <v>7280</v>
      </c>
      <c r="D6758" s="245" t="s">
        <v>169</v>
      </c>
      <c r="E6758" s="247">
        <v>22.35</v>
      </c>
    </row>
    <row r="6759" spans="2:5" x14ac:dyDescent="0.25">
      <c r="B6759" s="265">
        <v>100303</v>
      </c>
      <c r="C6759" s="246" t="s">
        <v>7474</v>
      </c>
      <c r="D6759" s="245" t="s">
        <v>169</v>
      </c>
      <c r="E6759" s="247">
        <v>28.66</v>
      </c>
    </row>
    <row r="6760" spans="2:5" x14ac:dyDescent="0.25">
      <c r="B6760" s="265">
        <v>101383</v>
      </c>
      <c r="C6760" s="246" t="s">
        <v>7474</v>
      </c>
      <c r="D6760" s="245" t="s">
        <v>170</v>
      </c>
      <c r="E6760" s="247">
        <v>5141.05</v>
      </c>
    </row>
    <row r="6761" spans="2:5" x14ac:dyDescent="0.25">
      <c r="B6761" s="265">
        <v>88247</v>
      </c>
      <c r="C6761" s="246" t="s">
        <v>7281</v>
      </c>
      <c r="D6761" s="245" t="s">
        <v>169</v>
      </c>
      <c r="E6761" s="247">
        <v>30.8</v>
      </c>
    </row>
    <row r="6762" spans="2:5" x14ac:dyDescent="0.25">
      <c r="B6762" s="265">
        <v>88248</v>
      </c>
      <c r="C6762" s="246" t="s">
        <v>7282</v>
      </c>
      <c r="D6762" s="245" t="s">
        <v>169</v>
      </c>
      <c r="E6762" s="247">
        <v>29.72</v>
      </c>
    </row>
    <row r="6763" spans="2:5" x14ac:dyDescent="0.25">
      <c r="B6763" s="265">
        <v>101384</v>
      </c>
      <c r="C6763" s="246" t="s">
        <v>7282</v>
      </c>
      <c r="D6763" s="245" t="s">
        <v>170</v>
      </c>
      <c r="E6763" s="247">
        <v>5315.58</v>
      </c>
    </row>
    <row r="6764" spans="2:5" x14ac:dyDescent="0.25">
      <c r="B6764" s="265">
        <v>90772</v>
      </c>
      <c r="C6764" s="246" t="s">
        <v>7352</v>
      </c>
      <c r="D6764" s="245" t="s">
        <v>169</v>
      </c>
      <c r="E6764" s="247">
        <v>24.17</v>
      </c>
    </row>
    <row r="6765" spans="2:5" x14ac:dyDescent="0.25">
      <c r="B6765" s="265">
        <v>93566</v>
      </c>
      <c r="C6765" s="246" t="s">
        <v>7352</v>
      </c>
      <c r="D6765" s="245" t="s">
        <v>170</v>
      </c>
      <c r="E6765" s="247">
        <v>4268.92</v>
      </c>
    </row>
    <row r="6766" spans="2:5" x14ac:dyDescent="0.25">
      <c r="B6766" s="265">
        <v>101385</v>
      </c>
      <c r="C6766" s="246" t="s">
        <v>7562</v>
      </c>
      <c r="D6766" s="245" t="s">
        <v>170</v>
      </c>
      <c r="E6766" s="247">
        <v>5554.01</v>
      </c>
    </row>
    <row r="6767" spans="2:5" x14ac:dyDescent="0.25">
      <c r="B6767" s="265">
        <v>88249</v>
      </c>
      <c r="C6767" s="246" t="s">
        <v>7283</v>
      </c>
      <c r="D6767" s="245" t="s">
        <v>169</v>
      </c>
      <c r="E6767" s="247">
        <v>31.52</v>
      </c>
    </row>
    <row r="6768" spans="2:5" x14ac:dyDescent="0.25">
      <c r="B6768" s="265">
        <v>88250</v>
      </c>
      <c r="C6768" s="246" t="s">
        <v>7284</v>
      </c>
      <c r="D6768" s="245" t="s">
        <v>169</v>
      </c>
      <c r="E6768" s="247">
        <v>29.04</v>
      </c>
    </row>
    <row r="6769" spans="2:5" x14ac:dyDescent="0.25">
      <c r="B6769" s="265">
        <v>101386</v>
      </c>
      <c r="C6769" s="246" t="s">
        <v>7284</v>
      </c>
      <c r="D6769" s="245" t="s">
        <v>170</v>
      </c>
      <c r="E6769" s="247">
        <v>5194.4399999999996</v>
      </c>
    </row>
    <row r="6770" spans="2:5" x14ac:dyDescent="0.25">
      <c r="B6770" s="265">
        <v>101387</v>
      </c>
      <c r="C6770" s="246" t="s">
        <v>7563</v>
      </c>
      <c r="D6770" s="245" t="s">
        <v>170</v>
      </c>
      <c r="E6770" s="247">
        <v>5430.29</v>
      </c>
    </row>
    <row r="6771" spans="2:5" x14ac:dyDescent="0.25">
      <c r="B6771" s="265">
        <v>88251</v>
      </c>
      <c r="C6771" s="246" t="s">
        <v>7285</v>
      </c>
      <c r="D6771" s="245" t="s">
        <v>169</v>
      </c>
      <c r="E6771" s="247">
        <v>30.23</v>
      </c>
    </row>
    <row r="6772" spans="2:5" x14ac:dyDescent="0.25">
      <c r="B6772" s="265">
        <v>88252</v>
      </c>
      <c r="C6772" s="246" t="s">
        <v>7286</v>
      </c>
      <c r="D6772" s="245" t="s">
        <v>169</v>
      </c>
      <c r="E6772" s="247">
        <v>28.53</v>
      </c>
    </row>
    <row r="6773" spans="2:5" x14ac:dyDescent="0.25">
      <c r="B6773" s="265">
        <v>101388</v>
      </c>
      <c r="C6773" s="246" t="s">
        <v>7286</v>
      </c>
      <c r="D6773" s="245" t="s">
        <v>170</v>
      </c>
      <c r="E6773" s="247">
        <v>5117.93</v>
      </c>
    </row>
    <row r="6774" spans="2:5" x14ac:dyDescent="0.25">
      <c r="B6774" s="265">
        <v>88253</v>
      </c>
      <c r="C6774" s="246" t="s">
        <v>7287</v>
      </c>
      <c r="D6774" s="245" t="s">
        <v>169</v>
      </c>
      <c r="E6774" s="247">
        <v>14.55</v>
      </c>
    </row>
    <row r="6775" spans="2:5" x14ac:dyDescent="0.25">
      <c r="B6775" s="265">
        <v>101389</v>
      </c>
      <c r="C6775" s="246" t="s">
        <v>7287</v>
      </c>
      <c r="D6775" s="245" t="s">
        <v>170</v>
      </c>
      <c r="E6775" s="247">
        <v>2584.7399999999998</v>
      </c>
    </row>
    <row r="6776" spans="2:5" x14ac:dyDescent="0.25">
      <c r="B6776" s="265">
        <v>101390</v>
      </c>
      <c r="C6776" s="246" t="s">
        <v>7564</v>
      </c>
      <c r="D6776" s="245" t="s">
        <v>170</v>
      </c>
      <c r="E6776" s="247">
        <v>8361.01</v>
      </c>
    </row>
    <row r="6777" spans="2:5" x14ac:dyDescent="0.25">
      <c r="B6777" s="265">
        <v>88255</v>
      </c>
      <c r="C6777" s="246" t="s">
        <v>7288</v>
      </c>
      <c r="D6777" s="245" t="s">
        <v>169</v>
      </c>
      <c r="E6777" s="247">
        <v>47.55</v>
      </c>
    </row>
    <row r="6778" spans="2:5" x14ac:dyDescent="0.25">
      <c r="B6778" s="265">
        <v>101391</v>
      </c>
      <c r="C6778" s="246" t="s">
        <v>7565</v>
      </c>
      <c r="D6778" s="245" t="s">
        <v>170</v>
      </c>
      <c r="E6778" s="247">
        <v>6552.61</v>
      </c>
    </row>
    <row r="6779" spans="2:5" x14ac:dyDescent="0.25">
      <c r="B6779" s="265">
        <v>88256</v>
      </c>
      <c r="C6779" s="246" t="s">
        <v>7289</v>
      </c>
      <c r="D6779" s="245" t="s">
        <v>169</v>
      </c>
      <c r="E6779" s="247">
        <v>36.729999999999997</v>
      </c>
    </row>
    <row r="6780" spans="2:5" x14ac:dyDescent="0.25">
      <c r="B6780" s="265">
        <v>88257</v>
      </c>
      <c r="C6780" s="246" t="s">
        <v>7290</v>
      </c>
      <c r="D6780" s="245" t="s">
        <v>169</v>
      </c>
      <c r="E6780" s="247">
        <v>38.28</v>
      </c>
    </row>
    <row r="6781" spans="2:5" x14ac:dyDescent="0.25">
      <c r="B6781" s="265">
        <v>101392</v>
      </c>
      <c r="C6781" s="246" t="s">
        <v>7566</v>
      </c>
      <c r="D6781" s="245" t="s">
        <v>170</v>
      </c>
      <c r="E6781" s="247">
        <v>6800.96</v>
      </c>
    </row>
    <row r="6782" spans="2:5" x14ac:dyDescent="0.25">
      <c r="B6782" s="265">
        <v>88260</v>
      </c>
      <c r="C6782" s="246" t="s">
        <v>7291</v>
      </c>
      <c r="D6782" s="245" t="s">
        <v>169</v>
      </c>
      <c r="E6782" s="247">
        <v>32.51</v>
      </c>
    </row>
    <row r="6783" spans="2:5" x14ac:dyDescent="0.25">
      <c r="B6783" s="265">
        <v>101394</v>
      </c>
      <c r="C6783" s="246" t="s">
        <v>7291</v>
      </c>
      <c r="D6783" s="245" t="s">
        <v>170</v>
      </c>
      <c r="E6783" s="247">
        <v>5820.86</v>
      </c>
    </row>
    <row r="6784" spans="2:5" x14ac:dyDescent="0.25">
      <c r="B6784" s="265">
        <v>101395</v>
      </c>
      <c r="C6784" s="246" t="s">
        <v>7567</v>
      </c>
      <c r="D6784" s="245" t="s">
        <v>170</v>
      </c>
      <c r="E6784" s="247">
        <v>5388.13</v>
      </c>
    </row>
    <row r="6785" spans="2:5" x14ac:dyDescent="0.25">
      <c r="B6785" s="265">
        <v>88261</v>
      </c>
      <c r="C6785" s="246" t="s">
        <v>7292</v>
      </c>
      <c r="D6785" s="245" t="s">
        <v>169</v>
      </c>
      <c r="E6785" s="247">
        <v>34.909999999999997</v>
      </c>
    </row>
    <row r="6786" spans="2:5" x14ac:dyDescent="0.25">
      <c r="B6786" s="265">
        <v>101396</v>
      </c>
      <c r="C6786" s="246" t="s">
        <v>7568</v>
      </c>
      <c r="D6786" s="245" t="s">
        <v>170</v>
      </c>
      <c r="E6786" s="247">
        <v>6230.35</v>
      </c>
    </row>
    <row r="6787" spans="2:5" x14ac:dyDescent="0.25">
      <c r="B6787" s="265">
        <v>88262</v>
      </c>
      <c r="C6787" s="246" t="s">
        <v>7293</v>
      </c>
      <c r="D6787" s="245" t="s">
        <v>169</v>
      </c>
      <c r="E6787" s="247">
        <v>36.43</v>
      </c>
    </row>
    <row r="6788" spans="2:5" x14ac:dyDescent="0.25">
      <c r="B6788" s="265">
        <v>101397</v>
      </c>
      <c r="C6788" s="246" t="s">
        <v>7293</v>
      </c>
      <c r="D6788" s="245" t="s">
        <v>170</v>
      </c>
      <c r="E6788" s="247">
        <v>6498.91</v>
      </c>
    </row>
    <row r="6789" spans="2:5" x14ac:dyDescent="0.25">
      <c r="B6789" s="265">
        <v>101398</v>
      </c>
      <c r="C6789" s="246" t="s">
        <v>7569</v>
      </c>
      <c r="D6789" s="245" t="s">
        <v>170</v>
      </c>
      <c r="E6789" s="247">
        <v>5338.19</v>
      </c>
    </row>
    <row r="6790" spans="2:5" x14ac:dyDescent="0.25">
      <c r="B6790" s="265">
        <v>88263</v>
      </c>
      <c r="C6790" s="246" t="s">
        <v>7294</v>
      </c>
      <c r="D6790" s="245" t="s">
        <v>169</v>
      </c>
      <c r="E6790" s="247">
        <v>29.88</v>
      </c>
    </row>
    <row r="6791" spans="2:5" x14ac:dyDescent="0.25">
      <c r="B6791" s="265">
        <v>95408</v>
      </c>
      <c r="C6791" s="246" t="s">
        <v>7452</v>
      </c>
      <c r="D6791" s="245" t="s">
        <v>170</v>
      </c>
      <c r="E6791" s="247">
        <v>18.690000000000001</v>
      </c>
    </row>
    <row r="6792" spans="2:5" x14ac:dyDescent="0.25">
      <c r="B6792" s="265">
        <v>95308</v>
      </c>
      <c r="C6792" s="246" t="s">
        <v>7365</v>
      </c>
      <c r="D6792" s="245" t="s">
        <v>169</v>
      </c>
      <c r="E6792" s="247">
        <v>0.23</v>
      </c>
    </row>
    <row r="6793" spans="2:5" x14ac:dyDescent="0.25">
      <c r="B6793" s="265">
        <v>101286</v>
      </c>
      <c r="C6793" s="246" t="s">
        <v>7482</v>
      </c>
      <c r="D6793" s="245" t="s">
        <v>170</v>
      </c>
      <c r="E6793" s="247">
        <v>31.61</v>
      </c>
    </row>
    <row r="6794" spans="2:5" x14ac:dyDescent="0.25">
      <c r="B6794" s="265">
        <v>95309</v>
      </c>
      <c r="C6794" s="246" t="s">
        <v>7366</v>
      </c>
      <c r="D6794" s="245" t="s">
        <v>169</v>
      </c>
      <c r="E6794" s="247">
        <v>0.3</v>
      </c>
    </row>
    <row r="6795" spans="2:5" x14ac:dyDescent="0.25">
      <c r="B6795" s="265">
        <v>101287</v>
      </c>
      <c r="C6795" s="246" t="s">
        <v>7483</v>
      </c>
      <c r="D6795" s="245" t="s">
        <v>170</v>
      </c>
      <c r="E6795" s="247">
        <v>102.25</v>
      </c>
    </row>
    <row r="6796" spans="2:5" x14ac:dyDescent="0.25">
      <c r="B6796" s="265">
        <v>95310</v>
      </c>
      <c r="C6796" s="246" t="s">
        <v>7367</v>
      </c>
      <c r="D6796" s="245" t="s">
        <v>169</v>
      </c>
      <c r="E6796" s="247">
        <v>0.23</v>
      </c>
    </row>
    <row r="6797" spans="2:5" ht="31.5" x14ac:dyDescent="0.25">
      <c r="B6797" s="265">
        <v>101288</v>
      </c>
      <c r="C6797" s="246" t="s">
        <v>7484</v>
      </c>
      <c r="D6797" s="245" t="s">
        <v>170</v>
      </c>
      <c r="E6797" s="247">
        <v>31.61</v>
      </c>
    </row>
    <row r="6798" spans="2:5" x14ac:dyDescent="0.25">
      <c r="B6798" s="265">
        <v>95311</v>
      </c>
      <c r="C6798" s="246" t="s">
        <v>7368</v>
      </c>
      <c r="D6798" s="245" t="s">
        <v>169</v>
      </c>
      <c r="E6798" s="247">
        <v>0.23</v>
      </c>
    </row>
    <row r="6799" spans="2:5" x14ac:dyDescent="0.25">
      <c r="B6799" s="265">
        <v>101289</v>
      </c>
      <c r="C6799" s="246" t="s">
        <v>7485</v>
      </c>
      <c r="D6799" s="245" t="s">
        <v>170</v>
      </c>
      <c r="E6799" s="247">
        <v>31.03</v>
      </c>
    </row>
    <row r="6800" spans="2:5" x14ac:dyDescent="0.25">
      <c r="B6800" s="265">
        <v>95312</v>
      </c>
      <c r="C6800" s="246" t="s">
        <v>7369</v>
      </c>
      <c r="D6800" s="245" t="s">
        <v>169</v>
      </c>
      <c r="E6800" s="247">
        <v>0.3</v>
      </c>
    </row>
    <row r="6801" spans="2:5" x14ac:dyDescent="0.25">
      <c r="B6801" s="265">
        <v>100291</v>
      </c>
      <c r="C6801" s="246" t="s">
        <v>7468</v>
      </c>
      <c r="D6801" s="245" t="s">
        <v>169</v>
      </c>
      <c r="E6801" s="247">
        <v>0.3</v>
      </c>
    </row>
    <row r="6802" spans="2:5" x14ac:dyDescent="0.25">
      <c r="B6802" s="265">
        <v>101290</v>
      </c>
      <c r="C6802" s="246" t="s">
        <v>7486</v>
      </c>
      <c r="D6802" s="245" t="s">
        <v>170</v>
      </c>
      <c r="E6802" s="247">
        <v>40.44</v>
      </c>
    </row>
    <row r="6803" spans="2:5" x14ac:dyDescent="0.25">
      <c r="B6803" s="265">
        <v>101291</v>
      </c>
      <c r="C6803" s="246" t="s">
        <v>7487</v>
      </c>
      <c r="D6803" s="245" t="s">
        <v>170</v>
      </c>
      <c r="E6803" s="247">
        <v>31.61</v>
      </c>
    </row>
    <row r="6804" spans="2:5" x14ac:dyDescent="0.25">
      <c r="B6804" s="265">
        <v>95313</v>
      </c>
      <c r="C6804" s="246" t="s">
        <v>7370</v>
      </c>
      <c r="D6804" s="245" t="s">
        <v>169</v>
      </c>
      <c r="E6804" s="247">
        <v>0.23</v>
      </c>
    </row>
    <row r="6805" spans="2:5" x14ac:dyDescent="0.25">
      <c r="B6805" s="265">
        <v>101292</v>
      </c>
      <c r="C6805" s="246" t="s">
        <v>7488</v>
      </c>
      <c r="D6805" s="245" t="s">
        <v>170</v>
      </c>
      <c r="E6805" s="247">
        <v>31.03</v>
      </c>
    </row>
    <row r="6806" spans="2:5" x14ac:dyDescent="0.25">
      <c r="B6806" s="265">
        <v>95392</v>
      </c>
      <c r="C6806" s="246" t="s">
        <v>7439</v>
      </c>
      <c r="D6806" s="245" t="s">
        <v>169</v>
      </c>
      <c r="E6806" s="247">
        <v>0.13</v>
      </c>
    </row>
    <row r="6807" spans="2:5" x14ac:dyDescent="0.25">
      <c r="B6807" s="265">
        <v>95413</v>
      </c>
      <c r="C6807" s="246" t="s">
        <v>7454</v>
      </c>
      <c r="D6807" s="245" t="s">
        <v>170</v>
      </c>
      <c r="E6807" s="247">
        <v>18.18</v>
      </c>
    </row>
    <row r="6808" spans="2:5" x14ac:dyDescent="0.25">
      <c r="B6808" s="265">
        <v>95393</v>
      </c>
      <c r="C6808" s="246" t="s">
        <v>7440</v>
      </c>
      <c r="D6808" s="245" t="s">
        <v>169</v>
      </c>
      <c r="E6808" s="247">
        <v>0.5</v>
      </c>
    </row>
    <row r="6809" spans="2:5" x14ac:dyDescent="0.25">
      <c r="B6809" s="265">
        <v>95414</v>
      </c>
      <c r="C6809" s="246" t="s">
        <v>7455</v>
      </c>
      <c r="D6809" s="245" t="s">
        <v>170</v>
      </c>
      <c r="E6809" s="247">
        <v>66.900000000000006</v>
      </c>
    </row>
    <row r="6810" spans="2:5" x14ac:dyDescent="0.25">
      <c r="B6810" s="265">
        <v>95314</v>
      </c>
      <c r="C6810" s="246" t="s">
        <v>7371</v>
      </c>
      <c r="D6810" s="245" t="s">
        <v>169</v>
      </c>
      <c r="E6810" s="247">
        <v>0.31</v>
      </c>
    </row>
    <row r="6811" spans="2:5" x14ac:dyDescent="0.25">
      <c r="B6811" s="265">
        <v>101293</v>
      </c>
      <c r="C6811" s="246" t="s">
        <v>7489</v>
      </c>
      <c r="D6811" s="245" t="s">
        <v>170</v>
      </c>
      <c r="E6811" s="247">
        <v>41.25</v>
      </c>
    </row>
    <row r="6812" spans="2:5" x14ac:dyDescent="0.25">
      <c r="B6812" s="265">
        <v>95394</v>
      </c>
      <c r="C6812" s="246" t="s">
        <v>7441</v>
      </c>
      <c r="D6812" s="245" t="s">
        <v>169</v>
      </c>
      <c r="E6812" s="247">
        <v>1.03</v>
      </c>
    </row>
    <row r="6813" spans="2:5" x14ac:dyDescent="0.25">
      <c r="B6813" s="265">
        <v>95395</v>
      </c>
      <c r="C6813" s="246" t="s">
        <v>7442</v>
      </c>
      <c r="D6813" s="245" t="s">
        <v>169</v>
      </c>
      <c r="E6813" s="247">
        <v>1.0900000000000001</v>
      </c>
    </row>
    <row r="6814" spans="2:5" x14ac:dyDescent="0.25">
      <c r="B6814" s="265">
        <v>95396</v>
      </c>
      <c r="C6814" s="246" t="s">
        <v>7443</v>
      </c>
      <c r="D6814" s="245" t="s">
        <v>169</v>
      </c>
      <c r="E6814" s="247">
        <v>1.1399999999999999</v>
      </c>
    </row>
    <row r="6815" spans="2:5" x14ac:dyDescent="0.25">
      <c r="B6815" s="265">
        <v>95419</v>
      </c>
      <c r="C6815" s="246" t="s">
        <v>7460</v>
      </c>
      <c r="D6815" s="245" t="s">
        <v>170</v>
      </c>
      <c r="E6815" s="247">
        <v>136.75</v>
      </c>
    </row>
    <row r="6816" spans="2:5" x14ac:dyDescent="0.25">
      <c r="B6816" s="265">
        <v>95420</v>
      </c>
      <c r="C6816" s="246" t="s">
        <v>7461</v>
      </c>
      <c r="D6816" s="245" t="s">
        <v>170</v>
      </c>
      <c r="E6816" s="247">
        <v>144.88</v>
      </c>
    </row>
    <row r="6817" spans="2:5" x14ac:dyDescent="0.25">
      <c r="B6817" s="265">
        <v>95421</v>
      </c>
      <c r="C6817" s="246" t="s">
        <v>7462</v>
      </c>
      <c r="D6817" s="245" t="s">
        <v>170</v>
      </c>
      <c r="E6817" s="247">
        <v>151.84</v>
      </c>
    </row>
    <row r="6818" spans="2:5" x14ac:dyDescent="0.25">
      <c r="B6818" s="265">
        <v>101294</v>
      </c>
      <c r="C6818" s="246" t="s">
        <v>7490</v>
      </c>
      <c r="D6818" s="245" t="s">
        <v>170</v>
      </c>
      <c r="E6818" s="247">
        <v>27.43</v>
      </c>
    </row>
    <row r="6819" spans="2:5" x14ac:dyDescent="0.25">
      <c r="B6819" s="265">
        <v>95315</v>
      </c>
      <c r="C6819" s="246" t="s">
        <v>7372</v>
      </c>
      <c r="D6819" s="245" t="s">
        <v>169</v>
      </c>
      <c r="E6819" s="247">
        <v>0.2</v>
      </c>
    </row>
    <row r="6820" spans="2:5" x14ac:dyDescent="0.25">
      <c r="B6820" s="265">
        <v>100293</v>
      </c>
      <c r="C6820" s="246" t="s">
        <v>7469</v>
      </c>
      <c r="D6820" s="245" t="s">
        <v>169</v>
      </c>
      <c r="E6820" s="247">
        <v>0.28000000000000003</v>
      </c>
    </row>
    <row r="6821" spans="2:5" x14ac:dyDescent="0.25">
      <c r="B6821" s="265">
        <v>101295</v>
      </c>
      <c r="C6821" s="246" t="s">
        <v>7491</v>
      </c>
      <c r="D6821" s="245" t="s">
        <v>170</v>
      </c>
      <c r="E6821" s="247">
        <v>37.26</v>
      </c>
    </row>
    <row r="6822" spans="2:5" x14ac:dyDescent="0.25">
      <c r="B6822" s="265">
        <v>95316</v>
      </c>
      <c r="C6822" s="246" t="s">
        <v>7373</v>
      </c>
      <c r="D6822" s="245" t="s">
        <v>169</v>
      </c>
      <c r="E6822" s="247">
        <v>0.77</v>
      </c>
    </row>
    <row r="6823" spans="2:5" ht="31.5" x14ac:dyDescent="0.25">
      <c r="B6823" s="265">
        <v>95317</v>
      </c>
      <c r="C6823" s="246" t="s">
        <v>7374</v>
      </c>
      <c r="D6823" s="245" t="s">
        <v>169</v>
      </c>
      <c r="E6823" s="247">
        <v>0.37</v>
      </c>
    </row>
    <row r="6824" spans="2:5" ht="31.5" x14ac:dyDescent="0.25">
      <c r="B6824" s="265">
        <v>101296</v>
      </c>
      <c r="C6824" s="246" t="s">
        <v>7492</v>
      </c>
      <c r="D6824" s="245" t="s">
        <v>170</v>
      </c>
      <c r="E6824" s="247">
        <v>49.25</v>
      </c>
    </row>
    <row r="6825" spans="2:5" x14ac:dyDescent="0.25">
      <c r="B6825" s="265">
        <v>95398</v>
      </c>
      <c r="C6825" s="246" t="s">
        <v>7444</v>
      </c>
      <c r="D6825" s="245" t="s">
        <v>169</v>
      </c>
      <c r="E6825" s="247">
        <v>0.11</v>
      </c>
    </row>
    <row r="6826" spans="2:5" x14ac:dyDescent="0.25">
      <c r="B6826" s="265">
        <v>95416</v>
      </c>
      <c r="C6826" s="246" t="s">
        <v>7457</v>
      </c>
      <c r="D6826" s="245" t="s">
        <v>170</v>
      </c>
      <c r="E6826" s="247">
        <v>14.56</v>
      </c>
    </row>
    <row r="6827" spans="2:5" x14ac:dyDescent="0.25">
      <c r="B6827" s="265">
        <v>101297</v>
      </c>
      <c r="C6827" s="246" t="s">
        <v>7493</v>
      </c>
      <c r="D6827" s="245" t="s">
        <v>170</v>
      </c>
      <c r="E6827" s="247">
        <v>31.74</v>
      </c>
    </row>
    <row r="6828" spans="2:5" x14ac:dyDescent="0.25">
      <c r="B6828" s="265">
        <v>95318</v>
      </c>
      <c r="C6828" s="246" t="s">
        <v>7375</v>
      </c>
      <c r="D6828" s="245" t="s">
        <v>169</v>
      </c>
      <c r="E6828" s="247">
        <v>0.24</v>
      </c>
    </row>
    <row r="6829" spans="2:5" x14ac:dyDescent="0.25">
      <c r="B6829" s="265">
        <v>101298</v>
      </c>
      <c r="C6829" s="246" t="s">
        <v>7494</v>
      </c>
      <c r="D6829" s="245" t="s">
        <v>170</v>
      </c>
      <c r="E6829" s="247">
        <v>31.61</v>
      </c>
    </row>
    <row r="6830" spans="2:5" x14ac:dyDescent="0.25">
      <c r="B6830" s="265">
        <v>95319</v>
      </c>
      <c r="C6830" s="246" t="s">
        <v>7376</v>
      </c>
      <c r="D6830" s="245" t="s">
        <v>169</v>
      </c>
      <c r="E6830" s="247">
        <v>0.23</v>
      </c>
    </row>
    <row r="6831" spans="2:5" x14ac:dyDescent="0.25">
      <c r="B6831" s="265">
        <v>101299</v>
      </c>
      <c r="C6831" s="246" t="s">
        <v>7495</v>
      </c>
      <c r="D6831" s="245" t="s">
        <v>170</v>
      </c>
      <c r="E6831" s="247">
        <v>40.44</v>
      </c>
    </row>
    <row r="6832" spans="2:5" x14ac:dyDescent="0.25">
      <c r="B6832" s="265">
        <v>95320</v>
      </c>
      <c r="C6832" s="246" t="s">
        <v>7377</v>
      </c>
      <c r="D6832" s="245" t="s">
        <v>169</v>
      </c>
      <c r="E6832" s="247">
        <v>0.23</v>
      </c>
    </row>
    <row r="6833" spans="2:5" x14ac:dyDescent="0.25">
      <c r="B6833" s="265">
        <v>95321</v>
      </c>
      <c r="C6833" s="246" t="s">
        <v>7378</v>
      </c>
      <c r="D6833" s="245" t="s">
        <v>169</v>
      </c>
      <c r="E6833" s="247">
        <v>0.22</v>
      </c>
    </row>
    <row r="6834" spans="2:5" x14ac:dyDescent="0.25">
      <c r="B6834" s="265">
        <v>101300</v>
      </c>
      <c r="C6834" s="246" t="s">
        <v>7496</v>
      </c>
      <c r="D6834" s="245" t="s">
        <v>170</v>
      </c>
      <c r="E6834" s="247">
        <v>29.15</v>
      </c>
    </row>
    <row r="6835" spans="2:5" x14ac:dyDescent="0.25">
      <c r="B6835" s="265">
        <v>95322</v>
      </c>
      <c r="C6835" s="246" t="s">
        <v>7379</v>
      </c>
      <c r="D6835" s="245" t="s">
        <v>169</v>
      </c>
      <c r="E6835" s="247">
        <v>0.1</v>
      </c>
    </row>
    <row r="6836" spans="2:5" x14ac:dyDescent="0.25">
      <c r="B6836" s="265">
        <v>101301</v>
      </c>
      <c r="C6836" s="246" t="s">
        <v>7497</v>
      </c>
      <c r="D6836" s="245" t="s">
        <v>170</v>
      </c>
      <c r="E6836" s="247">
        <v>13.37</v>
      </c>
    </row>
    <row r="6837" spans="2:5" x14ac:dyDescent="0.25">
      <c r="B6837" s="265">
        <v>95323</v>
      </c>
      <c r="C6837" s="246" t="s">
        <v>7380</v>
      </c>
      <c r="D6837" s="245" t="s">
        <v>169</v>
      </c>
      <c r="E6837" s="247">
        <v>0.37</v>
      </c>
    </row>
    <row r="6838" spans="2:5" x14ac:dyDescent="0.25">
      <c r="B6838" s="265">
        <v>101302</v>
      </c>
      <c r="C6838" s="246" t="s">
        <v>7498</v>
      </c>
      <c r="D6838" s="245" t="s">
        <v>170</v>
      </c>
      <c r="E6838" s="247">
        <v>49.31</v>
      </c>
    </row>
    <row r="6839" spans="2:5" x14ac:dyDescent="0.25">
      <c r="B6839" s="265">
        <v>95324</v>
      </c>
      <c r="C6839" s="246" t="s">
        <v>7381</v>
      </c>
      <c r="D6839" s="245" t="s">
        <v>169</v>
      </c>
      <c r="E6839" s="247">
        <v>0.39</v>
      </c>
    </row>
    <row r="6840" spans="2:5" x14ac:dyDescent="0.25">
      <c r="B6840" s="265">
        <v>101304</v>
      </c>
      <c r="C6840" s="246" t="s">
        <v>7500</v>
      </c>
      <c r="D6840" s="245" t="s">
        <v>170</v>
      </c>
      <c r="E6840" s="247">
        <v>52.79</v>
      </c>
    </row>
    <row r="6841" spans="2:5" ht="31.5" x14ac:dyDescent="0.25">
      <c r="B6841" s="265">
        <v>95325</v>
      </c>
      <c r="C6841" s="246" t="s">
        <v>7382</v>
      </c>
      <c r="D6841" s="245" t="s">
        <v>169</v>
      </c>
      <c r="E6841" s="247">
        <v>0.53</v>
      </c>
    </row>
    <row r="6842" spans="2:5" ht="31.5" x14ac:dyDescent="0.25">
      <c r="B6842" s="265">
        <v>101305</v>
      </c>
      <c r="C6842" s="246" t="s">
        <v>7501</v>
      </c>
      <c r="D6842" s="245" t="s">
        <v>170</v>
      </c>
      <c r="E6842" s="247">
        <v>70.47</v>
      </c>
    </row>
    <row r="6843" spans="2:5" x14ac:dyDescent="0.25">
      <c r="B6843" s="265">
        <v>95328</v>
      </c>
      <c r="C6843" s="246" t="s">
        <v>7383</v>
      </c>
      <c r="D6843" s="245" t="s">
        <v>169</v>
      </c>
      <c r="E6843" s="247">
        <v>0.26</v>
      </c>
    </row>
    <row r="6844" spans="2:5" x14ac:dyDescent="0.25">
      <c r="B6844" s="265">
        <v>101307</v>
      </c>
      <c r="C6844" s="246" t="s">
        <v>7502</v>
      </c>
      <c r="D6844" s="245" t="s">
        <v>170</v>
      </c>
      <c r="E6844" s="247">
        <v>35.049999999999997</v>
      </c>
    </row>
    <row r="6845" spans="2:5" x14ac:dyDescent="0.25">
      <c r="B6845" s="265">
        <v>101309</v>
      </c>
      <c r="C6845" s="246" t="s">
        <v>7504</v>
      </c>
      <c r="D6845" s="245" t="s">
        <v>170</v>
      </c>
      <c r="E6845" s="247">
        <v>40.44</v>
      </c>
    </row>
    <row r="6846" spans="2:5" x14ac:dyDescent="0.25">
      <c r="B6846" s="265">
        <v>95329</v>
      </c>
      <c r="C6846" s="246" t="s">
        <v>7384</v>
      </c>
      <c r="D6846" s="245" t="s">
        <v>169</v>
      </c>
      <c r="E6846" s="247">
        <v>0.37</v>
      </c>
    </row>
    <row r="6847" spans="2:5" x14ac:dyDescent="0.25">
      <c r="B6847" s="265">
        <v>101310</v>
      </c>
      <c r="C6847" s="246" t="s">
        <v>7505</v>
      </c>
      <c r="D6847" s="245" t="s">
        <v>170</v>
      </c>
      <c r="E6847" s="247">
        <v>49.71</v>
      </c>
    </row>
    <row r="6848" spans="2:5" x14ac:dyDescent="0.25">
      <c r="B6848" s="265">
        <v>101311</v>
      </c>
      <c r="C6848" s="246" t="s">
        <v>7506</v>
      </c>
      <c r="D6848" s="245" t="s">
        <v>170</v>
      </c>
      <c r="E6848" s="247">
        <v>41.25</v>
      </c>
    </row>
    <row r="6849" spans="2:5" x14ac:dyDescent="0.25">
      <c r="B6849" s="265">
        <v>95330</v>
      </c>
      <c r="C6849" s="246" t="s">
        <v>7385</v>
      </c>
      <c r="D6849" s="245" t="s">
        <v>169</v>
      </c>
      <c r="E6849" s="247">
        <v>0.31</v>
      </c>
    </row>
    <row r="6850" spans="2:5" ht="31.5" x14ac:dyDescent="0.25">
      <c r="B6850" s="265">
        <v>101312</v>
      </c>
      <c r="C6850" s="246" t="s">
        <v>7507</v>
      </c>
      <c r="D6850" s="245" t="s">
        <v>170</v>
      </c>
      <c r="E6850" s="247">
        <v>32.840000000000003</v>
      </c>
    </row>
    <row r="6851" spans="2:5" ht="31.5" x14ac:dyDescent="0.25">
      <c r="B6851" s="265">
        <v>95331</v>
      </c>
      <c r="C6851" s="246" t="s">
        <v>7386</v>
      </c>
      <c r="D6851" s="245" t="s">
        <v>169</v>
      </c>
      <c r="E6851" s="247">
        <v>0.24</v>
      </c>
    </row>
    <row r="6852" spans="2:5" x14ac:dyDescent="0.25">
      <c r="B6852" s="265">
        <v>95400</v>
      </c>
      <c r="C6852" s="246" t="s">
        <v>7445</v>
      </c>
      <c r="D6852" s="245" t="s">
        <v>169</v>
      </c>
      <c r="E6852" s="247">
        <v>0.11</v>
      </c>
    </row>
    <row r="6853" spans="2:5" x14ac:dyDescent="0.25">
      <c r="B6853" s="265">
        <v>95411</v>
      </c>
      <c r="C6853" s="246" t="s">
        <v>7453</v>
      </c>
      <c r="D6853" s="245" t="s">
        <v>170</v>
      </c>
      <c r="E6853" s="247">
        <v>14.9</v>
      </c>
    </row>
    <row r="6854" spans="2:5" x14ac:dyDescent="0.25">
      <c r="B6854" s="265">
        <v>95332</v>
      </c>
      <c r="C6854" s="246" t="s">
        <v>7387</v>
      </c>
      <c r="D6854" s="245" t="s">
        <v>169</v>
      </c>
      <c r="E6854" s="247">
        <v>1</v>
      </c>
    </row>
    <row r="6855" spans="2:5" x14ac:dyDescent="0.25">
      <c r="B6855" s="265">
        <v>101313</v>
      </c>
      <c r="C6855" s="246" t="s">
        <v>7508</v>
      </c>
      <c r="D6855" s="245" t="s">
        <v>170</v>
      </c>
      <c r="E6855" s="247">
        <v>133.44999999999999</v>
      </c>
    </row>
    <row r="6856" spans="2:5" x14ac:dyDescent="0.25">
      <c r="B6856" s="265">
        <v>95334</v>
      </c>
      <c r="C6856" s="246" t="s">
        <v>7388</v>
      </c>
      <c r="D6856" s="245" t="s">
        <v>169</v>
      </c>
      <c r="E6856" s="247">
        <v>1.05</v>
      </c>
    </row>
    <row r="6857" spans="2:5" x14ac:dyDescent="0.25">
      <c r="B6857" s="265">
        <v>101315</v>
      </c>
      <c r="C6857" s="246" t="s">
        <v>7509</v>
      </c>
      <c r="D6857" s="245" t="s">
        <v>170</v>
      </c>
      <c r="E6857" s="247">
        <v>138.87</v>
      </c>
    </row>
    <row r="6858" spans="2:5" ht="31.5" x14ac:dyDescent="0.25">
      <c r="B6858" s="265">
        <v>95335</v>
      </c>
      <c r="C6858" s="246" t="s">
        <v>7389</v>
      </c>
      <c r="D6858" s="245" t="s">
        <v>169</v>
      </c>
      <c r="E6858" s="247">
        <v>0.48</v>
      </c>
    </row>
    <row r="6859" spans="2:5" ht="31.5" x14ac:dyDescent="0.25">
      <c r="B6859" s="265">
        <v>101316</v>
      </c>
      <c r="C6859" s="246" t="s">
        <v>7510</v>
      </c>
      <c r="D6859" s="245" t="s">
        <v>170</v>
      </c>
      <c r="E6859" s="247">
        <v>64.28</v>
      </c>
    </row>
    <row r="6860" spans="2:5" x14ac:dyDescent="0.25">
      <c r="B6860" s="265">
        <v>95401</v>
      </c>
      <c r="C6860" s="246" t="s">
        <v>7446</v>
      </c>
      <c r="D6860" s="245" t="s">
        <v>169</v>
      </c>
      <c r="E6860" s="247">
        <v>0.81</v>
      </c>
    </row>
    <row r="6861" spans="2:5" x14ac:dyDescent="0.25">
      <c r="B6861" s="265">
        <v>95422</v>
      </c>
      <c r="C6861" s="246" t="s">
        <v>7463</v>
      </c>
      <c r="D6861" s="245" t="s">
        <v>170</v>
      </c>
      <c r="E6861" s="247">
        <v>107.09</v>
      </c>
    </row>
    <row r="6862" spans="2:5" x14ac:dyDescent="0.25">
      <c r="B6862" s="265">
        <v>95402</v>
      </c>
      <c r="C6862" s="246" t="s">
        <v>7447</v>
      </c>
      <c r="D6862" s="245" t="s">
        <v>169</v>
      </c>
      <c r="E6862" s="247">
        <v>1.87</v>
      </c>
    </row>
    <row r="6863" spans="2:5" x14ac:dyDescent="0.25">
      <c r="B6863" s="265">
        <v>95415</v>
      </c>
      <c r="C6863" s="246" t="s">
        <v>7456</v>
      </c>
      <c r="D6863" s="245" t="s">
        <v>170</v>
      </c>
      <c r="E6863" s="247">
        <v>247.5</v>
      </c>
    </row>
    <row r="6864" spans="2:5" x14ac:dyDescent="0.25">
      <c r="B6864" s="265">
        <v>95403</v>
      </c>
      <c r="C6864" s="246" t="s">
        <v>7448</v>
      </c>
      <c r="D6864" s="245" t="s">
        <v>169</v>
      </c>
      <c r="E6864" s="247">
        <v>2.08</v>
      </c>
    </row>
    <row r="6865" spans="2:5" x14ac:dyDescent="0.25">
      <c r="B6865" s="265">
        <v>95417</v>
      </c>
      <c r="C6865" s="246" t="s">
        <v>7458</v>
      </c>
      <c r="D6865" s="245" t="s">
        <v>170</v>
      </c>
      <c r="E6865" s="247">
        <v>276.12</v>
      </c>
    </row>
    <row r="6866" spans="2:5" x14ac:dyDescent="0.25">
      <c r="B6866" s="265">
        <v>95404</v>
      </c>
      <c r="C6866" s="246" t="s">
        <v>7449</v>
      </c>
      <c r="D6866" s="245" t="s">
        <v>169</v>
      </c>
      <c r="E6866" s="247">
        <v>2.2999999999999998</v>
      </c>
    </row>
    <row r="6867" spans="2:5" x14ac:dyDescent="0.25">
      <c r="B6867" s="265">
        <v>95418</v>
      </c>
      <c r="C6867" s="246" t="s">
        <v>7459</v>
      </c>
      <c r="D6867" s="245" t="s">
        <v>170</v>
      </c>
      <c r="E6867" s="247">
        <v>305</v>
      </c>
    </row>
    <row r="6868" spans="2:5" x14ac:dyDescent="0.25">
      <c r="B6868" s="265">
        <v>95337</v>
      </c>
      <c r="C6868" s="246" t="s">
        <v>7390</v>
      </c>
      <c r="D6868" s="245" t="s">
        <v>169</v>
      </c>
      <c r="E6868" s="247">
        <v>0.28999999999999998</v>
      </c>
    </row>
    <row r="6869" spans="2:5" x14ac:dyDescent="0.25">
      <c r="B6869" s="265">
        <v>101322</v>
      </c>
      <c r="C6869" s="246" t="s">
        <v>7512</v>
      </c>
      <c r="D6869" s="245" t="s">
        <v>170</v>
      </c>
      <c r="E6869" s="247">
        <v>39.33</v>
      </c>
    </row>
    <row r="6870" spans="2:5" x14ac:dyDescent="0.25">
      <c r="B6870" s="265">
        <v>95338</v>
      </c>
      <c r="C6870" s="246" t="s">
        <v>7391</v>
      </c>
      <c r="D6870" s="245" t="s">
        <v>169</v>
      </c>
      <c r="E6870" s="247">
        <v>0.56999999999999995</v>
      </c>
    </row>
    <row r="6871" spans="2:5" x14ac:dyDescent="0.25">
      <c r="B6871" s="265">
        <v>101323</v>
      </c>
      <c r="C6871" s="246" t="s">
        <v>7513</v>
      </c>
      <c r="D6871" s="245" t="s">
        <v>170</v>
      </c>
      <c r="E6871" s="247">
        <v>75.81</v>
      </c>
    </row>
    <row r="6872" spans="2:5" x14ac:dyDescent="0.25">
      <c r="B6872" s="265">
        <v>102918</v>
      </c>
      <c r="C6872" s="246" t="s">
        <v>9197</v>
      </c>
      <c r="D6872" s="245" t="s">
        <v>169</v>
      </c>
      <c r="E6872" s="247">
        <v>0</v>
      </c>
    </row>
    <row r="6873" spans="2:5" x14ac:dyDescent="0.25">
      <c r="B6873" s="265">
        <v>101325</v>
      </c>
      <c r="C6873" s="246" t="s">
        <v>7515</v>
      </c>
      <c r="D6873" s="245" t="s">
        <v>170</v>
      </c>
      <c r="E6873" s="247">
        <v>56.24</v>
      </c>
    </row>
    <row r="6874" spans="2:5" x14ac:dyDescent="0.25">
      <c r="B6874" s="265">
        <v>95390</v>
      </c>
      <c r="C6874" s="246" t="s">
        <v>7438</v>
      </c>
      <c r="D6874" s="245" t="s">
        <v>169</v>
      </c>
      <c r="E6874" s="247">
        <v>0.1</v>
      </c>
    </row>
    <row r="6875" spans="2:5" x14ac:dyDescent="0.25">
      <c r="B6875" s="265">
        <v>101326</v>
      </c>
      <c r="C6875" s="246" t="s">
        <v>7516</v>
      </c>
      <c r="D6875" s="245" t="s">
        <v>170</v>
      </c>
      <c r="E6875" s="247">
        <v>13.77</v>
      </c>
    </row>
    <row r="6876" spans="2:5" x14ac:dyDescent="0.25">
      <c r="B6876" s="265">
        <v>95340</v>
      </c>
      <c r="C6876" s="246" t="s">
        <v>7393</v>
      </c>
      <c r="D6876" s="245" t="s">
        <v>169</v>
      </c>
      <c r="E6876" s="247">
        <v>0.36</v>
      </c>
    </row>
    <row r="6877" spans="2:5" x14ac:dyDescent="0.25">
      <c r="B6877" s="265">
        <v>101330</v>
      </c>
      <c r="C6877" s="246" t="s">
        <v>7519</v>
      </c>
      <c r="D6877" s="245" t="s">
        <v>170</v>
      </c>
      <c r="E6877" s="247">
        <v>48.42</v>
      </c>
    </row>
    <row r="6878" spans="2:5" x14ac:dyDescent="0.25">
      <c r="B6878" s="265">
        <v>101331</v>
      </c>
      <c r="C6878" s="246" t="s">
        <v>7520</v>
      </c>
      <c r="D6878" s="245" t="s">
        <v>170</v>
      </c>
      <c r="E6878" s="247">
        <v>60</v>
      </c>
    </row>
    <row r="6879" spans="2:5" x14ac:dyDescent="0.25">
      <c r="B6879" s="265">
        <v>95341</v>
      </c>
      <c r="C6879" s="246" t="s">
        <v>7394</v>
      </c>
      <c r="D6879" s="245" t="s">
        <v>169</v>
      </c>
      <c r="E6879" s="247">
        <v>0.45</v>
      </c>
    </row>
    <row r="6880" spans="2:5" x14ac:dyDescent="0.25">
      <c r="B6880" s="265">
        <v>95339</v>
      </c>
      <c r="C6880" s="246" t="s">
        <v>7392</v>
      </c>
      <c r="D6880" s="245" t="s">
        <v>169</v>
      </c>
      <c r="E6880" s="247">
        <v>0.48</v>
      </c>
    </row>
    <row r="6881" spans="2:5" x14ac:dyDescent="0.25">
      <c r="B6881" s="265">
        <v>101329</v>
      </c>
      <c r="C6881" s="246" t="s">
        <v>7518</v>
      </c>
      <c r="D6881" s="245" t="s">
        <v>170</v>
      </c>
      <c r="E6881" s="247">
        <v>63.56</v>
      </c>
    </row>
    <row r="6882" spans="2:5" ht="31.5" x14ac:dyDescent="0.25">
      <c r="B6882" s="265">
        <v>95342</v>
      </c>
      <c r="C6882" s="246" t="s">
        <v>7395</v>
      </c>
      <c r="D6882" s="245" t="s">
        <v>169</v>
      </c>
      <c r="E6882" s="247">
        <v>0.26</v>
      </c>
    </row>
    <row r="6883" spans="2:5" ht="31.5" x14ac:dyDescent="0.25">
      <c r="B6883" s="265">
        <v>101333</v>
      </c>
      <c r="C6883" s="246" t="s">
        <v>7522</v>
      </c>
      <c r="D6883" s="245" t="s">
        <v>170</v>
      </c>
      <c r="E6883" s="247">
        <v>35.29</v>
      </c>
    </row>
    <row r="6884" spans="2:5" x14ac:dyDescent="0.25">
      <c r="B6884" s="265">
        <v>100298</v>
      </c>
      <c r="C6884" s="246" t="s">
        <v>7471</v>
      </c>
      <c r="D6884" s="245" t="s">
        <v>169</v>
      </c>
      <c r="E6884" s="247">
        <v>0.83</v>
      </c>
    </row>
    <row r="6885" spans="2:5" x14ac:dyDescent="0.25">
      <c r="B6885" s="265">
        <v>101334</v>
      </c>
      <c r="C6885" s="246" t="s">
        <v>7523</v>
      </c>
      <c r="D6885" s="245" t="s">
        <v>170</v>
      </c>
      <c r="E6885" s="247">
        <v>109.82</v>
      </c>
    </row>
    <row r="6886" spans="2:5" x14ac:dyDescent="0.25">
      <c r="B6886" s="265">
        <v>95405</v>
      </c>
      <c r="C6886" s="246" t="s">
        <v>7450</v>
      </c>
      <c r="D6886" s="245" t="s">
        <v>169</v>
      </c>
      <c r="E6886" s="247">
        <v>1.38</v>
      </c>
    </row>
    <row r="6887" spans="2:5" x14ac:dyDescent="0.25">
      <c r="B6887" s="265">
        <v>95423</v>
      </c>
      <c r="C6887" s="246" t="s">
        <v>7464</v>
      </c>
      <c r="D6887" s="245" t="s">
        <v>170</v>
      </c>
      <c r="E6887" s="247">
        <v>183.41</v>
      </c>
    </row>
    <row r="6888" spans="2:5" ht="31.5" x14ac:dyDescent="0.25">
      <c r="B6888" s="265">
        <v>95343</v>
      </c>
      <c r="C6888" s="246" t="s">
        <v>7396</v>
      </c>
      <c r="D6888" s="245" t="s">
        <v>169</v>
      </c>
      <c r="E6888" s="247">
        <v>0.42</v>
      </c>
    </row>
    <row r="6889" spans="2:5" x14ac:dyDescent="0.25">
      <c r="B6889" s="265">
        <v>100295</v>
      </c>
      <c r="C6889" s="246" t="s">
        <v>7470</v>
      </c>
      <c r="D6889" s="245" t="s">
        <v>169</v>
      </c>
      <c r="E6889" s="247">
        <v>0.7</v>
      </c>
    </row>
    <row r="6890" spans="2:5" ht="31.5" x14ac:dyDescent="0.25">
      <c r="B6890" s="265">
        <v>101303</v>
      </c>
      <c r="C6890" s="246" t="s">
        <v>7499</v>
      </c>
      <c r="D6890" s="245" t="s">
        <v>170</v>
      </c>
      <c r="E6890" s="247">
        <v>93.48</v>
      </c>
    </row>
    <row r="6891" spans="2:5" x14ac:dyDescent="0.25">
      <c r="B6891" s="265">
        <v>95344</v>
      </c>
      <c r="C6891" s="246" t="s">
        <v>7397</v>
      </c>
      <c r="D6891" s="245" t="s">
        <v>169</v>
      </c>
      <c r="E6891" s="247">
        <v>0.27</v>
      </c>
    </row>
    <row r="6892" spans="2:5" ht="31.5" x14ac:dyDescent="0.25">
      <c r="B6892" s="265">
        <v>101308</v>
      </c>
      <c r="C6892" s="246" t="s">
        <v>7503</v>
      </c>
      <c r="D6892" s="245" t="s">
        <v>170</v>
      </c>
      <c r="E6892" s="247">
        <v>36.4</v>
      </c>
    </row>
    <row r="6893" spans="2:5" ht="31.5" x14ac:dyDescent="0.25">
      <c r="B6893" s="265">
        <v>105536</v>
      </c>
      <c r="C6893" s="246" t="s">
        <v>9198</v>
      </c>
      <c r="D6893" s="245" t="s">
        <v>169</v>
      </c>
      <c r="E6893" s="247">
        <v>0</v>
      </c>
    </row>
    <row r="6894" spans="2:5" x14ac:dyDescent="0.25">
      <c r="B6894" s="265">
        <v>101320</v>
      </c>
      <c r="C6894" s="246" t="s">
        <v>7511</v>
      </c>
      <c r="D6894" s="245" t="s">
        <v>170</v>
      </c>
      <c r="E6894" s="247">
        <v>31.66</v>
      </c>
    </row>
    <row r="6895" spans="2:5" x14ac:dyDescent="0.25">
      <c r="B6895" s="265">
        <v>95345</v>
      </c>
      <c r="C6895" s="246" t="s">
        <v>7398</v>
      </c>
      <c r="D6895" s="245" t="s">
        <v>169</v>
      </c>
      <c r="E6895" s="247">
        <v>0.88</v>
      </c>
    </row>
    <row r="6896" spans="2:5" x14ac:dyDescent="0.25">
      <c r="B6896" s="265">
        <v>95346</v>
      </c>
      <c r="C6896" s="246" t="s">
        <v>7399</v>
      </c>
      <c r="D6896" s="245" t="s">
        <v>169</v>
      </c>
      <c r="E6896" s="247">
        <v>0.14000000000000001</v>
      </c>
    </row>
    <row r="6897" spans="2:5" ht="31.5" x14ac:dyDescent="0.25">
      <c r="B6897" s="265">
        <v>101324</v>
      </c>
      <c r="C6897" s="246" t="s">
        <v>7514</v>
      </c>
      <c r="D6897" s="245" t="s">
        <v>170</v>
      </c>
      <c r="E6897" s="247">
        <v>19.420000000000002</v>
      </c>
    </row>
    <row r="6898" spans="2:5" ht="31.5" x14ac:dyDescent="0.25">
      <c r="B6898" s="265">
        <v>101328</v>
      </c>
      <c r="C6898" s="246" t="s">
        <v>7517</v>
      </c>
      <c r="D6898" s="245" t="s">
        <v>170</v>
      </c>
      <c r="E6898" s="247">
        <v>23.24</v>
      </c>
    </row>
    <row r="6899" spans="2:5" x14ac:dyDescent="0.25">
      <c r="B6899" s="265">
        <v>95347</v>
      </c>
      <c r="C6899" s="246" t="s">
        <v>7400</v>
      </c>
      <c r="D6899" s="245" t="s">
        <v>169</v>
      </c>
      <c r="E6899" s="247">
        <v>0.14000000000000001</v>
      </c>
    </row>
    <row r="6900" spans="2:5" x14ac:dyDescent="0.25">
      <c r="B6900" s="265">
        <v>95348</v>
      </c>
      <c r="C6900" s="246" t="s">
        <v>7401</v>
      </c>
      <c r="D6900" s="245" t="s">
        <v>169</v>
      </c>
      <c r="E6900" s="247">
        <v>0.17</v>
      </c>
    </row>
    <row r="6901" spans="2:5" x14ac:dyDescent="0.25">
      <c r="B6901" s="265">
        <v>101332</v>
      </c>
      <c r="C6901" s="246" t="s">
        <v>7521</v>
      </c>
      <c r="D6901" s="245" t="s">
        <v>170</v>
      </c>
      <c r="E6901" s="247">
        <v>16.600000000000001</v>
      </c>
    </row>
    <row r="6902" spans="2:5" x14ac:dyDescent="0.25">
      <c r="B6902" s="265">
        <v>95349</v>
      </c>
      <c r="C6902" s="246" t="s">
        <v>7402</v>
      </c>
      <c r="D6902" s="245" t="s">
        <v>169</v>
      </c>
      <c r="E6902" s="247">
        <v>0.12</v>
      </c>
    </row>
    <row r="6903" spans="2:5" ht="31.5" x14ac:dyDescent="0.25">
      <c r="B6903" s="265">
        <v>101336</v>
      </c>
      <c r="C6903" s="246" t="s">
        <v>7524</v>
      </c>
      <c r="D6903" s="245" t="s">
        <v>170</v>
      </c>
      <c r="E6903" s="247">
        <v>67.47</v>
      </c>
    </row>
    <row r="6904" spans="2:5" x14ac:dyDescent="0.25">
      <c r="B6904" s="265">
        <v>95351</v>
      </c>
      <c r="C6904" s="246" t="s">
        <v>7403</v>
      </c>
      <c r="D6904" s="245" t="s">
        <v>169</v>
      </c>
      <c r="E6904" s="247">
        <v>0.51</v>
      </c>
    </row>
    <row r="6905" spans="2:5" x14ac:dyDescent="0.25">
      <c r="B6905" s="265">
        <v>95352</v>
      </c>
      <c r="C6905" s="246" t="s">
        <v>7404</v>
      </c>
      <c r="D6905" s="245" t="s">
        <v>169</v>
      </c>
      <c r="E6905" s="247">
        <v>0.17</v>
      </c>
    </row>
    <row r="6906" spans="2:5" x14ac:dyDescent="0.25">
      <c r="B6906" s="265">
        <v>101337</v>
      </c>
      <c r="C6906" s="246" t="s">
        <v>7525</v>
      </c>
      <c r="D6906" s="245" t="s">
        <v>170</v>
      </c>
      <c r="E6906" s="247">
        <v>22.77</v>
      </c>
    </row>
    <row r="6907" spans="2:5" x14ac:dyDescent="0.25">
      <c r="B6907" s="265">
        <v>101338</v>
      </c>
      <c r="C6907" s="246" t="s">
        <v>7526</v>
      </c>
      <c r="D6907" s="245" t="s">
        <v>170</v>
      </c>
      <c r="E6907" s="247">
        <v>29.9</v>
      </c>
    </row>
    <row r="6908" spans="2:5" x14ac:dyDescent="0.25">
      <c r="B6908" s="265">
        <v>95354</v>
      </c>
      <c r="C6908" s="246" t="s">
        <v>7405</v>
      </c>
      <c r="D6908" s="245" t="s">
        <v>169</v>
      </c>
      <c r="E6908" s="247">
        <v>0.21</v>
      </c>
    </row>
    <row r="6909" spans="2:5" x14ac:dyDescent="0.25">
      <c r="B6909" s="265">
        <v>101339</v>
      </c>
      <c r="C6909" s="246" t="s">
        <v>7527</v>
      </c>
      <c r="D6909" s="245" t="s">
        <v>170</v>
      </c>
      <c r="E6909" s="247">
        <v>28.97</v>
      </c>
    </row>
    <row r="6910" spans="2:5" ht="31.5" x14ac:dyDescent="0.25">
      <c r="B6910" s="265">
        <v>101340</v>
      </c>
      <c r="C6910" s="246" t="s">
        <v>7528</v>
      </c>
      <c r="D6910" s="245" t="s">
        <v>170</v>
      </c>
      <c r="E6910" s="247">
        <v>27.21</v>
      </c>
    </row>
    <row r="6911" spans="2:5" ht="31.5" x14ac:dyDescent="0.25">
      <c r="B6911" s="265">
        <v>95389</v>
      </c>
      <c r="C6911" s="246" t="s">
        <v>7437</v>
      </c>
      <c r="D6911" s="245" t="s">
        <v>169</v>
      </c>
      <c r="E6911" s="247">
        <v>0.2</v>
      </c>
    </row>
    <row r="6912" spans="2:5" ht="31.5" x14ac:dyDescent="0.25">
      <c r="B6912" s="265">
        <v>101341</v>
      </c>
      <c r="C6912" s="246" t="s">
        <v>7529</v>
      </c>
      <c r="D6912" s="245" t="s">
        <v>170</v>
      </c>
      <c r="E6912" s="247">
        <v>20.96</v>
      </c>
    </row>
    <row r="6913" spans="2:5" ht="31.5" x14ac:dyDescent="0.25">
      <c r="B6913" s="265">
        <v>95355</v>
      </c>
      <c r="C6913" s="246" t="s">
        <v>7406</v>
      </c>
      <c r="D6913" s="245" t="s">
        <v>169</v>
      </c>
      <c r="E6913" s="247">
        <v>0.15</v>
      </c>
    </row>
    <row r="6914" spans="2:5" ht="31.5" x14ac:dyDescent="0.25">
      <c r="B6914" s="265">
        <v>95356</v>
      </c>
      <c r="C6914" s="246" t="s">
        <v>7407</v>
      </c>
      <c r="D6914" s="245" t="s">
        <v>169</v>
      </c>
      <c r="E6914" s="247">
        <v>0.21</v>
      </c>
    </row>
    <row r="6915" spans="2:5" ht="31.5" x14ac:dyDescent="0.25">
      <c r="B6915" s="265">
        <v>101342</v>
      </c>
      <c r="C6915" s="246" t="s">
        <v>7530</v>
      </c>
      <c r="D6915" s="245" t="s">
        <v>170</v>
      </c>
      <c r="E6915" s="247">
        <v>28.97</v>
      </c>
    </row>
    <row r="6916" spans="2:5" x14ac:dyDescent="0.25">
      <c r="B6916" s="265">
        <v>95357</v>
      </c>
      <c r="C6916" s="246" t="s">
        <v>7408</v>
      </c>
      <c r="D6916" s="245" t="s">
        <v>169</v>
      </c>
      <c r="E6916" s="247">
        <v>0.32</v>
      </c>
    </row>
    <row r="6917" spans="2:5" x14ac:dyDescent="0.25">
      <c r="B6917" s="265">
        <v>101343</v>
      </c>
      <c r="C6917" s="246" t="s">
        <v>7531</v>
      </c>
      <c r="D6917" s="245" t="s">
        <v>170</v>
      </c>
      <c r="E6917" s="247">
        <v>42.41</v>
      </c>
    </row>
    <row r="6918" spans="2:5" x14ac:dyDescent="0.25">
      <c r="B6918" s="265">
        <v>95358</v>
      </c>
      <c r="C6918" s="246" t="s">
        <v>7409</v>
      </c>
      <c r="D6918" s="245" t="s">
        <v>169</v>
      </c>
      <c r="E6918" s="247">
        <v>0.42</v>
      </c>
    </row>
    <row r="6919" spans="2:5" ht="31.5" x14ac:dyDescent="0.25">
      <c r="B6919" s="265">
        <v>101344</v>
      </c>
      <c r="C6919" s="246" t="s">
        <v>7532</v>
      </c>
      <c r="D6919" s="245" t="s">
        <v>170</v>
      </c>
      <c r="E6919" s="247">
        <v>55.99</v>
      </c>
    </row>
    <row r="6920" spans="2:5" x14ac:dyDescent="0.25">
      <c r="B6920" s="265">
        <v>95359</v>
      </c>
      <c r="C6920" s="246" t="s">
        <v>7410</v>
      </c>
      <c r="D6920" s="245" t="s">
        <v>169</v>
      </c>
      <c r="E6920" s="247">
        <v>0.57999999999999996</v>
      </c>
    </row>
    <row r="6921" spans="2:5" x14ac:dyDescent="0.25">
      <c r="B6921" s="265">
        <v>101345</v>
      </c>
      <c r="C6921" s="246" t="s">
        <v>7533</v>
      </c>
      <c r="D6921" s="245" t="s">
        <v>170</v>
      </c>
      <c r="E6921" s="247">
        <v>77.760000000000005</v>
      </c>
    </row>
    <row r="6922" spans="2:5" ht="31.5" x14ac:dyDescent="0.25">
      <c r="B6922" s="265">
        <v>101346</v>
      </c>
      <c r="C6922" s="246" t="s">
        <v>7534</v>
      </c>
      <c r="D6922" s="245" t="s">
        <v>170</v>
      </c>
      <c r="E6922" s="247">
        <v>36.64</v>
      </c>
    </row>
    <row r="6923" spans="2:5" ht="31.5" x14ac:dyDescent="0.25">
      <c r="B6923" s="265">
        <v>101347</v>
      </c>
      <c r="C6923" s="246" t="s">
        <v>7535</v>
      </c>
      <c r="D6923" s="245" t="s">
        <v>170</v>
      </c>
      <c r="E6923" s="247">
        <v>40.57</v>
      </c>
    </row>
    <row r="6924" spans="2:5" ht="31.5" x14ac:dyDescent="0.25">
      <c r="B6924" s="265">
        <v>95361</v>
      </c>
      <c r="C6924" s="246" t="s">
        <v>7412</v>
      </c>
      <c r="D6924" s="245" t="s">
        <v>169</v>
      </c>
      <c r="E6924" s="247">
        <v>0.19</v>
      </c>
    </row>
    <row r="6925" spans="2:5" ht="31.5" x14ac:dyDescent="0.25">
      <c r="B6925" s="265">
        <v>101348</v>
      </c>
      <c r="C6925" s="246" t="s">
        <v>7536</v>
      </c>
      <c r="D6925" s="245" t="s">
        <v>170</v>
      </c>
      <c r="E6925" s="247">
        <v>25.95</v>
      </c>
    </row>
    <row r="6926" spans="2:5" x14ac:dyDescent="0.25">
      <c r="B6926" s="265">
        <v>101349</v>
      </c>
      <c r="C6926" s="246" t="s">
        <v>7537</v>
      </c>
      <c r="D6926" s="245" t="s">
        <v>170</v>
      </c>
      <c r="E6926" s="247">
        <v>37.32</v>
      </c>
    </row>
    <row r="6927" spans="2:5" x14ac:dyDescent="0.25">
      <c r="B6927" s="265">
        <v>95362</v>
      </c>
      <c r="C6927" s="246" t="s">
        <v>7413</v>
      </c>
      <c r="D6927" s="245" t="s">
        <v>169</v>
      </c>
      <c r="E6927" s="247">
        <v>0.28000000000000003</v>
      </c>
    </row>
    <row r="6928" spans="2:5" x14ac:dyDescent="0.25">
      <c r="B6928" s="265">
        <v>95363</v>
      </c>
      <c r="C6928" s="246" t="s">
        <v>7414</v>
      </c>
      <c r="D6928" s="245" t="s">
        <v>169</v>
      </c>
      <c r="E6928" s="247">
        <v>0.28000000000000003</v>
      </c>
    </row>
    <row r="6929" spans="2:5" x14ac:dyDescent="0.25">
      <c r="B6929" s="265">
        <v>101350</v>
      </c>
      <c r="C6929" s="246" t="s">
        <v>7538</v>
      </c>
      <c r="D6929" s="245" t="s">
        <v>170</v>
      </c>
      <c r="E6929" s="247">
        <v>37.32</v>
      </c>
    </row>
    <row r="6930" spans="2:5" ht="31.5" x14ac:dyDescent="0.25">
      <c r="B6930" s="265">
        <v>95360</v>
      </c>
      <c r="C6930" s="246" t="s">
        <v>7411</v>
      </c>
      <c r="D6930" s="245" t="s">
        <v>169</v>
      </c>
      <c r="E6930" s="247">
        <v>0.3</v>
      </c>
    </row>
    <row r="6931" spans="2:5" x14ac:dyDescent="0.25">
      <c r="B6931" s="265">
        <v>101351</v>
      </c>
      <c r="C6931" s="246" t="s">
        <v>7539</v>
      </c>
      <c r="D6931" s="245" t="s">
        <v>170</v>
      </c>
      <c r="E6931" s="247">
        <v>28.97</v>
      </c>
    </row>
    <row r="6932" spans="2:5" x14ac:dyDescent="0.25">
      <c r="B6932" s="265">
        <v>95365</v>
      </c>
      <c r="C6932" s="246" t="s">
        <v>7416</v>
      </c>
      <c r="D6932" s="245" t="s">
        <v>169</v>
      </c>
      <c r="E6932" s="247">
        <v>0.21</v>
      </c>
    </row>
    <row r="6933" spans="2:5" ht="31.5" x14ac:dyDescent="0.25">
      <c r="B6933" s="265">
        <v>101352</v>
      </c>
      <c r="C6933" s="246" t="s">
        <v>7540</v>
      </c>
      <c r="D6933" s="245" t="s">
        <v>170</v>
      </c>
      <c r="E6933" s="247">
        <v>28.97</v>
      </c>
    </row>
    <row r="6934" spans="2:5" x14ac:dyDescent="0.25">
      <c r="B6934" s="265">
        <v>95364</v>
      </c>
      <c r="C6934" s="246" t="s">
        <v>7415</v>
      </c>
      <c r="D6934" s="245" t="s">
        <v>169</v>
      </c>
      <c r="E6934" s="247">
        <v>0.21</v>
      </c>
    </row>
    <row r="6935" spans="2:5" x14ac:dyDescent="0.25">
      <c r="B6935" s="265">
        <v>95366</v>
      </c>
      <c r="C6935" s="246" t="s">
        <v>7417</v>
      </c>
      <c r="D6935" s="245" t="s">
        <v>169</v>
      </c>
      <c r="E6935" s="247">
        <v>0.18</v>
      </c>
    </row>
    <row r="6936" spans="2:5" ht="31.5" x14ac:dyDescent="0.25">
      <c r="B6936" s="265">
        <v>101353</v>
      </c>
      <c r="C6936" s="246" t="s">
        <v>7541</v>
      </c>
      <c r="D6936" s="245" t="s">
        <v>170</v>
      </c>
      <c r="E6936" s="247">
        <v>24.08</v>
      </c>
    </row>
    <row r="6937" spans="2:5" ht="31.5" x14ac:dyDescent="0.25">
      <c r="B6937" s="265">
        <v>95367</v>
      </c>
      <c r="C6937" s="246" t="s">
        <v>7418</v>
      </c>
      <c r="D6937" s="245" t="s">
        <v>169</v>
      </c>
      <c r="E6937" s="247">
        <v>0.28000000000000003</v>
      </c>
    </row>
    <row r="6938" spans="2:5" ht="31.5" x14ac:dyDescent="0.25">
      <c r="B6938" s="265">
        <v>101355</v>
      </c>
      <c r="C6938" s="246" t="s">
        <v>7542</v>
      </c>
      <c r="D6938" s="245" t="s">
        <v>170</v>
      </c>
      <c r="E6938" s="247">
        <v>37.32</v>
      </c>
    </row>
    <row r="6939" spans="2:5" x14ac:dyDescent="0.25">
      <c r="B6939" s="265">
        <v>95368</v>
      </c>
      <c r="C6939" s="246" t="s">
        <v>7419</v>
      </c>
      <c r="D6939" s="245" t="s">
        <v>169</v>
      </c>
      <c r="E6939" s="247">
        <v>0.27</v>
      </c>
    </row>
    <row r="6940" spans="2:5" x14ac:dyDescent="0.25">
      <c r="B6940" s="265">
        <v>95369</v>
      </c>
      <c r="C6940" s="246" t="s">
        <v>7420</v>
      </c>
      <c r="D6940" s="245" t="s">
        <v>169</v>
      </c>
      <c r="E6940" s="247">
        <v>0.22</v>
      </c>
    </row>
    <row r="6941" spans="2:5" x14ac:dyDescent="0.25">
      <c r="B6941" s="265">
        <v>95370</v>
      </c>
      <c r="C6941" s="246" t="s">
        <v>7421</v>
      </c>
      <c r="D6941" s="245" t="s">
        <v>169</v>
      </c>
      <c r="E6941" s="247">
        <v>0.39</v>
      </c>
    </row>
    <row r="6942" spans="2:5" x14ac:dyDescent="0.25">
      <c r="B6942" s="265">
        <v>101356</v>
      </c>
      <c r="C6942" s="246" t="s">
        <v>7543</v>
      </c>
      <c r="D6942" s="245" t="s">
        <v>170</v>
      </c>
      <c r="E6942" s="247">
        <v>52.79</v>
      </c>
    </row>
    <row r="6943" spans="2:5" x14ac:dyDescent="0.25">
      <c r="B6943" s="265">
        <v>95371</v>
      </c>
      <c r="C6943" s="246" t="s">
        <v>7422</v>
      </c>
      <c r="D6943" s="245" t="s">
        <v>169</v>
      </c>
      <c r="E6943" s="247">
        <v>0.56999999999999995</v>
      </c>
    </row>
    <row r="6944" spans="2:5" x14ac:dyDescent="0.25">
      <c r="B6944" s="265">
        <v>101357</v>
      </c>
      <c r="C6944" s="246" t="s">
        <v>7544</v>
      </c>
      <c r="D6944" s="245" t="s">
        <v>170</v>
      </c>
      <c r="E6944" s="247">
        <v>75.81</v>
      </c>
    </row>
    <row r="6945" spans="2:5" x14ac:dyDescent="0.25">
      <c r="B6945" s="265">
        <v>95372</v>
      </c>
      <c r="C6945" s="246" t="s">
        <v>7423</v>
      </c>
      <c r="D6945" s="245" t="s">
        <v>169</v>
      </c>
      <c r="E6945" s="247">
        <v>0.39</v>
      </c>
    </row>
    <row r="6946" spans="2:5" x14ac:dyDescent="0.25">
      <c r="B6946" s="265">
        <v>101358</v>
      </c>
      <c r="C6946" s="246" t="s">
        <v>7545</v>
      </c>
      <c r="D6946" s="245" t="s">
        <v>170</v>
      </c>
      <c r="E6946" s="247">
        <v>52.79</v>
      </c>
    </row>
    <row r="6947" spans="2:5" x14ac:dyDescent="0.25">
      <c r="B6947" s="265">
        <v>95373</v>
      </c>
      <c r="C6947" s="246" t="s">
        <v>7424</v>
      </c>
      <c r="D6947" s="245" t="s">
        <v>169</v>
      </c>
      <c r="E6947" s="247">
        <v>0.38</v>
      </c>
    </row>
    <row r="6948" spans="2:5" x14ac:dyDescent="0.25">
      <c r="B6948" s="265">
        <v>101359</v>
      </c>
      <c r="C6948" s="246" t="s">
        <v>7546</v>
      </c>
      <c r="D6948" s="245" t="s">
        <v>170</v>
      </c>
      <c r="E6948" s="247">
        <v>51.26</v>
      </c>
    </row>
    <row r="6949" spans="2:5" x14ac:dyDescent="0.25">
      <c r="B6949" s="265">
        <v>101360</v>
      </c>
      <c r="C6949" s="246" t="s">
        <v>7547</v>
      </c>
      <c r="D6949" s="245" t="s">
        <v>170</v>
      </c>
      <c r="E6949" s="247">
        <v>52.79</v>
      </c>
    </row>
    <row r="6950" spans="2:5" x14ac:dyDescent="0.25">
      <c r="B6950" s="265">
        <v>95374</v>
      </c>
      <c r="C6950" s="246" t="s">
        <v>7425</v>
      </c>
      <c r="D6950" s="245" t="s">
        <v>169</v>
      </c>
      <c r="E6950" s="247">
        <v>0.39</v>
      </c>
    </row>
    <row r="6951" spans="2:5" x14ac:dyDescent="0.25">
      <c r="B6951" s="265">
        <v>95375</v>
      </c>
      <c r="C6951" s="246" t="s">
        <v>7426</v>
      </c>
      <c r="D6951" s="245" t="s">
        <v>169</v>
      </c>
      <c r="E6951" s="247">
        <v>0.43</v>
      </c>
    </row>
    <row r="6952" spans="2:5" ht="31.5" x14ac:dyDescent="0.25">
      <c r="B6952" s="265">
        <v>101361</v>
      </c>
      <c r="C6952" s="246" t="s">
        <v>7548</v>
      </c>
      <c r="D6952" s="245" t="s">
        <v>170</v>
      </c>
      <c r="E6952" s="247">
        <v>58.08</v>
      </c>
    </row>
    <row r="6953" spans="2:5" x14ac:dyDescent="0.25">
      <c r="B6953" s="265">
        <v>95376</v>
      </c>
      <c r="C6953" s="246" t="s">
        <v>7427</v>
      </c>
      <c r="D6953" s="245" t="s">
        <v>169</v>
      </c>
      <c r="E6953" s="247">
        <v>0.11</v>
      </c>
    </row>
    <row r="6954" spans="2:5" x14ac:dyDescent="0.25">
      <c r="B6954" s="265">
        <v>95377</v>
      </c>
      <c r="C6954" s="246" t="s">
        <v>7428</v>
      </c>
      <c r="D6954" s="245" t="s">
        <v>169</v>
      </c>
      <c r="E6954" s="247">
        <v>0.31</v>
      </c>
    </row>
    <row r="6955" spans="2:5" x14ac:dyDescent="0.25">
      <c r="B6955" s="265">
        <v>101363</v>
      </c>
      <c r="C6955" s="246" t="s">
        <v>7549</v>
      </c>
      <c r="D6955" s="245" t="s">
        <v>170</v>
      </c>
      <c r="E6955" s="247">
        <v>41.25</v>
      </c>
    </row>
    <row r="6956" spans="2:5" x14ac:dyDescent="0.25">
      <c r="B6956" s="265">
        <v>95378</v>
      </c>
      <c r="C6956" s="246" t="s">
        <v>7429</v>
      </c>
      <c r="D6956" s="245" t="s">
        <v>169</v>
      </c>
      <c r="E6956" s="247">
        <v>0.4</v>
      </c>
    </row>
    <row r="6957" spans="2:5" x14ac:dyDescent="0.25">
      <c r="B6957" s="265">
        <v>101364</v>
      </c>
      <c r="C6957" s="246" t="s">
        <v>7550</v>
      </c>
      <c r="D6957" s="245" t="s">
        <v>170</v>
      </c>
      <c r="E6957" s="247">
        <v>53.57</v>
      </c>
    </row>
    <row r="6958" spans="2:5" x14ac:dyDescent="0.25">
      <c r="B6958" s="265">
        <v>95379</v>
      </c>
      <c r="C6958" s="246" t="s">
        <v>7430</v>
      </c>
      <c r="D6958" s="245" t="s">
        <v>169</v>
      </c>
      <c r="E6958" s="247">
        <v>0.31</v>
      </c>
    </row>
    <row r="6959" spans="2:5" x14ac:dyDescent="0.25">
      <c r="B6959" s="265">
        <v>101365</v>
      </c>
      <c r="C6959" s="246" t="s">
        <v>7551</v>
      </c>
      <c r="D6959" s="245" t="s">
        <v>170</v>
      </c>
      <c r="E6959" s="247">
        <v>41.84</v>
      </c>
    </row>
    <row r="6960" spans="2:5" ht="31.5" x14ac:dyDescent="0.25">
      <c r="B6960" s="265">
        <v>95380</v>
      </c>
      <c r="C6960" s="246" t="s">
        <v>7431</v>
      </c>
      <c r="D6960" s="245" t="s">
        <v>169</v>
      </c>
      <c r="E6960" s="247">
        <v>0.25</v>
      </c>
    </row>
    <row r="6961" spans="2:5" x14ac:dyDescent="0.25">
      <c r="B6961" s="265">
        <v>101366</v>
      </c>
      <c r="C6961" s="246" t="s">
        <v>7552</v>
      </c>
      <c r="D6961" s="245" t="s">
        <v>170</v>
      </c>
      <c r="E6961" s="247">
        <v>33.869999999999997</v>
      </c>
    </row>
    <row r="6962" spans="2:5" x14ac:dyDescent="0.25">
      <c r="B6962" s="265">
        <v>100535</v>
      </c>
      <c r="C6962" s="246" t="s">
        <v>7480</v>
      </c>
      <c r="D6962" s="245" t="s">
        <v>169</v>
      </c>
      <c r="E6962" s="247">
        <v>0.38</v>
      </c>
    </row>
    <row r="6963" spans="2:5" x14ac:dyDescent="0.25">
      <c r="B6963" s="265">
        <v>100536</v>
      </c>
      <c r="C6963" s="246" t="s">
        <v>7481</v>
      </c>
      <c r="D6963" s="245" t="s">
        <v>170</v>
      </c>
      <c r="E6963" s="247">
        <v>50.79</v>
      </c>
    </row>
    <row r="6964" spans="2:5" ht="31.5" x14ac:dyDescent="0.25">
      <c r="B6964" s="265">
        <v>101368</v>
      </c>
      <c r="C6964" s="246" t="s">
        <v>7553</v>
      </c>
      <c r="D6964" s="245" t="s">
        <v>170</v>
      </c>
      <c r="E6964" s="247">
        <v>43.47</v>
      </c>
    </row>
    <row r="6965" spans="2:5" x14ac:dyDescent="0.25">
      <c r="B6965" s="265">
        <v>101369</v>
      </c>
      <c r="C6965" s="246" t="s">
        <v>7554</v>
      </c>
      <c r="D6965" s="245" t="s">
        <v>170</v>
      </c>
      <c r="E6965" s="247">
        <v>41.46</v>
      </c>
    </row>
    <row r="6966" spans="2:5" x14ac:dyDescent="0.25">
      <c r="B6966" s="265">
        <v>95385</v>
      </c>
      <c r="C6966" s="246" t="s">
        <v>7434</v>
      </c>
      <c r="D6966" s="245" t="s">
        <v>169</v>
      </c>
      <c r="E6966" s="247">
        <v>0.3</v>
      </c>
    </row>
    <row r="6967" spans="2:5" x14ac:dyDescent="0.25">
      <c r="B6967" s="265">
        <v>101370</v>
      </c>
      <c r="C6967" s="246" t="s">
        <v>7555</v>
      </c>
      <c r="D6967" s="245" t="s">
        <v>170</v>
      </c>
      <c r="E6967" s="247">
        <v>40.76</v>
      </c>
    </row>
    <row r="6968" spans="2:5" x14ac:dyDescent="0.25">
      <c r="B6968" s="265">
        <v>95406</v>
      </c>
      <c r="C6968" s="246" t="s">
        <v>7451</v>
      </c>
      <c r="D6968" s="245" t="s">
        <v>169</v>
      </c>
      <c r="E6968" s="247">
        <v>0.22</v>
      </c>
    </row>
    <row r="6969" spans="2:5" x14ac:dyDescent="0.25">
      <c r="B6969" s="265">
        <v>95424</v>
      </c>
      <c r="C6969" s="246" t="s">
        <v>7465</v>
      </c>
      <c r="D6969" s="245" t="s">
        <v>170</v>
      </c>
      <c r="E6969" s="247">
        <v>29.71</v>
      </c>
    </row>
    <row r="6970" spans="2:5" x14ac:dyDescent="0.25">
      <c r="B6970" s="265">
        <v>95386</v>
      </c>
      <c r="C6970" s="246" t="s">
        <v>7435</v>
      </c>
      <c r="D6970" s="245" t="s">
        <v>169</v>
      </c>
      <c r="E6970" s="247">
        <v>0.3</v>
      </c>
    </row>
    <row r="6971" spans="2:5" x14ac:dyDescent="0.25">
      <c r="B6971" s="265">
        <v>95383</v>
      </c>
      <c r="C6971" s="246" t="s">
        <v>7432</v>
      </c>
      <c r="D6971" s="245" t="s">
        <v>169</v>
      </c>
      <c r="E6971" s="247">
        <v>0.32</v>
      </c>
    </row>
    <row r="6972" spans="2:5" x14ac:dyDescent="0.25">
      <c r="B6972" s="265">
        <v>95384</v>
      </c>
      <c r="C6972" s="246" t="s">
        <v>7433</v>
      </c>
      <c r="D6972" s="245" t="s">
        <v>169</v>
      </c>
      <c r="E6972" s="247">
        <v>0.31</v>
      </c>
    </row>
    <row r="6973" spans="2:5" ht="31.5" x14ac:dyDescent="0.25">
      <c r="B6973" s="265">
        <v>100299</v>
      </c>
      <c r="C6973" s="246" t="s">
        <v>7472</v>
      </c>
      <c r="D6973" s="245" t="s">
        <v>169</v>
      </c>
      <c r="E6973" s="247">
        <v>0.64</v>
      </c>
    </row>
    <row r="6974" spans="2:5" ht="31.5" x14ac:dyDescent="0.25">
      <c r="B6974" s="265">
        <v>100315</v>
      </c>
      <c r="C6974" s="246" t="s">
        <v>7478</v>
      </c>
      <c r="D6974" s="245" t="s">
        <v>170</v>
      </c>
      <c r="E6974" s="247">
        <v>85.83</v>
      </c>
    </row>
    <row r="6975" spans="2:5" x14ac:dyDescent="0.25">
      <c r="B6975" s="265">
        <v>95387</v>
      </c>
      <c r="C6975" s="246" t="s">
        <v>7436</v>
      </c>
      <c r="D6975" s="245" t="s">
        <v>169</v>
      </c>
      <c r="E6975" s="247">
        <v>0.4</v>
      </c>
    </row>
    <row r="6976" spans="2:5" x14ac:dyDescent="0.25">
      <c r="B6976" s="265">
        <v>101371</v>
      </c>
      <c r="C6976" s="246" t="s">
        <v>7556</v>
      </c>
      <c r="D6976" s="245" t="s">
        <v>170</v>
      </c>
      <c r="E6976" s="247">
        <v>53.59</v>
      </c>
    </row>
    <row r="6977" spans="2:5" x14ac:dyDescent="0.25">
      <c r="B6977" s="265">
        <v>100288</v>
      </c>
      <c r="C6977" s="246" t="s">
        <v>7466</v>
      </c>
      <c r="D6977" s="245" t="s">
        <v>169</v>
      </c>
      <c r="E6977" s="247">
        <v>0.1</v>
      </c>
    </row>
    <row r="6978" spans="2:5" x14ac:dyDescent="0.25">
      <c r="B6978" s="265">
        <v>101372</v>
      </c>
      <c r="C6978" s="246" t="s">
        <v>7557</v>
      </c>
      <c r="D6978" s="245" t="s">
        <v>170</v>
      </c>
      <c r="E6978" s="247">
        <v>14.38</v>
      </c>
    </row>
    <row r="6979" spans="2:5" x14ac:dyDescent="0.25">
      <c r="B6979" s="265">
        <v>90775</v>
      </c>
      <c r="C6979" s="246" t="s">
        <v>7353</v>
      </c>
      <c r="D6979" s="245" t="s">
        <v>169</v>
      </c>
      <c r="E6979" s="247">
        <v>24.58</v>
      </c>
    </row>
    <row r="6980" spans="2:5" x14ac:dyDescent="0.25">
      <c r="B6980" s="265">
        <v>93561</v>
      </c>
      <c r="C6980" s="246" t="s">
        <v>7353</v>
      </c>
      <c r="D6980" s="245" t="s">
        <v>170</v>
      </c>
      <c r="E6980" s="247">
        <v>4342.0600000000004</v>
      </c>
    </row>
    <row r="6981" spans="2:5" x14ac:dyDescent="0.25">
      <c r="B6981" s="265">
        <v>88264</v>
      </c>
      <c r="C6981" s="246" t="s">
        <v>7295</v>
      </c>
      <c r="D6981" s="245" t="s">
        <v>169</v>
      </c>
      <c r="E6981" s="247">
        <v>37.369999999999997</v>
      </c>
    </row>
    <row r="6982" spans="2:5" x14ac:dyDescent="0.25">
      <c r="B6982" s="265">
        <v>101399</v>
      </c>
      <c r="C6982" s="246" t="s">
        <v>7295</v>
      </c>
      <c r="D6982" s="245" t="s">
        <v>170</v>
      </c>
      <c r="E6982" s="247">
        <v>6638.04</v>
      </c>
    </row>
    <row r="6983" spans="2:5" x14ac:dyDescent="0.25">
      <c r="B6983" s="265">
        <v>88266</v>
      </c>
      <c r="C6983" s="246" t="s">
        <v>7296</v>
      </c>
      <c r="D6983" s="245" t="s">
        <v>169</v>
      </c>
      <c r="E6983" s="247">
        <v>44.39</v>
      </c>
    </row>
    <row r="6984" spans="2:5" x14ac:dyDescent="0.25">
      <c r="B6984" s="265">
        <v>101401</v>
      </c>
      <c r="C6984" s="246" t="s">
        <v>7296</v>
      </c>
      <c r="D6984" s="245" t="s">
        <v>170</v>
      </c>
      <c r="E6984" s="247">
        <v>7869.18</v>
      </c>
    </row>
    <row r="6985" spans="2:5" x14ac:dyDescent="0.25">
      <c r="B6985" s="265">
        <v>88267</v>
      </c>
      <c r="C6985" s="246" t="s">
        <v>7297</v>
      </c>
      <c r="D6985" s="245" t="s">
        <v>169</v>
      </c>
      <c r="E6985" s="247">
        <v>36.17</v>
      </c>
    </row>
    <row r="6986" spans="2:5" x14ac:dyDescent="0.25">
      <c r="B6986" s="265">
        <v>101402</v>
      </c>
      <c r="C6986" s="246" t="s">
        <v>7297</v>
      </c>
      <c r="D6986" s="245" t="s">
        <v>170</v>
      </c>
      <c r="E6986" s="247">
        <v>6440.58</v>
      </c>
    </row>
    <row r="6987" spans="2:5" x14ac:dyDescent="0.25">
      <c r="B6987" s="265">
        <v>90776</v>
      </c>
      <c r="C6987" s="246" t="s">
        <v>7354</v>
      </c>
      <c r="D6987" s="245" t="s">
        <v>169</v>
      </c>
      <c r="E6987" s="247">
        <v>41.91</v>
      </c>
    </row>
    <row r="6988" spans="2:5" x14ac:dyDescent="0.25">
      <c r="B6988" s="265">
        <v>93572</v>
      </c>
      <c r="C6988" s="246" t="s">
        <v>7364</v>
      </c>
      <c r="D6988" s="245" t="s">
        <v>170</v>
      </c>
      <c r="E6988" s="247">
        <v>7356.27</v>
      </c>
    </row>
    <row r="6989" spans="2:5" x14ac:dyDescent="0.25">
      <c r="B6989" s="265">
        <v>90777</v>
      </c>
      <c r="C6989" s="246" t="s">
        <v>7355</v>
      </c>
      <c r="D6989" s="245" t="s">
        <v>169</v>
      </c>
      <c r="E6989" s="247">
        <v>131.06</v>
      </c>
    </row>
    <row r="6990" spans="2:5" x14ac:dyDescent="0.25">
      <c r="B6990" s="265">
        <v>93565</v>
      </c>
      <c r="C6990" s="246" t="s">
        <v>7355</v>
      </c>
      <c r="D6990" s="245" t="s">
        <v>170</v>
      </c>
      <c r="E6990" s="247">
        <v>22939.49</v>
      </c>
    </row>
    <row r="6991" spans="2:5" x14ac:dyDescent="0.25">
      <c r="B6991" s="265">
        <v>90778</v>
      </c>
      <c r="C6991" s="246" t="s">
        <v>7356</v>
      </c>
      <c r="D6991" s="245" t="s">
        <v>169</v>
      </c>
      <c r="E6991" s="247">
        <v>145.94</v>
      </c>
    </row>
    <row r="6992" spans="2:5" x14ac:dyDescent="0.25">
      <c r="B6992" s="265">
        <v>93567</v>
      </c>
      <c r="C6992" s="246" t="s">
        <v>7356</v>
      </c>
      <c r="D6992" s="245" t="s">
        <v>170</v>
      </c>
      <c r="E6992" s="247">
        <v>25541.759999999998</v>
      </c>
    </row>
    <row r="6993" spans="2:5" x14ac:dyDescent="0.25">
      <c r="B6993" s="265">
        <v>90779</v>
      </c>
      <c r="C6993" s="246" t="s">
        <v>7357</v>
      </c>
      <c r="D6993" s="245" t="s">
        <v>169</v>
      </c>
      <c r="E6993" s="247">
        <v>160.96</v>
      </c>
    </row>
    <row r="6994" spans="2:5" x14ac:dyDescent="0.25">
      <c r="B6994" s="265">
        <v>93568</v>
      </c>
      <c r="C6994" s="246" t="s">
        <v>7357</v>
      </c>
      <c r="D6994" s="245" t="s">
        <v>170</v>
      </c>
      <c r="E6994" s="247">
        <v>28168.01</v>
      </c>
    </row>
    <row r="6995" spans="2:5" x14ac:dyDescent="0.25">
      <c r="B6995" s="265">
        <v>88269</v>
      </c>
      <c r="C6995" s="246" t="s">
        <v>7298</v>
      </c>
      <c r="D6995" s="245" t="s">
        <v>169</v>
      </c>
      <c r="E6995" s="247">
        <v>35.36</v>
      </c>
    </row>
    <row r="6996" spans="2:5" x14ac:dyDescent="0.25">
      <c r="B6996" s="265">
        <v>101407</v>
      </c>
      <c r="C6996" s="246" t="s">
        <v>7298</v>
      </c>
      <c r="D6996" s="245" t="s">
        <v>170</v>
      </c>
      <c r="E6996" s="247">
        <v>6318.63</v>
      </c>
    </row>
    <row r="6997" spans="2:5" x14ac:dyDescent="0.25">
      <c r="B6997" s="265">
        <v>88270</v>
      </c>
      <c r="C6997" s="246" t="s">
        <v>7299</v>
      </c>
      <c r="D6997" s="245" t="s">
        <v>169</v>
      </c>
      <c r="E6997" s="247">
        <v>36.909999999999997</v>
      </c>
    </row>
    <row r="6998" spans="2:5" x14ac:dyDescent="0.25">
      <c r="B6998" s="265">
        <v>101408</v>
      </c>
      <c r="C6998" s="246" t="s">
        <v>7299</v>
      </c>
      <c r="D6998" s="245" t="s">
        <v>170</v>
      </c>
      <c r="E6998" s="247">
        <v>6575.63</v>
      </c>
    </row>
    <row r="6999" spans="2:5" x14ac:dyDescent="0.25">
      <c r="B6999" s="265">
        <v>102919</v>
      </c>
      <c r="C6999" s="246" t="s">
        <v>9199</v>
      </c>
      <c r="D6999" s="245" t="s">
        <v>169</v>
      </c>
      <c r="E6999" s="247">
        <v>0</v>
      </c>
    </row>
    <row r="7000" spans="2:5" x14ac:dyDescent="0.25">
      <c r="B7000" s="265">
        <v>101409</v>
      </c>
      <c r="C7000" s="246" t="s">
        <v>7570</v>
      </c>
      <c r="D7000" s="245" t="s">
        <v>170</v>
      </c>
      <c r="E7000" s="247">
        <v>6639.14</v>
      </c>
    </row>
    <row r="7001" spans="2:5" x14ac:dyDescent="0.25">
      <c r="B7001" s="265">
        <v>88441</v>
      </c>
      <c r="C7001" s="246" t="s">
        <v>7346</v>
      </c>
      <c r="D7001" s="245" t="s">
        <v>169</v>
      </c>
      <c r="E7001" s="247">
        <v>29.87</v>
      </c>
    </row>
    <row r="7002" spans="2:5" x14ac:dyDescent="0.25">
      <c r="B7002" s="265">
        <v>101410</v>
      </c>
      <c r="C7002" s="246" t="s">
        <v>7346</v>
      </c>
      <c r="D7002" s="245" t="s">
        <v>170</v>
      </c>
      <c r="E7002" s="247">
        <v>5362.57</v>
      </c>
    </row>
    <row r="7003" spans="2:5" x14ac:dyDescent="0.25">
      <c r="B7003" s="265">
        <v>88272</v>
      </c>
      <c r="C7003" s="246" t="s">
        <v>7300</v>
      </c>
      <c r="D7003" s="245" t="s">
        <v>169</v>
      </c>
      <c r="E7003" s="247">
        <v>37.46</v>
      </c>
    </row>
    <row r="7004" spans="2:5" x14ac:dyDescent="0.25">
      <c r="B7004" s="265">
        <v>88273</v>
      </c>
      <c r="C7004" s="246" t="s">
        <v>7301</v>
      </c>
      <c r="D7004" s="245" t="s">
        <v>169</v>
      </c>
      <c r="E7004" s="247">
        <v>34.229999999999997</v>
      </c>
    </row>
    <row r="7005" spans="2:5" x14ac:dyDescent="0.25">
      <c r="B7005" s="265">
        <v>101413</v>
      </c>
      <c r="C7005" s="246" t="s">
        <v>7301</v>
      </c>
      <c r="D7005" s="245" t="s">
        <v>170</v>
      </c>
      <c r="E7005" s="247">
        <v>6113.59</v>
      </c>
    </row>
    <row r="7006" spans="2:5" x14ac:dyDescent="0.25">
      <c r="B7006" s="265">
        <v>101414</v>
      </c>
      <c r="C7006" s="246" t="s">
        <v>7572</v>
      </c>
      <c r="D7006" s="245" t="s">
        <v>170</v>
      </c>
      <c r="E7006" s="247">
        <v>7208.06</v>
      </c>
    </row>
    <row r="7007" spans="2:5" x14ac:dyDescent="0.25">
      <c r="B7007" s="265">
        <v>88274</v>
      </c>
      <c r="C7007" s="246" t="s">
        <v>7302</v>
      </c>
      <c r="D7007" s="245" t="s">
        <v>169</v>
      </c>
      <c r="E7007" s="247">
        <v>40.47</v>
      </c>
    </row>
    <row r="7008" spans="2:5" x14ac:dyDescent="0.25">
      <c r="B7008" s="265">
        <v>101412</v>
      </c>
      <c r="C7008" s="246" t="s">
        <v>7571</v>
      </c>
      <c r="D7008" s="245" t="s">
        <v>170</v>
      </c>
      <c r="E7008" s="247">
        <v>6687.28</v>
      </c>
    </row>
    <row r="7009" spans="2:5" x14ac:dyDescent="0.25">
      <c r="B7009" s="265">
        <v>101415</v>
      </c>
      <c r="C7009" s="246" t="s">
        <v>7573</v>
      </c>
      <c r="D7009" s="245" t="s">
        <v>170</v>
      </c>
      <c r="E7009" s="247">
        <v>7198.85</v>
      </c>
    </row>
    <row r="7010" spans="2:5" x14ac:dyDescent="0.25">
      <c r="B7010" s="265">
        <v>100308</v>
      </c>
      <c r="C7010" s="246" t="s">
        <v>7476</v>
      </c>
      <c r="D7010" s="245" t="s">
        <v>169</v>
      </c>
      <c r="E7010" s="247">
        <v>40.19</v>
      </c>
    </row>
    <row r="7011" spans="2:5" x14ac:dyDescent="0.25">
      <c r="B7011" s="265">
        <v>101416</v>
      </c>
      <c r="C7011" s="246" t="s">
        <v>7476</v>
      </c>
      <c r="D7011" s="245" t="s">
        <v>170</v>
      </c>
      <c r="E7011" s="247">
        <v>7141.74</v>
      </c>
    </row>
    <row r="7012" spans="2:5" x14ac:dyDescent="0.25">
      <c r="B7012" s="265">
        <v>88275</v>
      </c>
      <c r="C7012" s="246" t="s">
        <v>7303</v>
      </c>
      <c r="D7012" s="245" t="s">
        <v>169</v>
      </c>
      <c r="E7012" s="247">
        <v>40.479999999999997</v>
      </c>
    </row>
    <row r="7013" spans="2:5" x14ac:dyDescent="0.25">
      <c r="B7013" s="265">
        <v>90780</v>
      </c>
      <c r="C7013" s="246" t="s">
        <v>7358</v>
      </c>
      <c r="D7013" s="245" t="s">
        <v>169</v>
      </c>
      <c r="E7013" s="247">
        <v>69.72</v>
      </c>
    </row>
    <row r="7014" spans="2:5" x14ac:dyDescent="0.25">
      <c r="B7014" s="265">
        <v>94295</v>
      </c>
      <c r="C7014" s="246" t="s">
        <v>7358</v>
      </c>
      <c r="D7014" s="245" t="s">
        <v>170</v>
      </c>
      <c r="E7014" s="247">
        <v>12211.69</v>
      </c>
    </row>
    <row r="7015" spans="2:5" x14ac:dyDescent="0.25">
      <c r="B7015" s="265">
        <v>88277</v>
      </c>
      <c r="C7015" s="246" t="s">
        <v>7304</v>
      </c>
      <c r="D7015" s="245" t="s">
        <v>169</v>
      </c>
      <c r="E7015" s="247">
        <v>37.33</v>
      </c>
    </row>
    <row r="7016" spans="2:5" x14ac:dyDescent="0.25">
      <c r="B7016" s="265">
        <v>101417</v>
      </c>
      <c r="C7016" s="246" t="s">
        <v>7574</v>
      </c>
      <c r="D7016" s="245" t="s">
        <v>170</v>
      </c>
      <c r="E7016" s="247">
        <v>5871.24</v>
      </c>
    </row>
    <row r="7017" spans="2:5" x14ac:dyDescent="0.25">
      <c r="B7017" s="265">
        <v>100307</v>
      </c>
      <c r="C7017" s="246" t="s">
        <v>7475</v>
      </c>
      <c r="D7017" s="245" t="s">
        <v>169</v>
      </c>
      <c r="E7017" s="247">
        <v>32.92</v>
      </c>
    </row>
    <row r="7018" spans="2:5" x14ac:dyDescent="0.25">
      <c r="B7018" s="265">
        <v>88278</v>
      </c>
      <c r="C7018" s="246" t="s">
        <v>7305</v>
      </c>
      <c r="D7018" s="245" t="s">
        <v>169</v>
      </c>
      <c r="E7018" s="247">
        <v>32.22</v>
      </c>
    </row>
    <row r="7019" spans="2:5" x14ac:dyDescent="0.25">
      <c r="B7019" s="265">
        <v>101418</v>
      </c>
      <c r="C7019" s="246" t="s">
        <v>7575</v>
      </c>
      <c r="D7019" s="245" t="s">
        <v>170</v>
      </c>
      <c r="E7019" s="247">
        <v>5751.23</v>
      </c>
    </row>
    <row r="7020" spans="2:5" x14ac:dyDescent="0.25">
      <c r="B7020" s="265">
        <v>105535</v>
      </c>
      <c r="C7020" s="246" t="s">
        <v>9200</v>
      </c>
      <c r="D7020" s="245" t="s">
        <v>169</v>
      </c>
      <c r="E7020" s="247">
        <v>0</v>
      </c>
    </row>
    <row r="7021" spans="2:5" x14ac:dyDescent="0.25">
      <c r="B7021" s="265">
        <v>101419</v>
      </c>
      <c r="C7021" s="246" t="s">
        <v>7576</v>
      </c>
      <c r="D7021" s="245" t="s">
        <v>170</v>
      </c>
      <c r="E7021" s="247">
        <v>6846.35</v>
      </c>
    </row>
    <row r="7022" spans="2:5" x14ac:dyDescent="0.25">
      <c r="B7022" s="265">
        <v>88279</v>
      </c>
      <c r="C7022" s="246" t="s">
        <v>7306</v>
      </c>
      <c r="D7022" s="245" t="s">
        <v>169</v>
      </c>
      <c r="E7022" s="247">
        <v>39.01</v>
      </c>
    </row>
    <row r="7023" spans="2:5" x14ac:dyDescent="0.25">
      <c r="B7023" s="265">
        <v>88281</v>
      </c>
      <c r="C7023" s="246" t="s">
        <v>7307</v>
      </c>
      <c r="D7023" s="245" t="s">
        <v>169</v>
      </c>
      <c r="E7023" s="247">
        <v>37.130000000000003</v>
      </c>
    </row>
    <row r="7024" spans="2:5" x14ac:dyDescent="0.25">
      <c r="B7024" s="265">
        <v>93558</v>
      </c>
      <c r="C7024" s="246" t="s">
        <v>7360</v>
      </c>
      <c r="D7024" s="245" t="s">
        <v>170</v>
      </c>
      <c r="E7024" s="247">
        <v>6424.32</v>
      </c>
    </row>
    <row r="7025" spans="2:5" x14ac:dyDescent="0.25">
      <c r="B7025" s="265">
        <v>101420</v>
      </c>
      <c r="C7025" s="246" t="s">
        <v>7577</v>
      </c>
      <c r="D7025" s="245" t="s">
        <v>170</v>
      </c>
      <c r="E7025" s="247">
        <v>6616.36</v>
      </c>
    </row>
    <row r="7026" spans="2:5" x14ac:dyDescent="0.25">
      <c r="B7026" s="265">
        <v>101421</v>
      </c>
      <c r="C7026" s="246" t="s">
        <v>7578</v>
      </c>
      <c r="D7026" s="245" t="s">
        <v>170</v>
      </c>
      <c r="E7026" s="247">
        <v>7618.8</v>
      </c>
    </row>
    <row r="7027" spans="2:5" x14ac:dyDescent="0.25">
      <c r="B7027" s="265">
        <v>88282</v>
      </c>
      <c r="C7027" s="246" t="s">
        <v>7308</v>
      </c>
      <c r="D7027" s="245" t="s">
        <v>169</v>
      </c>
      <c r="E7027" s="247">
        <v>36.049999999999997</v>
      </c>
    </row>
    <row r="7028" spans="2:5" x14ac:dyDescent="0.25">
      <c r="B7028" s="265">
        <v>88283</v>
      </c>
      <c r="C7028" s="246" t="s">
        <v>7309</v>
      </c>
      <c r="D7028" s="245" t="s">
        <v>169</v>
      </c>
      <c r="E7028" s="247">
        <v>42.85</v>
      </c>
    </row>
    <row r="7029" spans="2:5" x14ac:dyDescent="0.25">
      <c r="B7029" s="265">
        <v>101422</v>
      </c>
      <c r="C7029" s="246" t="s">
        <v>7579</v>
      </c>
      <c r="D7029" s="245" t="s">
        <v>170</v>
      </c>
      <c r="E7029" s="247">
        <v>5876.57</v>
      </c>
    </row>
    <row r="7030" spans="2:5" x14ac:dyDescent="0.25">
      <c r="B7030" s="265">
        <v>88284</v>
      </c>
      <c r="C7030" s="246" t="s">
        <v>7310</v>
      </c>
      <c r="D7030" s="245" t="s">
        <v>169</v>
      </c>
      <c r="E7030" s="247">
        <v>32.909999999999997</v>
      </c>
    </row>
    <row r="7031" spans="2:5" x14ac:dyDescent="0.25">
      <c r="B7031" s="265">
        <v>101424</v>
      </c>
      <c r="C7031" s="246" t="s">
        <v>7580</v>
      </c>
      <c r="D7031" s="245" t="s">
        <v>170</v>
      </c>
      <c r="E7031" s="247">
        <v>7065.44</v>
      </c>
    </row>
    <row r="7032" spans="2:5" x14ac:dyDescent="0.25">
      <c r="B7032" s="265">
        <v>88286</v>
      </c>
      <c r="C7032" s="246" t="s">
        <v>7311</v>
      </c>
      <c r="D7032" s="245" t="s">
        <v>169</v>
      </c>
      <c r="E7032" s="247">
        <v>39.799999999999997</v>
      </c>
    </row>
    <row r="7033" spans="2:5" x14ac:dyDescent="0.25">
      <c r="B7033" s="265">
        <v>101425</v>
      </c>
      <c r="C7033" s="246" t="s">
        <v>7581</v>
      </c>
      <c r="D7033" s="245" t="s">
        <v>170</v>
      </c>
      <c r="E7033" s="247">
        <v>4095.18</v>
      </c>
    </row>
    <row r="7034" spans="2:5" x14ac:dyDescent="0.25">
      <c r="B7034" s="265">
        <v>88288</v>
      </c>
      <c r="C7034" s="246" t="s">
        <v>7312</v>
      </c>
      <c r="D7034" s="245" t="s">
        <v>169</v>
      </c>
      <c r="E7034" s="247">
        <v>23.19</v>
      </c>
    </row>
    <row r="7035" spans="2:5" x14ac:dyDescent="0.25">
      <c r="B7035" s="265">
        <v>101426</v>
      </c>
      <c r="C7035" s="246" t="s">
        <v>7582</v>
      </c>
      <c r="D7035" s="245" t="s">
        <v>170</v>
      </c>
      <c r="E7035" s="247">
        <v>6332.87</v>
      </c>
    </row>
    <row r="7036" spans="2:5" x14ac:dyDescent="0.25">
      <c r="B7036" s="265">
        <v>88291</v>
      </c>
      <c r="C7036" s="246" t="s">
        <v>7313</v>
      </c>
      <c r="D7036" s="245" t="s">
        <v>169</v>
      </c>
      <c r="E7036" s="247">
        <v>34.67</v>
      </c>
    </row>
    <row r="7037" spans="2:5" x14ac:dyDescent="0.25">
      <c r="B7037" s="265">
        <v>101427</v>
      </c>
      <c r="C7037" s="246" t="s">
        <v>7313</v>
      </c>
      <c r="D7037" s="245" t="s">
        <v>170</v>
      </c>
      <c r="E7037" s="247">
        <v>6182.42</v>
      </c>
    </row>
    <row r="7038" spans="2:5" x14ac:dyDescent="0.25">
      <c r="B7038" s="265">
        <v>101428</v>
      </c>
      <c r="C7038" s="246" t="s">
        <v>7583</v>
      </c>
      <c r="D7038" s="245" t="s">
        <v>170</v>
      </c>
      <c r="E7038" s="247">
        <v>5899.41</v>
      </c>
    </row>
    <row r="7039" spans="2:5" x14ac:dyDescent="0.25">
      <c r="B7039" s="265">
        <v>88377</v>
      </c>
      <c r="C7039" s="246" t="s">
        <v>7345</v>
      </c>
      <c r="D7039" s="245" t="s">
        <v>169</v>
      </c>
      <c r="E7039" s="247">
        <v>33.06</v>
      </c>
    </row>
    <row r="7040" spans="2:5" x14ac:dyDescent="0.25">
      <c r="B7040" s="265">
        <v>101429</v>
      </c>
      <c r="C7040" s="246" t="s">
        <v>7584</v>
      </c>
      <c r="D7040" s="245" t="s">
        <v>170</v>
      </c>
      <c r="E7040" s="247">
        <v>4895.92</v>
      </c>
    </row>
    <row r="7041" spans="2:5" x14ac:dyDescent="0.25">
      <c r="B7041" s="265">
        <v>88292</v>
      </c>
      <c r="C7041" s="246" t="s">
        <v>7314</v>
      </c>
      <c r="D7041" s="245" t="s">
        <v>169</v>
      </c>
      <c r="E7041" s="247">
        <v>27.32</v>
      </c>
    </row>
    <row r="7042" spans="2:5" x14ac:dyDescent="0.25">
      <c r="B7042" s="265">
        <v>88293</v>
      </c>
      <c r="C7042" s="246" t="s">
        <v>7315</v>
      </c>
      <c r="D7042" s="245" t="s">
        <v>169</v>
      </c>
      <c r="E7042" s="247">
        <v>34.67</v>
      </c>
    </row>
    <row r="7043" spans="2:5" x14ac:dyDescent="0.25">
      <c r="B7043" s="265">
        <v>101430</v>
      </c>
      <c r="C7043" s="246" t="s">
        <v>7585</v>
      </c>
      <c r="D7043" s="245" t="s">
        <v>170</v>
      </c>
      <c r="E7043" s="247">
        <v>6182.42</v>
      </c>
    </row>
    <row r="7044" spans="2:5" x14ac:dyDescent="0.25">
      <c r="B7044" s="265">
        <v>88294</v>
      </c>
      <c r="C7044" s="246" t="s">
        <v>7316</v>
      </c>
      <c r="D7044" s="245" t="s">
        <v>169</v>
      </c>
      <c r="E7044" s="247">
        <v>36.229999999999997</v>
      </c>
    </row>
    <row r="7045" spans="2:5" x14ac:dyDescent="0.25">
      <c r="B7045" s="265">
        <v>101431</v>
      </c>
      <c r="C7045" s="246" t="s">
        <v>7316</v>
      </c>
      <c r="D7045" s="245" t="s">
        <v>170</v>
      </c>
      <c r="E7045" s="247">
        <v>6448.04</v>
      </c>
    </row>
    <row r="7046" spans="2:5" x14ac:dyDescent="0.25">
      <c r="B7046" s="265">
        <v>88295</v>
      </c>
      <c r="C7046" s="246" t="s">
        <v>7317</v>
      </c>
      <c r="D7046" s="245" t="s">
        <v>169</v>
      </c>
      <c r="E7046" s="247">
        <v>34.380000000000003</v>
      </c>
    </row>
    <row r="7047" spans="2:5" x14ac:dyDescent="0.25">
      <c r="B7047" s="265">
        <v>101432</v>
      </c>
      <c r="C7047" s="246" t="s">
        <v>7586</v>
      </c>
      <c r="D7047" s="245" t="s">
        <v>170</v>
      </c>
      <c r="E7047" s="247">
        <v>6122.62</v>
      </c>
    </row>
    <row r="7048" spans="2:5" x14ac:dyDescent="0.25">
      <c r="B7048" s="265">
        <v>88296</v>
      </c>
      <c r="C7048" s="246" t="s">
        <v>7318</v>
      </c>
      <c r="D7048" s="245" t="s">
        <v>169</v>
      </c>
      <c r="E7048" s="247">
        <v>44.6</v>
      </c>
    </row>
    <row r="7049" spans="2:5" x14ac:dyDescent="0.25">
      <c r="B7049" s="265">
        <v>101433</v>
      </c>
      <c r="C7049" s="246" t="s">
        <v>7318</v>
      </c>
      <c r="D7049" s="245" t="s">
        <v>170</v>
      </c>
      <c r="E7049" s="247">
        <v>7909.91</v>
      </c>
    </row>
    <row r="7050" spans="2:5" x14ac:dyDescent="0.25">
      <c r="B7050" s="265">
        <v>101434</v>
      </c>
      <c r="C7050" s="246" t="s">
        <v>7587</v>
      </c>
      <c r="D7050" s="245" t="s">
        <v>170</v>
      </c>
      <c r="E7050" s="247">
        <v>5778.67</v>
      </c>
    </row>
    <row r="7051" spans="2:5" x14ac:dyDescent="0.25">
      <c r="B7051" s="265">
        <v>88298</v>
      </c>
      <c r="C7051" s="246" t="s">
        <v>7320</v>
      </c>
      <c r="D7051" s="245" t="s">
        <v>169</v>
      </c>
      <c r="E7051" s="247">
        <v>31.9</v>
      </c>
    </row>
    <row r="7052" spans="2:5" x14ac:dyDescent="0.25">
      <c r="B7052" s="265">
        <v>101436</v>
      </c>
      <c r="C7052" s="246" t="s">
        <v>7320</v>
      </c>
      <c r="D7052" s="245" t="s">
        <v>170</v>
      </c>
      <c r="E7052" s="247">
        <v>5696.64</v>
      </c>
    </row>
    <row r="7053" spans="2:5" x14ac:dyDescent="0.25">
      <c r="B7053" s="265">
        <v>101437</v>
      </c>
      <c r="C7053" s="246" t="s">
        <v>7589</v>
      </c>
      <c r="D7053" s="245" t="s">
        <v>170</v>
      </c>
      <c r="E7053" s="247">
        <v>7524.85</v>
      </c>
    </row>
    <row r="7054" spans="2:5" x14ac:dyDescent="0.25">
      <c r="B7054" s="265">
        <v>88299</v>
      </c>
      <c r="C7054" s="246" t="s">
        <v>7321</v>
      </c>
      <c r="D7054" s="245" t="s">
        <v>169</v>
      </c>
      <c r="E7054" s="247">
        <v>42.36</v>
      </c>
    </row>
    <row r="7055" spans="2:5" x14ac:dyDescent="0.25">
      <c r="B7055" s="265">
        <v>88300</v>
      </c>
      <c r="C7055" s="246" t="s">
        <v>7322</v>
      </c>
      <c r="D7055" s="245" t="s">
        <v>169</v>
      </c>
      <c r="E7055" s="247">
        <v>42.36</v>
      </c>
    </row>
    <row r="7056" spans="2:5" x14ac:dyDescent="0.25">
      <c r="B7056" s="265">
        <v>101438</v>
      </c>
      <c r="C7056" s="246" t="s">
        <v>7322</v>
      </c>
      <c r="D7056" s="245" t="s">
        <v>170</v>
      </c>
      <c r="E7056" s="247">
        <v>7524.85</v>
      </c>
    </row>
    <row r="7057" spans="2:5" x14ac:dyDescent="0.25">
      <c r="B7057" s="265">
        <v>88297</v>
      </c>
      <c r="C7057" s="246" t="s">
        <v>7319</v>
      </c>
      <c r="D7057" s="245" t="s">
        <v>169</v>
      </c>
      <c r="E7057" s="247">
        <v>35</v>
      </c>
    </row>
    <row r="7058" spans="2:5" x14ac:dyDescent="0.25">
      <c r="B7058" s="265">
        <v>101435</v>
      </c>
      <c r="C7058" s="246" t="s">
        <v>7588</v>
      </c>
      <c r="D7058" s="245" t="s">
        <v>170</v>
      </c>
      <c r="E7058" s="247">
        <v>6235.12</v>
      </c>
    </row>
    <row r="7059" spans="2:5" x14ac:dyDescent="0.25">
      <c r="B7059" s="265">
        <v>101440</v>
      </c>
      <c r="C7059" s="246" t="s">
        <v>7590</v>
      </c>
      <c r="D7059" s="245" t="s">
        <v>170</v>
      </c>
      <c r="E7059" s="247">
        <v>6182.42</v>
      </c>
    </row>
    <row r="7060" spans="2:5" x14ac:dyDescent="0.25">
      <c r="B7060" s="265">
        <v>88302</v>
      </c>
      <c r="C7060" s="246" t="s">
        <v>7324</v>
      </c>
      <c r="D7060" s="245" t="s">
        <v>169</v>
      </c>
      <c r="E7060" s="247">
        <v>34.67</v>
      </c>
    </row>
    <row r="7061" spans="2:5" x14ac:dyDescent="0.25">
      <c r="B7061" s="265">
        <v>88301</v>
      </c>
      <c r="C7061" s="246" t="s">
        <v>7323</v>
      </c>
      <c r="D7061" s="245" t="s">
        <v>169</v>
      </c>
      <c r="E7061" s="247">
        <v>34.67</v>
      </c>
    </row>
    <row r="7062" spans="2:5" x14ac:dyDescent="0.25">
      <c r="B7062" s="265">
        <v>101439</v>
      </c>
      <c r="C7062" s="246" t="s">
        <v>7323</v>
      </c>
      <c r="D7062" s="245" t="s">
        <v>170</v>
      </c>
      <c r="E7062" s="247">
        <v>6182.42</v>
      </c>
    </row>
    <row r="7063" spans="2:5" x14ac:dyDescent="0.25">
      <c r="B7063" s="265">
        <v>88303</v>
      </c>
      <c r="C7063" s="246" t="s">
        <v>7325</v>
      </c>
      <c r="D7063" s="245" t="s">
        <v>169</v>
      </c>
      <c r="E7063" s="247">
        <v>30.18</v>
      </c>
    </row>
    <row r="7064" spans="2:5" x14ac:dyDescent="0.25">
      <c r="B7064" s="265">
        <v>101441</v>
      </c>
      <c r="C7064" s="246" t="s">
        <v>7325</v>
      </c>
      <c r="D7064" s="245" t="s">
        <v>170</v>
      </c>
      <c r="E7064" s="247">
        <v>5396.26</v>
      </c>
    </row>
    <row r="7065" spans="2:5" x14ac:dyDescent="0.25">
      <c r="B7065" s="265">
        <v>88304</v>
      </c>
      <c r="C7065" s="246" t="s">
        <v>7326</v>
      </c>
      <c r="D7065" s="245" t="s">
        <v>169</v>
      </c>
      <c r="E7065" s="247">
        <v>42.36</v>
      </c>
    </row>
    <row r="7066" spans="2:5" x14ac:dyDescent="0.25">
      <c r="B7066" s="265">
        <v>101443</v>
      </c>
      <c r="C7066" s="246" t="s">
        <v>7326</v>
      </c>
      <c r="D7066" s="245" t="s">
        <v>170</v>
      </c>
      <c r="E7066" s="247">
        <v>7524.85</v>
      </c>
    </row>
    <row r="7067" spans="2:5" x14ac:dyDescent="0.25">
      <c r="B7067" s="265">
        <v>88306</v>
      </c>
      <c r="C7067" s="246" t="s">
        <v>7327</v>
      </c>
      <c r="D7067" s="245" t="s">
        <v>169</v>
      </c>
      <c r="E7067" s="247">
        <v>32.39</v>
      </c>
    </row>
    <row r="7068" spans="2:5" x14ac:dyDescent="0.25">
      <c r="B7068" s="265">
        <v>88307</v>
      </c>
      <c r="C7068" s="246" t="s">
        <v>7328</v>
      </c>
      <c r="D7068" s="245" t="s">
        <v>169</v>
      </c>
      <c r="E7068" s="247">
        <v>35.520000000000003</v>
      </c>
    </row>
    <row r="7069" spans="2:5" x14ac:dyDescent="0.25">
      <c r="B7069" s="265">
        <v>88308</v>
      </c>
      <c r="C7069" s="246" t="s">
        <v>7329</v>
      </c>
      <c r="D7069" s="245" t="s">
        <v>169</v>
      </c>
      <c r="E7069" s="247">
        <v>36.729999999999997</v>
      </c>
    </row>
    <row r="7070" spans="2:5" x14ac:dyDescent="0.25">
      <c r="B7070" s="265">
        <v>101444</v>
      </c>
      <c r="C7070" s="246" t="s">
        <v>7329</v>
      </c>
      <c r="D7070" s="245" t="s">
        <v>170</v>
      </c>
      <c r="E7070" s="247">
        <v>6552.61</v>
      </c>
    </row>
    <row r="7071" spans="2:5" x14ac:dyDescent="0.25">
      <c r="B7071" s="265">
        <v>88309</v>
      </c>
      <c r="C7071" s="246" t="s">
        <v>7330</v>
      </c>
      <c r="D7071" s="245" t="s">
        <v>169</v>
      </c>
      <c r="E7071" s="247">
        <v>36.909999999999997</v>
      </c>
    </row>
    <row r="7072" spans="2:5" x14ac:dyDescent="0.25">
      <c r="B7072" s="265">
        <v>101445</v>
      </c>
      <c r="C7072" s="246" t="s">
        <v>7330</v>
      </c>
      <c r="D7072" s="245" t="s">
        <v>170</v>
      </c>
      <c r="E7072" s="247">
        <v>6575.63</v>
      </c>
    </row>
    <row r="7073" spans="2:5" x14ac:dyDescent="0.25">
      <c r="B7073" s="265">
        <v>88310</v>
      </c>
      <c r="C7073" s="246" t="s">
        <v>7331</v>
      </c>
      <c r="D7073" s="245" t="s">
        <v>169</v>
      </c>
      <c r="E7073" s="247">
        <v>38.54</v>
      </c>
    </row>
    <row r="7074" spans="2:5" x14ac:dyDescent="0.25">
      <c r="B7074" s="265">
        <v>101446</v>
      </c>
      <c r="C7074" s="246" t="s">
        <v>7331</v>
      </c>
      <c r="D7074" s="245" t="s">
        <v>170</v>
      </c>
      <c r="E7074" s="247">
        <v>6893.38</v>
      </c>
    </row>
    <row r="7075" spans="2:5" x14ac:dyDescent="0.25">
      <c r="B7075" s="265">
        <v>88311</v>
      </c>
      <c r="C7075" s="246" t="s">
        <v>7332</v>
      </c>
      <c r="D7075" s="245" t="s">
        <v>169</v>
      </c>
      <c r="E7075" s="247">
        <v>37.729999999999997</v>
      </c>
    </row>
    <row r="7076" spans="2:5" x14ac:dyDescent="0.25">
      <c r="B7076" s="265">
        <v>101447</v>
      </c>
      <c r="C7076" s="246" t="s">
        <v>7332</v>
      </c>
      <c r="D7076" s="245" t="s">
        <v>170</v>
      </c>
      <c r="E7076" s="247">
        <v>6754.49</v>
      </c>
    </row>
    <row r="7077" spans="2:5" x14ac:dyDescent="0.25">
      <c r="B7077" s="265">
        <v>88312</v>
      </c>
      <c r="C7077" s="246" t="s">
        <v>7333</v>
      </c>
      <c r="D7077" s="245" t="s">
        <v>169</v>
      </c>
      <c r="E7077" s="247">
        <v>38.54</v>
      </c>
    </row>
    <row r="7078" spans="2:5" x14ac:dyDescent="0.25">
      <c r="B7078" s="265">
        <v>101448</v>
      </c>
      <c r="C7078" s="246" t="s">
        <v>7333</v>
      </c>
      <c r="D7078" s="245" t="s">
        <v>170</v>
      </c>
      <c r="E7078" s="247">
        <v>6893.38</v>
      </c>
    </row>
    <row r="7079" spans="2:5" x14ac:dyDescent="0.25">
      <c r="B7079" s="265">
        <v>101449</v>
      </c>
      <c r="C7079" s="246" t="s">
        <v>7591</v>
      </c>
      <c r="D7079" s="245" t="s">
        <v>170</v>
      </c>
      <c r="E7079" s="247">
        <v>5220.76</v>
      </c>
    </row>
    <row r="7080" spans="2:5" x14ac:dyDescent="0.25">
      <c r="B7080" s="265">
        <v>88313</v>
      </c>
      <c r="C7080" s="246" t="s">
        <v>7334</v>
      </c>
      <c r="D7080" s="245" t="s">
        <v>169</v>
      </c>
      <c r="E7080" s="247">
        <v>29.24</v>
      </c>
    </row>
    <row r="7081" spans="2:5" x14ac:dyDescent="0.25">
      <c r="B7081" s="265">
        <v>88314</v>
      </c>
      <c r="C7081" s="246" t="s">
        <v>7335</v>
      </c>
      <c r="D7081" s="245" t="s">
        <v>169</v>
      </c>
      <c r="E7081" s="247">
        <v>31.17</v>
      </c>
    </row>
    <row r="7082" spans="2:5" x14ac:dyDescent="0.25">
      <c r="B7082" s="265">
        <v>88315</v>
      </c>
      <c r="C7082" s="246" t="s">
        <v>7336</v>
      </c>
      <c r="D7082" s="245" t="s">
        <v>169</v>
      </c>
      <c r="E7082" s="247">
        <v>36.65</v>
      </c>
    </row>
    <row r="7083" spans="2:5" x14ac:dyDescent="0.25">
      <c r="B7083" s="265">
        <v>101451</v>
      </c>
      <c r="C7083" s="246" t="s">
        <v>7336</v>
      </c>
      <c r="D7083" s="245" t="s">
        <v>170</v>
      </c>
      <c r="E7083" s="247">
        <v>6541.07</v>
      </c>
    </row>
    <row r="7084" spans="2:5" x14ac:dyDescent="0.25">
      <c r="B7084" s="265">
        <v>88316</v>
      </c>
      <c r="C7084" s="246" t="s">
        <v>7337</v>
      </c>
      <c r="D7084" s="245" t="s">
        <v>169</v>
      </c>
      <c r="E7084" s="247">
        <v>28.71</v>
      </c>
    </row>
    <row r="7085" spans="2:5" x14ac:dyDescent="0.25">
      <c r="B7085" s="265">
        <v>101452</v>
      </c>
      <c r="C7085" s="246" t="s">
        <v>7592</v>
      </c>
      <c r="D7085" s="245" t="s">
        <v>170</v>
      </c>
      <c r="E7085" s="247">
        <v>5142.3500000000004</v>
      </c>
    </row>
    <row r="7086" spans="2:5" ht="31.5" x14ac:dyDescent="0.25">
      <c r="B7086" s="265">
        <v>95967</v>
      </c>
      <c r="C7086" s="246" t="s">
        <v>7057</v>
      </c>
      <c r="D7086" s="245" t="s">
        <v>169</v>
      </c>
      <c r="E7086" s="247">
        <v>187.85</v>
      </c>
    </row>
    <row r="7087" spans="2:5" x14ac:dyDescent="0.25">
      <c r="B7087" s="265">
        <v>88318</v>
      </c>
      <c r="C7087" s="246" t="s">
        <v>7339</v>
      </c>
      <c r="D7087" s="245" t="s">
        <v>169</v>
      </c>
      <c r="E7087" s="247">
        <v>32.69</v>
      </c>
    </row>
    <row r="7088" spans="2:5" x14ac:dyDescent="0.25">
      <c r="B7088" s="265">
        <v>88317</v>
      </c>
      <c r="C7088" s="246" t="s">
        <v>7338</v>
      </c>
      <c r="D7088" s="245" t="s">
        <v>169</v>
      </c>
      <c r="E7088" s="247">
        <v>37.979999999999997</v>
      </c>
    </row>
    <row r="7089" spans="2:5" x14ac:dyDescent="0.25">
      <c r="B7089" s="265">
        <v>101453</v>
      </c>
      <c r="C7089" s="246" t="s">
        <v>7338</v>
      </c>
      <c r="D7089" s="245" t="s">
        <v>170</v>
      </c>
      <c r="E7089" s="247">
        <v>6786.74</v>
      </c>
    </row>
    <row r="7090" spans="2:5" x14ac:dyDescent="0.25">
      <c r="B7090" s="265">
        <v>101454</v>
      </c>
      <c r="C7090" s="246" t="s">
        <v>7593</v>
      </c>
      <c r="D7090" s="245" t="s">
        <v>170</v>
      </c>
      <c r="E7090" s="247">
        <v>5861.36</v>
      </c>
    </row>
    <row r="7091" spans="2:5" x14ac:dyDescent="0.25">
      <c r="B7091" s="265">
        <v>100533</v>
      </c>
      <c r="C7091" s="246" t="s">
        <v>7479</v>
      </c>
      <c r="D7091" s="245" t="s">
        <v>169</v>
      </c>
      <c r="E7091" s="247">
        <v>24.05</v>
      </c>
    </row>
    <row r="7092" spans="2:5" x14ac:dyDescent="0.25">
      <c r="B7092" s="265">
        <v>100534</v>
      </c>
      <c r="C7092" s="246" t="s">
        <v>7479</v>
      </c>
      <c r="D7092" s="245" t="s">
        <v>170</v>
      </c>
      <c r="E7092" s="247">
        <v>4252.59</v>
      </c>
    </row>
    <row r="7093" spans="2:5" x14ac:dyDescent="0.25">
      <c r="B7093" s="265">
        <v>88323</v>
      </c>
      <c r="C7093" s="246" t="s">
        <v>7342</v>
      </c>
      <c r="D7093" s="245" t="s">
        <v>169</v>
      </c>
      <c r="E7093" s="247">
        <v>36.1</v>
      </c>
    </row>
    <row r="7094" spans="2:5" x14ac:dyDescent="0.25">
      <c r="B7094" s="265">
        <v>101458</v>
      </c>
      <c r="C7094" s="246" t="s">
        <v>7596</v>
      </c>
      <c r="D7094" s="245" t="s">
        <v>170</v>
      </c>
      <c r="E7094" s="247">
        <v>6441.98</v>
      </c>
    </row>
    <row r="7095" spans="2:5" x14ac:dyDescent="0.25">
      <c r="B7095" s="265">
        <v>90781</v>
      </c>
      <c r="C7095" s="246" t="s">
        <v>7359</v>
      </c>
      <c r="D7095" s="245" t="s">
        <v>169</v>
      </c>
      <c r="E7095" s="247">
        <v>29.58</v>
      </c>
    </row>
    <row r="7096" spans="2:5" x14ac:dyDescent="0.25">
      <c r="B7096" s="265">
        <v>94296</v>
      </c>
      <c r="C7096" s="246" t="s">
        <v>7359</v>
      </c>
      <c r="D7096" s="245" t="s">
        <v>170</v>
      </c>
      <c r="E7096" s="247">
        <v>5212.09</v>
      </c>
    </row>
    <row r="7097" spans="2:5" x14ac:dyDescent="0.25">
      <c r="B7097" s="265">
        <v>88324</v>
      </c>
      <c r="C7097" s="246" t="s">
        <v>7343</v>
      </c>
      <c r="D7097" s="245" t="s">
        <v>169</v>
      </c>
      <c r="E7097" s="247">
        <v>35</v>
      </c>
    </row>
    <row r="7098" spans="2:5" x14ac:dyDescent="0.25">
      <c r="B7098" s="265">
        <v>88321</v>
      </c>
      <c r="C7098" s="246" t="s">
        <v>7340</v>
      </c>
      <c r="D7098" s="245" t="s">
        <v>169</v>
      </c>
      <c r="E7098" s="247">
        <v>42.29</v>
      </c>
    </row>
    <row r="7099" spans="2:5" x14ac:dyDescent="0.25">
      <c r="B7099" s="265">
        <v>101456</v>
      </c>
      <c r="C7099" s="246" t="s">
        <v>7594</v>
      </c>
      <c r="D7099" s="245" t="s">
        <v>170</v>
      </c>
      <c r="E7099" s="247">
        <v>7439.52</v>
      </c>
    </row>
    <row r="7100" spans="2:5" x14ac:dyDescent="0.25">
      <c r="B7100" s="265">
        <v>88322</v>
      </c>
      <c r="C7100" s="246" t="s">
        <v>7341</v>
      </c>
      <c r="D7100" s="245" t="s">
        <v>169</v>
      </c>
      <c r="E7100" s="247">
        <v>29.91</v>
      </c>
    </row>
    <row r="7101" spans="2:5" x14ac:dyDescent="0.25">
      <c r="B7101" s="265">
        <v>100309</v>
      </c>
      <c r="C7101" s="246" t="s">
        <v>7477</v>
      </c>
      <c r="D7101" s="245" t="s">
        <v>169</v>
      </c>
      <c r="E7101" s="247">
        <v>39.15</v>
      </c>
    </row>
    <row r="7102" spans="2:5" x14ac:dyDescent="0.25">
      <c r="B7102" s="265">
        <v>100321</v>
      </c>
      <c r="C7102" s="246" t="s">
        <v>7477</v>
      </c>
      <c r="D7102" s="245" t="s">
        <v>170</v>
      </c>
      <c r="E7102" s="247">
        <v>6875.99</v>
      </c>
    </row>
    <row r="7103" spans="2:5" x14ac:dyDescent="0.25">
      <c r="B7103" s="265">
        <v>101457</v>
      </c>
      <c r="C7103" s="246" t="s">
        <v>7595</v>
      </c>
      <c r="D7103" s="245" t="s">
        <v>170</v>
      </c>
      <c r="E7103" s="247">
        <v>6338.22</v>
      </c>
    </row>
    <row r="7104" spans="2:5" x14ac:dyDescent="0.25">
      <c r="B7104" s="265">
        <v>88325</v>
      </c>
      <c r="C7104" s="246" t="s">
        <v>7344</v>
      </c>
      <c r="D7104" s="245" t="s">
        <v>169</v>
      </c>
      <c r="E7104" s="247">
        <v>37.15</v>
      </c>
    </row>
    <row r="7105" spans="2:5" x14ac:dyDescent="0.25">
      <c r="B7105" s="265">
        <v>101459</v>
      </c>
      <c r="C7105" s="246" t="s">
        <v>7344</v>
      </c>
      <c r="D7105" s="245" t="s">
        <v>170</v>
      </c>
      <c r="E7105" s="247">
        <v>6625.58</v>
      </c>
    </row>
    <row r="7106" spans="2:5" x14ac:dyDescent="0.25">
      <c r="B7106" s="265">
        <v>100289</v>
      </c>
      <c r="C7106" s="246" t="s">
        <v>7467</v>
      </c>
      <c r="D7106" s="245" t="s">
        <v>169</v>
      </c>
      <c r="E7106" s="247">
        <v>30.68</v>
      </c>
    </row>
    <row r="7107" spans="2:5" x14ac:dyDescent="0.25">
      <c r="B7107" s="265">
        <v>101460</v>
      </c>
      <c r="C7107" s="246" t="s">
        <v>7467</v>
      </c>
      <c r="D7107" s="245" t="s">
        <v>170</v>
      </c>
      <c r="E7107" s="247">
        <v>5503.51</v>
      </c>
    </row>
    <row r="7108" spans="2:5" x14ac:dyDescent="0.25">
      <c r="B7108" s="265">
        <v>105011</v>
      </c>
      <c r="C7108" s="246" t="s">
        <v>7065</v>
      </c>
      <c r="D7108" s="245" t="s">
        <v>123</v>
      </c>
      <c r="E7108" s="247">
        <v>0.65</v>
      </c>
    </row>
    <row r="7109" spans="2:5" x14ac:dyDescent="0.25">
      <c r="B7109" s="265">
        <v>99061</v>
      </c>
      <c r="C7109" s="246" t="s">
        <v>7060</v>
      </c>
      <c r="D7109" s="245" t="s">
        <v>19</v>
      </c>
      <c r="E7109" s="247">
        <v>143.49</v>
      </c>
    </row>
    <row r="7110" spans="2:5" x14ac:dyDescent="0.25">
      <c r="B7110" s="265">
        <v>99060</v>
      </c>
      <c r="C7110" s="246" t="s">
        <v>7059</v>
      </c>
      <c r="D7110" s="245" t="s">
        <v>19</v>
      </c>
      <c r="E7110" s="247">
        <v>232.57</v>
      </c>
    </row>
    <row r="7111" spans="2:5" x14ac:dyDescent="0.25">
      <c r="B7111" s="265">
        <v>105008</v>
      </c>
      <c r="C7111" s="246" t="s">
        <v>9201</v>
      </c>
      <c r="D7111" s="245" t="s">
        <v>19</v>
      </c>
      <c r="E7111" s="247">
        <v>0</v>
      </c>
    </row>
    <row r="7112" spans="2:5" ht="31.5" x14ac:dyDescent="0.25">
      <c r="B7112" s="265">
        <v>105009</v>
      </c>
      <c r="C7112" s="246" t="s">
        <v>7064</v>
      </c>
      <c r="D7112" s="245" t="s">
        <v>123</v>
      </c>
      <c r="E7112" s="247">
        <v>94.87</v>
      </c>
    </row>
    <row r="7113" spans="2:5" ht="31.5" x14ac:dyDescent="0.25">
      <c r="B7113" s="265">
        <v>99059</v>
      </c>
      <c r="C7113" s="246" t="s">
        <v>7058</v>
      </c>
      <c r="D7113" s="245" t="s">
        <v>123</v>
      </c>
      <c r="E7113" s="247">
        <v>76.930000000000007</v>
      </c>
    </row>
    <row r="7114" spans="2:5" x14ac:dyDescent="0.25">
      <c r="B7114" s="265">
        <v>105137</v>
      </c>
      <c r="C7114" s="246" t="s">
        <v>9202</v>
      </c>
      <c r="D7114" s="245" t="s">
        <v>123</v>
      </c>
      <c r="E7114" s="247">
        <v>0</v>
      </c>
    </row>
    <row r="7115" spans="2:5" x14ac:dyDescent="0.25">
      <c r="B7115" s="265">
        <v>105136</v>
      </c>
      <c r="C7115" s="246" t="s">
        <v>9203</v>
      </c>
      <c r="D7115" s="245" t="s">
        <v>19</v>
      </c>
      <c r="E7115" s="247">
        <v>0</v>
      </c>
    </row>
    <row r="7116" spans="2:5" x14ac:dyDescent="0.25">
      <c r="B7116" s="265">
        <v>105007</v>
      </c>
      <c r="C7116" s="246" t="s">
        <v>7063</v>
      </c>
      <c r="D7116" s="245" t="s">
        <v>19</v>
      </c>
      <c r="E7116" s="247">
        <v>48.93</v>
      </c>
    </row>
    <row r="7117" spans="2:5" x14ac:dyDescent="0.25">
      <c r="B7117" s="265">
        <v>99063</v>
      </c>
      <c r="C7117" s="246" t="s">
        <v>7062</v>
      </c>
      <c r="D7117" s="245" t="s">
        <v>123</v>
      </c>
      <c r="E7117" s="247">
        <v>11.58</v>
      </c>
    </row>
    <row r="7118" spans="2:5" x14ac:dyDescent="0.25">
      <c r="B7118" s="265">
        <v>105010</v>
      </c>
      <c r="C7118" s="246" t="s">
        <v>9204</v>
      </c>
      <c r="D7118" s="245" t="s">
        <v>19</v>
      </c>
      <c r="E7118" s="247">
        <v>0</v>
      </c>
    </row>
    <row r="7119" spans="2:5" x14ac:dyDescent="0.25">
      <c r="B7119" s="265">
        <v>99062</v>
      </c>
      <c r="C7119" s="246" t="s">
        <v>7061</v>
      </c>
      <c r="D7119" s="245" t="s">
        <v>19</v>
      </c>
      <c r="E7119" s="247">
        <v>2.66</v>
      </c>
    </row>
    <row r="7120" spans="2:5" x14ac:dyDescent="0.25">
      <c r="B7120" s="265">
        <v>100857</v>
      </c>
      <c r="C7120" s="246" t="s">
        <v>5247</v>
      </c>
      <c r="D7120" s="245" t="s">
        <v>19</v>
      </c>
      <c r="E7120" s="247">
        <v>506.22</v>
      </c>
    </row>
    <row r="7121" spans="2:5" ht="31.5" x14ac:dyDescent="0.25">
      <c r="B7121" s="265">
        <v>86905</v>
      </c>
      <c r="C7121" s="246" t="s">
        <v>5191</v>
      </c>
      <c r="D7121" s="245" t="s">
        <v>19</v>
      </c>
      <c r="E7121" s="247">
        <v>392.84</v>
      </c>
    </row>
    <row r="7122" spans="2:5" ht="31.5" x14ac:dyDescent="0.25">
      <c r="B7122" s="265">
        <v>86908</v>
      </c>
      <c r="C7122" s="246" t="s">
        <v>5193</v>
      </c>
      <c r="D7122" s="245" t="s">
        <v>19</v>
      </c>
      <c r="E7122" s="247">
        <v>465.7</v>
      </c>
    </row>
    <row r="7123" spans="2:5" x14ac:dyDescent="0.25">
      <c r="B7123" s="265">
        <v>100849</v>
      </c>
      <c r="C7123" s="246" t="s">
        <v>5241</v>
      </c>
      <c r="D7123" s="245" t="s">
        <v>19</v>
      </c>
      <c r="E7123" s="247">
        <v>46.83</v>
      </c>
    </row>
    <row r="7124" spans="2:5" x14ac:dyDescent="0.25">
      <c r="B7124" s="265">
        <v>100851</v>
      </c>
      <c r="C7124" s="246" t="s">
        <v>5242</v>
      </c>
      <c r="D7124" s="245" t="s">
        <v>19</v>
      </c>
      <c r="E7124" s="247">
        <v>91.84</v>
      </c>
    </row>
    <row r="7125" spans="2:5" x14ac:dyDescent="0.25">
      <c r="B7125" s="265">
        <v>100850</v>
      </c>
      <c r="C7125" s="246" t="s">
        <v>9205</v>
      </c>
      <c r="D7125" s="245" t="s">
        <v>19</v>
      </c>
      <c r="E7125" s="247">
        <v>0</v>
      </c>
    </row>
    <row r="7126" spans="2:5" ht="31.5" x14ac:dyDescent="0.25">
      <c r="B7126" s="265">
        <v>86895</v>
      </c>
      <c r="C7126" s="246" t="s">
        <v>5184</v>
      </c>
      <c r="D7126" s="245" t="s">
        <v>19</v>
      </c>
      <c r="E7126" s="247">
        <v>412.26</v>
      </c>
    </row>
    <row r="7127" spans="2:5" ht="31.5" x14ac:dyDescent="0.25">
      <c r="B7127" s="265">
        <v>86889</v>
      </c>
      <c r="C7127" s="246" t="s">
        <v>5181</v>
      </c>
      <c r="D7127" s="245" t="s">
        <v>19</v>
      </c>
      <c r="E7127" s="247">
        <v>833.38</v>
      </c>
    </row>
    <row r="7128" spans="2:5" ht="31.5" x14ac:dyDescent="0.25">
      <c r="B7128" s="265">
        <v>86899</v>
      </c>
      <c r="C7128" s="246" t="s">
        <v>5185</v>
      </c>
      <c r="D7128" s="245" t="s">
        <v>19</v>
      </c>
      <c r="E7128" s="247">
        <v>351.18</v>
      </c>
    </row>
    <row r="7129" spans="2:5" ht="31.5" x14ac:dyDescent="0.25">
      <c r="B7129" s="265">
        <v>86893</v>
      </c>
      <c r="C7129" s="246" t="s">
        <v>5182</v>
      </c>
      <c r="D7129" s="245" t="s">
        <v>19</v>
      </c>
      <c r="E7129" s="247">
        <v>670.55</v>
      </c>
    </row>
    <row r="7130" spans="2:5" ht="47.25" x14ac:dyDescent="0.25">
      <c r="B7130" s="265">
        <v>86934</v>
      </c>
      <c r="C7130" s="246" t="s">
        <v>5216</v>
      </c>
      <c r="D7130" s="245" t="s">
        <v>19</v>
      </c>
      <c r="E7130" s="247">
        <v>464.53</v>
      </c>
    </row>
    <row r="7131" spans="2:5" ht="47.25" x14ac:dyDescent="0.25">
      <c r="B7131" s="265">
        <v>86933</v>
      </c>
      <c r="C7131" s="246" t="s">
        <v>5215</v>
      </c>
      <c r="D7131" s="245" t="s">
        <v>19</v>
      </c>
      <c r="E7131" s="247">
        <v>474.73</v>
      </c>
    </row>
    <row r="7132" spans="2:5" ht="31.5" x14ac:dyDescent="0.25">
      <c r="B7132" s="265">
        <v>86894</v>
      </c>
      <c r="C7132" s="246" t="s">
        <v>5183</v>
      </c>
      <c r="D7132" s="245" t="s">
        <v>19</v>
      </c>
      <c r="E7132" s="247">
        <v>340.48</v>
      </c>
    </row>
    <row r="7133" spans="2:5" ht="47.25" x14ac:dyDescent="0.25">
      <c r="B7133" s="265">
        <v>93441</v>
      </c>
      <c r="C7133" s="246" t="s">
        <v>5228</v>
      </c>
      <c r="D7133" s="245" t="s">
        <v>19</v>
      </c>
      <c r="E7133" s="247">
        <v>1294.27</v>
      </c>
    </row>
    <row r="7134" spans="2:5" ht="47.25" x14ac:dyDescent="0.25">
      <c r="B7134" s="265">
        <v>93396</v>
      </c>
      <c r="C7134" s="246" t="s">
        <v>5227</v>
      </c>
      <c r="D7134" s="245" t="s">
        <v>19</v>
      </c>
      <c r="E7134" s="247">
        <v>776.63</v>
      </c>
    </row>
    <row r="7135" spans="2:5" ht="47.25" x14ac:dyDescent="0.25">
      <c r="B7135" s="265">
        <v>93442</v>
      </c>
      <c r="C7135" s="246" t="s">
        <v>5229</v>
      </c>
      <c r="D7135" s="245" t="s">
        <v>19</v>
      </c>
      <c r="E7135" s="247">
        <v>1442.54</v>
      </c>
    </row>
    <row r="7136" spans="2:5" ht="47.25" x14ac:dyDescent="0.25">
      <c r="B7136" s="265">
        <v>86947</v>
      </c>
      <c r="C7136" s="246" t="s">
        <v>5226</v>
      </c>
      <c r="D7136" s="245" t="s">
        <v>19</v>
      </c>
      <c r="E7136" s="247">
        <v>1442.85</v>
      </c>
    </row>
    <row r="7137" spans="2:5" x14ac:dyDescent="0.25">
      <c r="B7137" s="265">
        <v>100875</v>
      </c>
      <c r="C7137" s="246" t="s">
        <v>5265</v>
      </c>
      <c r="D7137" s="245" t="s">
        <v>19</v>
      </c>
      <c r="E7137" s="247">
        <v>708.99</v>
      </c>
    </row>
    <row r="7138" spans="2:5" ht="31.5" x14ac:dyDescent="0.25">
      <c r="B7138" s="265">
        <v>100863</v>
      </c>
      <c r="C7138" s="246" t="s">
        <v>5253</v>
      </c>
      <c r="D7138" s="245" t="s">
        <v>19</v>
      </c>
      <c r="E7138" s="247">
        <v>434.99</v>
      </c>
    </row>
    <row r="7139" spans="2:5" ht="31.5" x14ac:dyDescent="0.25">
      <c r="B7139" s="265">
        <v>100864</v>
      </c>
      <c r="C7139" s="246" t="s">
        <v>5254</v>
      </c>
      <c r="D7139" s="245" t="s">
        <v>19</v>
      </c>
      <c r="E7139" s="247">
        <v>469.76</v>
      </c>
    </row>
    <row r="7140" spans="2:5" ht="31.5" x14ac:dyDescent="0.25">
      <c r="B7140" s="265">
        <v>100865</v>
      </c>
      <c r="C7140" s="246" t="s">
        <v>5255</v>
      </c>
      <c r="D7140" s="245" t="s">
        <v>19</v>
      </c>
      <c r="E7140" s="247">
        <v>381.06</v>
      </c>
    </row>
    <row r="7141" spans="2:5" ht="31.5" x14ac:dyDescent="0.25">
      <c r="B7141" s="265">
        <v>100866</v>
      </c>
      <c r="C7141" s="246" t="s">
        <v>5256</v>
      </c>
      <c r="D7141" s="245" t="s">
        <v>19</v>
      </c>
      <c r="E7141" s="247">
        <v>236.66</v>
      </c>
    </row>
    <row r="7142" spans="2:5" ht="31.5" x14ac:dyDescent="0.25">
      <c r="B7142" s="265">
        <v>100867</v>
      </c>
      <c r="C7142" s="246" t="s">
        <v>5257</v>
      </c>
      <c r="D7142" s="245" t="s">
        <v>19</v>
      </c>
      <c r="E7142" s="247">
        <v>248.13</v>
      </c>
    </row>
    <row r="7143" spans="2:5" ht="31.5" x14ac:dyDescent="0.25">
      <c r="B7143" s="265">
        <v>100868</v>
      </c>
      <c r="C7143" s="246" t="s">
        <v>5258</v>
      </c>
      <c r="D7143" s="245" t="s">
        <v>19</v>
      </c>
      <c r="E7143" s="247">
        <v>255.76</v>
      </c>
    </row>
    <row r="7144" spans="2:5" ht="31.5" x14ac:dyDescent="0.25">
      <c r="B7144" s="265">
        <v>100869</v>
      </c>
      <c r="C7144" s="246" t="s">
        <v>5259</v>
      </c>
      <c r="D7144" s="245" t="s">
        <v>19</v>
      </c>
      <c r="E7144" s="247">
        <v>261.61</v>
      </c>
    </row>
    <row r="7145" spans="2:5" ht="31.5" x14ac:dyDescent="0.25">
      <c r="B7145" s="265">
        <v>100870</v>
      </c>
      <c r="C7145" s="246" t="s">
        <v>5260</v>
      </c>
      <c r="D7145" s="245" t="s">
        <v>19</v>
      </c>
      <c r="E7145" s="247">
        <v>269.25</v>
      </c>
    </row>
    <row r="7146" spans="2:5" ht="31.5" x14ac:dyDescent="0.25">
      <c r="B7146" s="265">
        <v>100871</v>
      </c>
      <c r="C7146" s="246" t="s">
        <v>5261</v>
      </c>
      <c r="D7146" s="245" t="s">
        <v>19</v>
      </c>
      <c r="E7146" s="247">
        <v>289.23</v>
      </c>
    </row>
    <row r="7147" spans="2:5" ht="31.5" x14ac:dyDescent="0.25">
      <c r="B7147" s="265">
        <v>100872</v>
      </c>
      <c r="C7147" s="246" t="s">
        <v>5262</v>
      </c>
      <c r="D7147" s="245" t="s">
        <v>19</v>
      </c>
      <c r="E7147" s="247">
        <v>301.99</v>
      </c>
    </row>
    <row r="7148" spans="2:5" ht="31.5" x14ac:dyDescent="0.25">
      <c r="B7148" s="265">
        <v>100873</v>
      </c>
      <c r="C7148" s="246" t="s">
        <v>5263</v>
      </c>
      <c r="D7148" s="245" t="s">
        <v>19</v>
      </c>
      <c r="E7148" s="247">
        <v>309.95999999999998</v>
      </c>
    </row>
    <row r="7149" spans="2:5" x14ac:dyDescent="0.25">
      <c r="B7149" s="265">
        <v>100860</v>
      </c>
      <c r="C7149" s="246" t="s">
        <v>5250</v>
      </c>
      <c r="D7149" s="245" t="s">
        <v>19</v>
      </c>
      <c r="E7149" s="247">
        <v>115.39</v>
      </c>
    </row>
    <row r="7150" spans="2:5" ht="31.5" x14ac:dyDescent="0.25">
      <c r="B7150" s="265">
        <v>86936</v>
      </c>
      <c r="C7150" s="246" t="s">
        <v>5218</v>
      </c>
      <c r="D7150" s="245" t="s">
        <v>19</v>
      </c>
      <c r="E7150" s="247">
        <v>633.39</v>
      </c>
    </row>
    <row r="7151" spans="2:5" ht="31.5" x14ac:dyDescent="0.25">
      <c r="B7151" s="265">
        <v>86935</v>
      </c>
      <c r="C7151" s="246" t="s">
        <v>5217</v>
      </c>
      <c r="D7151" s="245" t="s">
        <v>19</v>
      </c>
      <c r="E7151" s="247">
        <v>363.45</v>
      </c>
    </row>
    <row r="7152" spans="2:5" ht="31.5" x14ac:dyDescent="0.25">
      <c r="B7152" s="265">
        <v>86901</v>
      </c>
      <c r="C7152" s="246" t="s">
        <v>5187</v>
      </c>
      <c r="D7152" s="245" t="s">
        <v>19</v>
      </c>
      <c r="E7152" s="247">
        <v>173.87</v>
      </c>
    </row>
    <row r="7153" spans="2:5" ht="31.5" x14ac:dyDescent="0.25">
      <c r="B7153" s="265">
        <v>86938</v>
      </c>
      <c r="C7153" s="246" t="s">
        <v>5220</v>
      </c>
      <c r="D7153" s="245" t="s">
        <v>19</v>
      </c>
      <c r="E7153" s="247">
        <v>549.33000000000004</v>
      </c>
    </row>
    <row r="7154" spans="2:5" ht="31.5" x14ac:dyDescent="0.25">
      <c r="B7154" s="265">
        <v>86937</v>
      </c>
      <c r="C7154" s="246" t="s">
        <v>5219</v>
      </c>
      <c r="D7154" s="245" t="s">
        <v>19</v>
      </c>
      <c r="E7154" s="247">
        <v>279.39</v>
      </c>
    </row>
    <row r="7155" spans="2:5" ht="31.5" x14ac:dyDescent="0.25">
      <c r="B7155" s="265">
        <v>86900</v>
      </c>
      <c r="C7155" s="246" t="s">
        <v>5186</v>
      </c>
      <c r="D7155" s="245" t="s">
        <v>19</v>
      </c>
      <c r="E7155" s="247">
        <v>250.67</v>
      </c>
    </row>
    <row r="7156" spans="2:5" ht="31.5" x14ac:dyDescent="0.25">
      <c r="B7156" s="265">
        <v>100852</v>
      </c>
      <c r="C7156" s="246" t="s">
        <v>5243</v>
      </c>
      <c r="D7156" s="245" t="s">
        <v>19</v>
      </c>
      <c r="E7156" s="247">
        <v>273.85000000000002</v>
      </c>
    </row>
    <row r="7157" spans="2:5" x14ac:dyDescent="0.25">
      <c r="B7157" s="265">
        <v>86886</v>
      </c>
      <c r="C7157" s="246" t="s">
        <v>5178</v>
      </c>
      <c r="D7157" s="245" t="s">
        <v>19</v>
      </c>
      <c r="E7157" s="247">
        <v>68.89</v>
      </c>
    </row>
    <row r="7158" spans="2:5" x14ac:dyDescent="0.25">
      <c r="B7158" s="265">
        <v>86887</v>
      </c>
      <c r="C7158" s="246" t="s">
        <v>5179</v>
      </c>
      <c r="D7158" s="245" t="s">
        <v>19</v>
      </c>
      <c r="E7158" s="247">
        <v>74.75</v>
      </c>
    </row>
    <row r="7159" spans="2:5" x14ac:dyDescent="0.25">
      <c r="B7159" s="265">
        <v>86884</v>
      </c>
      <c r="C7159" s="246" t="s">
        <v>5176</v>
      </c>
      <c r="D7159" s="245" t="s">
        <v>19</v>
      </c>
      <c r="E7159" s="247">
        <v>12.14</v>
      </c>
    </row>
    <row r="7160" spans="2:5" x14ac:dyDescent="0.25">
      <c r="B7160" s="265">
        <v>86885</v>
      </c>
      <c r="C7160" s="246" t="s">
        <v>5177</v>
      </c>
      <c r="D7160" s="245" t="s">
        <v>19</v>
      </c>
      <c r="E7160" s="247">
        <v>13.48</v>
      </c>
    </row>
    <row r="7161" spans="2:5" x14ac:dyDescent="0.25">
      <c r="B7161" s="265">
        <v>95546</v>
      </c>
      <c r="C7161" s="246" t="s">
        <v>5238</v>
      </c>
      <c r="D7161" s="245" t="s">
        <v>19</v>
      </c>
      <c r="E7161" s="247">
        <v>307.95</v>
      </c>
    </row>
    <row r="7162" spans="2:5" ht="31.5" x14ac:dyDescent="0.25">
      <c r="B7162" s="265">
        <v>86902</v>
      </c>
      <c r="C7162" s="246" t="s">
        <v>5188</v>
      </c>
      <c r="D7162" s="245" t="s">
        <v>19</v>
      </c>
      <c r="E7162" s="247">
        <v>336.95</v>
      </c>
    </row>
    <row r="7163" spans="2:5" ht="47.25" x14ac:dyDescent="0.25">
      <c r="B7163" s="265">
        <v>86939</v>
      </c>
      <c r="C7163" s="246" t="s">
        <v>5221</v>
      </c>
      <c r="D7163" s="245" t="s">
        <v>19</v>
      </c>
      <c r="E7163" s="247">
        <v>445.16</v>
      </c>
    </row>
    <row r="7164" spans="2:5" ht="31.5" x14ac:dyDescent="0.25">
      <c r="B7164" s="265">
        <v>86903</v>
      </c>
      <c r="C7164" s="246" t="s">
        <v>5189</v>
      </c>
      <c r="D7164" s="245" t="s">
        <v>19</v>
      </c>
      <c r="E7164" s="247">
        <v>388.51</v>
      </c>
    </row>
    <row r="7165" spans="2:5" ht="47.25" x14ac:dyDescent="0.25">
      <c r="B7165" s="265">
        <v>86940</v>
      </c>
      <c r="C7165" s="246" t="s">
        <v>5222</v>
      </c>
      <c r="D7165" s="245" t="s">
        <v>19</v>
      </c>
      <c r="E7165" s="247">
        <v>1306.31</v>
      </c>
    </row>
    <row r="7166" spans="2:5" ht="47.25" x14ac:dyDescent="0.25">
      <c r="B7166" s="265">
        <v>86941</v>
      </c>
      <c r="C7166" s="246" t="s">
        <v>5223</v>
      </c>
      <c r="D7166" s="245" t="s">
        <v>19</v>
      </c>
      <c r="E7166" s="247">
        <v>976.86</v>
      </c>
    </row>
    <row r="7167" spans="2:5" ht="31.5" x14ac:dyDescent="0.25">
      <c r="B7167" s="265">
        <v>86904</v>
      </c>
      <c r="C7167" s="246" t="s">
        <v>5190</v>
      </c>
      <c r="D7167" s="245" t="s">
        <v>19</v>
      </c>
      <c r="E7167" s="247">
        <v>163.15</v>
      </c>
    </row>
    <row r="7168" spans="2:5" ht="47.25" x14ac:dyDescent="0.25">
      <c r="B7168" s="265">
        <v>86943</v>
      </c>
      <c r="C7168" s="246" t="s">
        <v>5225</v>
      </c>
      <c r="D7168" s="245" t="s">
        <v>19</v>
      </c>
      <c r="E7168" s="247">
        <v>271.36</v>
      </c>
    </row>
    <row r="7169" spans="2:5" ht="47.25" x14ac:dyDescent="0.25">
      <c r="B7169" s="265">
        <v>86942</v>
      </c>
      <c r="C7169" s="246" t="s">
        <v>5224</v>
      </c>
      <c r="D7169" s="245" t="s">
        <v>19</v>
      </c>
      <c r="E7169" s="247">
        <v>281.56</v>
      </c>
    </row>
    <row r="7170" spans="2:5" x14ac:dyDescent="0.25">
      <c r="B7170" s="265">
        <v>100856</v>
      </c>
      <c r="C7170" s="246" t="s">
        <v>5246</v>
      </c>
      <c r="D7170" s="245" t="s">
        <v>19</v>
      </c>
      <c r="E7170" s="247">
        <v>37.61</v>
      </c>
    </row>
    <row r="7171" spans="2:5" x14ac:dyDescent="0.25">
      <c r="B7171" s="265">
        <v>100858</v>
      </c>
      <c r="C7171" s="246" t="s">
        <v>5248</v>
      </c>
      <c r="D7171" s="245" t="s">
        <v>19</v>
      </c>
      <c r="E7171" s="247">
        <v>801.07</v>
      </c>
    </row>
    <row r="7172" spans="2:5" ht="31.5" x14ac:dyDescent="0.25">
      <c r="B7172" s="265">
        <v>100859</v>
      </c>
      <c r="C7172" s="246" t="s">
        <v>5249</v>
      </c>
      <c r="D7172" s="245" t="s">
        <v>19</v>
      </c>
      <c r="E7172" s="247">
        <v>1186.96</v>
      </c>
    </row>
    <row r="7173" spans="2:5" x14ac:dyDescent="0.25">
      <c r="B7173" s="265">
        <v>95544</v>
      </c>
      <c r="C7173" s="246" t="s">
        <v>5236</v>
      </c>
      <c r="D7173" s="245" t="s">
        <v>19</v>
      </c>
      <c r="E7173" s="247">
        <v>100.74</v>
      </c>
    </row>
    <row r="7174" spans="2:5" x14ac:dyDescent="0.25">
      <c r="B7174" s="265">
        <v>95543</v>
      </c>
      <c r="C7174" s="246" t="s">
        <v>5235</v>
      </c>
      <c r="D7174" s="245" t="s">
        <v>19</v>
      </c>
      <c r="E7174" s="247">
        <v>131.43</v>
      </c>
    </row>
    <row r="7175" spans="2:5" x14ac:dyDescent="0.25">
      <c r="B7175" s="265">
        <v>95542</v>
      </c>
      <c r="C7175" s="246" t="s">
        <v>5234</v>
      </c>
      <c r="D7175" s="245" t="s">
        <v>19</v>
      </c>
      <c r="E7175" s="247">
        <v>80.33</v>
      </c>
    </row>
    <row r="7176" spans="2:5" x14ac:dyDescent="0.25">
      <c r="B7176" s="265">
        <v>100874</v>
      </c>
      <c r="C7176" s="246" t="s">
        <v>5264</v>
      </c>
      <c r="D7176" s="245" t="s">
        <v>19</v>
      </c>
      <c r="E7176" s="247">
        <v>236.66</v>
      </c>
    </row>
    <row r="7177" spans="2:5" x14ac:dyDescent="0.25">
      <c r="B7177" s="265">
        <v>95545</v>
      </c>
      <c r="C7177" s="246" t="s">
        <v>5237</v>
      </c>
      <c r="D7177" s="245" t="s">
        <v>19</v>
      </c>
      <c r="E7177" s="247">
        <v>98.56</v>
      </c>
    </row>
    <row r="7178" spans="2:5" ht="31.5" x14ac:dyDescent="0.25">
      <c r="B7178" s="265">
        <v>95547</v>
      </c>
      <c r="C7178" s="246" t="s">
        <v>5239</v>
      </c>
      <c r="D7178" s="245" t="s">
        <v>19</v>
      </c>
      <c r="E7178" s="247">
        <v>54.16</v>
      </c>
    </row>
    <row r="7179" spans="2:5" x14ac:dyDescent="0.25">
      <c r="B7179" s="265">
        <v>86883</v>
      </c>
      <c r="C7179" s="246" t="s">
        <v>5175</v>
      </c>
      <c r="D7179" s="245" t="s">
        <v>19</v>
      </c>
      <c r="E7179" s="247">
        <v>12.49</v>
      </c>
    </row>
    <row r="7180" spans="2:5" x14ac:dyDescent="0.25">
      <c r="B7180" s="265">
        <v>86881</v>
      </c>
      <c r="C7180" s="246" t="s">
        <v>5173</v>
      </c>
      <c r="D7180" s="245" t="s">
        <v>19</v>
      </c>
      <c r="E7180" s="247">
        <v>282.43</v>
      </c>
    </row>
    <row r="7181" spans="2:5" x14ac:dyDescent="0.25">
      <c r="B7181" s="265">
        <v>86882</v>
      </c>
      <c r="C7181" s="246" t="s">
        <v>5174</v>
      </c>
      <c r="D7181" s="245" t="s">
        <v>19</v>
      </c>
      <c r="E7181" s="247">
        <v>22.69</v>
      </c>
    </row>
    <row r="7182" spans="2:5" ht="31.5" x14ac:dyDescent="0.25">
      <c r="B7182" s="265">
        <v>100862</v>
      </c>
      <c r="C7182" s="246" t="s">
        <v>5252</v>
      </c>
      <c r="D7182" s="245" t="s">
        <v>19</v>
      </c>
      <c r="E7182" s="247">
        <v>43.17</v>
      </c>
    </row>
    <row r="7183" spans="2:5" ht="31.5" x14ac:dyDescent="0.25">
      <c r="B7183" s="265">
        <v>100861</v>
      </c>
      <c r="C7183" s="246" t="s">
        <v>5251</v>
      </c>
      <c r="D7183" s="245" t="s">
        <v>19</v>
      </c>
      <c r="E7183" s="247">
        <v>39.76</v>
      </c>
    </row>
    <row r="7184" spans="2:5" x14ac:dyDescent="0.25">
      <c r="B7184" s="265">
        <v>86872</v>
      </c>
      <c r="C7184" s="246" t="s">
        <v>5165</v>
      </c>
      <c r="D7184" s="245" t="s">
        <v>19</v>
      </c>
      <c r="E7184" s="247">
        <v>820</v>
      </c>
    </row>
    <row r="7185" spans="2:5" ht="31.5" x14ac:dyDescent="0.25">
      <c r="B7185" s="265">
        <v>86919</v>
      </c>
      <c r="C7185" s="246" t="s">
        <v>5201</v>
      </c>
      <c r="D7185" s="245" t="s">
        <v>19</v>
      </c>
      <c r="E7185" s="247">
        <v>1021.6</v>
      </c>
    </row>
    <row r="7186" spans="2:5" ht="31.5" x14ac:dyDescent="0.25">
      <c r="B7186" s="265">
        <v>86920</v>
      </c>
      <c r="C7186" s="246" t="s">
        <v>5202</v>
      </c>
      <c r="D7186" s="245" t="s">
        <v>19</v>
      </c>
      <c r="E7186" s="247">
        <v>897.8</v>
      </c>
    </row>
    <row r="7187" spans="2:5" ht="31.5" x14ac:dyDescent="0.25">
      <c r="B7187" s="265">
        <v>86921</v>
      </c>
      <c r="C7187" s="246" t="s">
        <v>5203</v>
      </c>
      <c r="D7187" s="245" t="s">
        <v>19</v>
      </c>
      <c r="E7187" s="247">
        <v>866.58</v>
      </c>
    </row>
    <row r="7188" spans="2:5" x14ac:dyDescent="0.25">
      <c r="B7188" s="265">
        <v>86874</v>
      </c>
      <c r="C7188" s="246" t="s">
        <v>5166</v>
      </c>
      <c r="D7188" s="245" t="s">
        <v>19</v>
      </c>
      <c r="E7188" s="247">
        <v>572.49</v>
      </c>
    </row>
    <row r="7189" spans="2:5" ht="47.25" x14ac:dyDescent="0.25">
      <c r="B7189" s="265">
        <v>86922</v>
      </c>
      <c r="C7189" s="246" t="s">
        <v>5204</v>
      </c>
      <c r="D7189" s="245" t="s">
        <v>19</v>
      </c>
      <c r="E7189" s="247">
        <v>1044.03</v>
      </c>
    </row>
    <row r="7190" spans="2:5" ht="31.5" x14ac:dyDescent="0.25">
      <c r="B7190" s="265">
        <v>86923</v>
      </c>
      <c r="C7190" s="246" t="s">
        <v>5205</v>
      </c>
      <c r="D7190" s="245" t="s">
        <v>19</v>
      </c>
      <c r="E7190" s="247">
        <v>660.49</v>
      </c>
    </row>
    <row r="7191" spans="2:5" ht="31.5" x14ac:dyDescent="0.25">
      <c r="B7191" s="265">
        <v>86924</v>
      </c>
      <c r="C7191" s="246" t="s">
        <v>5206</v>
      </c>
      <c r="D7191" s="245" t="s">
        <v>19</v>
      </c>
      <c r="E7191" s="247">
        <v>629.27</v>
      </c>
    </row>
    <row r="7192" spans="2:5" ht="31.5" x14ac:dyDescent="0.25">
      <c r="B7192" s="265">
        <v>86875</v>
      </c>
      <c r="C7192" s="246" t="s">
        <v>5167</v>
      </c>
      <c r="D7192" s="245" t="s">
        <v>19</v>
      </c>
      <c r="E7192" s="247">
        <v>586.04999999999995</v>
      </c>
    </row>
    <row r="7193" spans="2:5" ht="47.25" x14ac:dyDescent="0.25">
      <c r="B7193" s="265">
        <v>86925</v>
      </c>
      <c r="C7193" s="246" t="s">
        <v>5207</v>
      </c>
      <c r="D7193" s="245" t="s">
        <v>19</v>
      </c>
      <c r="E7193" s="247">
        <v>663.85</v>
      </c>
    </row>
    <row r="7194" spans="2:5" ht="31.5" x14ac:dyDescent="0.25">
      <c r="B7194" s="265">
        <v>86926</v>
      </c>
      <c r="C7194" s="246" t="s">
        <v>5208</v>
      </c>
      <c r="D7194" s="245" t="s">
        <v>19</v>
      </c>
      <c r="E7194" s="247">
        <v>632.63</v>
      </c>
    </row>
    <row r="7195" spans="2:5" x14ac:dyDescent="0.25">
      <c r="B7195" s="265">
        <v>86876</v>
      </c>
      <c r="C7195" s="246" t="s">
        <v>5168</v>
      </c>
      <c r="D7195" s="245" t="s">
        <v>19</v>
      </c>
      <c r="E7195" s="247">
        <v>333.4</v>
      </c>
    </row>
    <row r="7196" spans="2:5" ht="31.5" x14ac:dyDescent="0.25">
      <c r="B7196" s="265">
        <v>86929</v>
      </c>
      <c r="C7196" s="246" t="s">
        <v>5211</v>
      </c>
      <c r="D7196" s="245" t="s">
        <v>19</v>
      </c>
      <c r="E7196" s="247">
        <v>411.2</v>
      </c>
    </row>
    <row r="7197" spans="2:5" ht="31.5" x14ac:dyDescent="0.25">
      <c r="B7197" s="265">
        <v>86930</v>
      </c>
      <c r="C7197" s="246" t="s">
        <v>5212</v>
      </c>
      <c r="D7197" s="245" t="s">
        <v>19</v>
      </c>
      <c r="E7197" s="247">
        <v>379.98</v>
      </c>
    </row>
    <row r="7198" spans="2:5" ht="31.5" x14ac:dyDescent="0.25">
      <c r="B7198" s="265">
        <v>86927</v>
      </c>
      <c r="C7198" s="246" t="s">
        <v>5209</v>
      </c>
      <c r="D7198" s="245" t="s">
        <v>19</v>
      </c>
      <c r="E7198" s="247">
        <v>421.4</v>
      </c>
    </row>
    <row r="7199" spans="2:5" ht="31.5" x14ac:dyDescent="0.25">
      <c r="B7199" s="265">
        <v>86928</v>
      </c>
      <c r="C7199" s="246" t="s">
        <v>5210</v>
      </c>
      <c r="D7199" s="245" t="s">
        <v>19</v>
      </c>
      <c r="E7199" s="247">
        <v>390.18</v>
      </c>
    </row>
    <row r="7200" spans="2:5" x14ac:dyDescent="0.25">
      <c r="B7200" s="265">
        <v>86914</v>
      </c>
      <c r="C7200" s="246" t="s">
        <v>5198</v>
      </c>
      <c r="D7200" s="245" t="s">
        <v>19</v>
      </c>
      <c r="E7200" s="247">
        <v>96.08</v>
      </c>
    </row>
    <row r="7201" spans="2:5" x14ac:dyDescent="0.25">
      <c r="B7201" s="265">
        <v>86913</v>
      </c>
      <c r="C7201" s="246" t="s">
        <v>5197</v>
      </c>
      <c r="D7201" s="245" t="s">
        <v>19</v>
      </c>
      <c r="E7201" s="247">
        <v>54.57</v>
      </c>
    </row>
    <row r="7202" spans="2:5" x14ac:dyDescent="0.25">
      <c r="B7202" s="265">
        <v>100853</v>
      </c>
      <c r="C7202" s="246" t="s">
        <v>5244</v>
      </c>
      <c r="D7202" s="245" t="s">
        <v>19</v>
      </c>
      <c r="E7202" s="247">
        <v>334.85</v>
      </c>
    </row>
    <row r="7203" spans="2:5" x14ac:dyDescent="0.25">
      <c r="B7203" s="265">
        <v>100854</v>
      </c>
      <c r="C7203" s="246" t="s">
        <v>5245</v>
      </c>
      <c r="D7203" s="245" t="s">
        <v>19</v>
      </c>
      <c r="E7203" s="247">
        <v>1719.78</v>
      </c>
    </row>
    <row r="7204" spans="2:5" ht="31.5" x14ac:dyDescent="0.25">
      <c r="B7204" s="265">
        <v>86915</v>
      </c>
      <c r="C7204" s="246" t="s">
        <v>5199</v>
      </c>
      <c r="D7204" s="245" t="s">
        <v>19</v>
      </c>
      <c r="E7204" s="247">
        <v>138.13999999999999</v>
      </c>
    </row>
    <row r="7205" spans="2:5" ht="31.5" x14ac:dyDescent="0.25">
      <c r="B7205" s="265">
        <v>86906</v>
      </c>
      <c r="C7205" s="246" t="s">
        <v>5192</v>
      </c>
      <c r="D7205" s="245" t="s">
        <v>19</v>
      </c>
      <c r="E7205" s="247">
        <v>72.84</v>
      </c>
    </row>
    <row r="7206" spans="2:5" ht="31.5" x14ac:dyDescent="0.25">
      <c r="B7206" s="265">
        <v>86911</v>
      </c>
      <c r="C7206" s="246" t="s">
        <v>5196</v>
      </c>
      <c r="D7206" s="245" t="s">
        <v>19</v>
      </c>
      <c r="E7206" s="247">
        <v>85.3</v>
      </c>
    </row>
    <row r="7207" spans="2:5" ht="31.5" x14ac:dyDescent="0.25">
      <c r="B7207" s="265">
        <v>86909</v>
      </c>
      <c r="C7207" s="246" t="s">
        <v>5194</v>
      </c>
      <c r="D7207" s="245" t="s">
        <v>19</v>
      </c>
      <c r="E7207" s="247">
        <v>126.46</v>
      </c>
    </row>
    <row r="7208" spans="2:5" ht="31.5" x14ac:dyDescent="0.25">
      <c r="B7208" s="265">
        <v>86910</v>
      </c>
      <c r="C7208" s="246" t="s">
        <v>5195</v>
      </c>
      <c r="D7208" s="245" t="s">
        <v>19</v>
      </c>
      <c r="E7208" s="247">
        <v>123.83</v>
      </c>
    </row>
    <row r="7209" spans="2:5" x14ac:dyDescent="0.25">
      <c r="B7209" s="265">
        <v>86916</v>
      </c>
      <c r="C7209" s="246" t="s">
        <v>5200</v>
      </c>
      <c r="D7209" s="245" t="s">
        <v>19</v>
      </c>
      <c r="E7209" s="247">
        <v>23.35</v>
      </c>
    </row>
    <row r="7210" spans="2:5" x14ac:dyDescent="0.25">
      <c r="B7210" s="265">
        <v>95469</v>
      </c>
      <c r="C7210" s="246" t="s">
        <v>5230</v>
      </c>
      <c r="D7210" s="245" t="s">
        <v>19</v>
      </c>
      <c r="E7210" s="247">
        <v>332.05</v>
      </c>
    </row>
    <row r="7211" spans="2:5" ht="31.5" x14ac:dyDescent="0.25">
      <c r="B7211" s="265">
        <v>95470</v>
      </c>
      <c r="C7211" s="246" t="s">
        <v>5231</v>
      </c>
      <c r="D7211" s="245" t="s">
        <v>19</v>
      </c>
      <c r="E7211" s="247">
        <v>341.16</v>
      </c>
    </row>
    <row r="7212" spans="2:5" ht="31.5" x14ac:dyDescent="0.25">
      <c r="B7212" s="265">
        <v>95471</v>
      </c>
      <c r="C7212" s="246" t="s">
        <v>5232</v>
      </c>
      <c r="D7212" s="245" t="s">
        <v>19</v>
      </c>
      <c r="E7212" s="247">
        <v>887.44</v>
      </c>
    </row>
    <row r="7213" spans="2:5" ht="31.5" x14ac:dyDescent="0.25">
      <c r="B7213" s="265">
        <v>95472</v>
      </c>
      <c r="C7213" s="246" t="s">
        <v>5233</v>
      </c>
      <c r="D7213" s="245" t="s">
        <v>19</v>
      </c>
      <c r="E7213" s="247">
        <v>896.55</v>
      </c>
    </row>
    <row r="7214" spans="2:5" x14ac:dyDescent="0.25">
      <c r="B7214" s="265">
        <v>100848</v>
      </c>
      <c r="C7214" s="246" t="s">
        <v>5240</v>
      </c>
      <c r="D7214" s="245" t="s">
        <v>19</v>
      </c>
      <c r="E7214" s="247">
        <v>629.85</v>
      </c>
    </row>
    <row r="7215" spans="2:5" x14ac:dyDescent="0.25">
      <c r="B7215" s="265">
        <v>86888</v>
      </c>
      <c r="C7215" s="246" t="s">
        <v>5180</v>
      </c>
      <c r="D7215" s="245" t="s">
        <v>19</v>
      </c>
      <c r="E7215" s="247">
        <v>557.73</v>
      </c>
    </row>
    <row r="7216" spans="2:5" ht="31.5" x14ac:dyDescent="0.25">
      <c r="B7216" s="265">
        <v>86932</v>
      </c>
      <c r="C7216" s="246" t="s">
        <v>5214</v>
      </c>
      <c r="D7216" s="245" t="s">
        <v>19</v>
      </c>
      <c r="E7216" s="247">
        <v>632.48</v>
      </c>
    </row>
    <row r="7217" spans="2:5" ht="31.5" x14ac:dyDescent="0.25">
      <c r="B7217" s="265">
        <v>86931</v>
      </c>
      <c r="C7217" s="246" t="s">
        <v>5213</v>
      </c>
      <c r="D7217" s="245" t="s">
        <v>19</v>
      </c>
      <c r="E7217" s="247">
        <v>571.21</v>
      </c>
    </row>
    <row r="7218" spans="2:5" ht="31.5" x14ac:dyDescent="0.25">
      <c r="B7218" s="265">
        <v>100878</v>
      </c>
      <c r="C7218" s="246" t="s">
        <v>5266</v>
      </c>
      <c r="D7218" s="245" t="s">
        <v>19</v>
      </c>
      <c r="E7218" s="247">
        <v>757.75</v>
      </c>
    </row>
    <row r="7219" spans="2:5" ht="31.5" x14ac:dyDescent="0.25">
      <c r="B7219" s="265">
        <v>86877</v>
      </c>
      <c r="C7219" s="246" t="s">
        <v>5169</v>
      </c>
      <c r="D7219" s="245" t="s">
        <v>19</v>
      </c>
      <c r="E7219" s="247">
        <v>93.03</v>
      </c>
    </row>
    <row r="7220" spans="2:5" ht="31.5" x14ac:dyDescent="0.25">
      <c r="B7220" s="265">
        <v>86878</v>
      </c>
      <c r="C7220" s="246" t="s">
        <v>5170</v>
      </c>
      <c r="D7220" s="245" t="s">
        <v>19</v>
      </c>
      <c r="E7220" s="247">
        <v>100.29</v>
      </c>
    </row>
    <row r="7221" spans="2:5" ht="31.5" x14ac:dyDescent="0.25">
      <c r="B7221" s="265">
        <v>86879</v>
      </c>
      <c r="C7221" s="246" t="s">
        <v>5171</v>
      </c>
      <c r="D7221" s="245" t="s">
        <v>19</v>
      </c>
      <c r="E7221" s="247">
        <v>10.74</v>
      </c>
    </row>
    <row r="7222" spans="2:5" ht="31.5" x14ac:dyDescent="0.25">
      <c r="B7222" s="265">
        <v>86880</v>
      </c>
      <c r="C7222" s="246" t="s">
        <v>5172</v>
      </c>
      <c r="D7222" s="245" t="s">
        <v>19</v>
      </c>
      <c r="E7222" s="247">
        <v>26.26</v>
      </c>
    </row>
    <row r="7223" spans="2:5" x14ac:dyDescent="0.25">
      <c r="B7223" s="265">
        <v>101663</v>
      </c>
      <c r="C7223" s="246" t="s">
        <v>9206</v>
      </c>
      <c r="D7223" s="245" t="s">
        <v>19</v>
      </c>
      <c r="E7223" s="247">
        <v>28.74</v>
      </c>
    </row>
    <row r="7224" spans="2:5" x14ac:dyDescent="0.25">
      <c r="B7224" s="265">
        <v>101664</v>
      </c>
      <c r="C7224" s="246" t="s">
        <v>9207</v>
      </c>
      <c r="D7224" s="245" t="s">
        <v>19</v>
      </c>
      <c r="E7224" s="247">
        <v>29.76</v>
      </c>
    </row>
    <row r="7225" spans="2:5" x14ac:dyDescent="0.25">
      <c r="B7225" s="265">
        <v>101665</v>
      </c>
      <c r="C7225" s="246" t="s">
        <v>9208</v>
      </c>
      <c r="D7225" s="245" t="s">
        <v>19</v>
      </c>
      <c r="E7225" s="247">
        <v>34.130000000000003</v>
      </c>
    </row>
    <row r="7226" spans="2:5" ht="31.5" x14ac:dyDescent="0.25">
      <c r="B7226" s="265">
        <v>101634</v>
      </c>
      <c r="C7226" s="246" t="s">
        <v>9209</v>
      </c>
      <c r="D7226" s="245" t="s">
        <v>19</v>
      </c>
      <c r="E7226" s="247">
        <v>0</v>
      </c>
    </row>
    <row r="7227" spans="2:5" ht="31.5" x14ac:dyDescent="0.25">
      <c r="B7227" s="265">
        <v>101635</v>
      </c>
      <c r="C7227" s="246" t="s">
        <v>9210</v>
      </c>
      <c r="D7227" s="245" t="s">
        <v>19</v>
      </c>
      <c r="E7227" s="247">
        <v>0</v>
      </c>
    </row>
    <row r="7228" spans="2:5" ht="31.5" x14ac:dyDescent="0.25">
      <c r="B7228" s="265">
        <v>101636</v>
      </c>
      <c r="C7228" s="246" t="s">
        <v>9211</v>
      </c>
      <c r="D7228" s="245" t="s">
        <v>19</v>
      </c>
      <c r="E7228" s="247">
        <v>155.31</v>
      </c>
    </row>
    <row r="7229" spans="2:5" ht="31.5" x14ac:dyDescent="0.25">
      <c r="B7229" s="265">
        <v>101637</v>
      </c>
      <c r="C7229" s="246" t="s">
        <v>9212</v>
      </c>
      <c r="D7229" s="245" t="s">
        <v>19</v>
      </c>
      <c r="E7229" s="247">
        <v>149.94999999999999</v>
      </c>
    </row>
    <row r="7230" spans="2:5" ht="31.5" x14ac:dyDescent="0.25">
      <c r="B7230" s="265">
        <v>101638</v>
      </c>
      <c r="C7230" s="246" t="s">
        <v>9213</v>
      </c>
      <c r="D7230" s="245" t="s">
        <v>19</v>
      </c>
      <c r="E7230" s="247">
        <v>0</v>
      </c>
    </row>
    <row r="7231" spans="2:5" ht="31.5" x14ac:dyDescent="0.25">
      <c r="B7231" s="265">
        <v>101639</v>
      </c>
      <c r="C7231" s="246" t="s">
        <v>9214</v>
      </c>
      <c r="D7231" s="245" t="s">
        <v>19</v>
      </c>
      <c r="E7231" s="247">
        <v>0</v>
      </c>
    </row>
    <row r="7232" spans="2:5" x14ac:dyDescent="0.25">
      <c r="B7232" s="265">
        <v>105919</v>
      </c>
      <c r="C7232" s="246" t="s">
        <v>9215</v>
      </c>
      <c r="D7232" s="245" t="s">
        <v>19</v>
      </c>
      <c r="E7232" s="247">
        <v>0</v>
      </c>
    </row>
    <row r="7233" spans="2:5" ht="31.5" x14ac:dyDescent="0.25">
      <c r="B7233" s="265">
        <v>101658</v>
      </c>
      <c r="C7233" s="246" t="s">
        <v>9216</v>
      </c>
      <c r="D7233" s="245" t="s">
        <v>19</v>
      </c>
      <c r="E7233" s="247">
        <v>524.66</v>
      </c>
    </row>
    <row r="7234" spans="2:5" ht="31.5" x14ac:dyDescent="0.25">
      <c r="B7234" s="265">
        <v>101659</v>
      </c>
      <c r="C7234" s="246" t="s">
        <v>9217</v>
      </c>
      <c r="D7234" s="245" t="s">
        <v>19</v>
      </c>
      <c r="E7234" s="247">
        <v>596.84</v>
      </c>
    </row>
    <row r="7235" spans="2:5" ht="31.5" x14ac:dyDescent="0.25">
      <c r="B7235" s="265">
        <v>101660</v>
      </c>
      <c r="C7235" s="246" t="s">
        <v>9218</v>
      </c>
      <c r="D7235" s="245" t="s">
        <v>19</v>
      </c>
      <c r="E7235" s="247">
        <v>937.6</v>
      </c>
    </row>
    <row r="7236" spans="2:5" ht="31.5" x14ac:dyDescent="0.25">
      <c r="B7236" s="265">
        <v>101654</v>
      </c>
      <c r="C7236" s="246" t="s">
        <v>9219</v>
      </c>
      <c r="D7236" s="245" t="s">
        <v>19</v>
      </c>
      <c r="E7236" s="247">
        <v>212.17</v>
      </c>
    </row>
    <row r="7237" spans="2:5" ht="31.5" x14ac:dyDescent="0.25">
      <c r="B7237" s="265">
        <v>101655</v>
      </c>
      <c r="C7237" s="246" t="s">
        <v>9220</v>
      </c>
      <c r="D7237" s="245" t="s">
        <v>19</v>
      </c>
      <c r="E7237" s="247">
        <v>325.64999999999998</v>
      </c>
    </row>
    <row r="7238" spans="2:5" ht="31.5" x14ac:dyDescent="0.25">
      <c r="B7238" s="265">
        <v>101656</v>
      </c>
      <c r="C7238" s="246" t="s">
        <v>9221</v>
      </c>
      <c r="D7238" s="245" t="s">
        <v>19</v>
      </c>
      <c r="E7238" s="247">
        <v>352.15</v>
      </c>
    </row>
    <row r="7239" spans="2:5" ht="31.5" x14ac:dyDescent="0.25">
      <c r="B7239" s="265">
        <v>101657</v>
      </c>
      <c r="C7239" s="246" t="s">
        <v>9222</v>
      </c>
      <c r="D7239" s="245" t="s">
        <v>19</v>
      </c>
      <c r="E7239" s="247">
        <v>408.6</v>
      </c>
    </row>
    <row r="7240" spans="2:5" x14ac:dyDescent="0.25">
      <c r="B7240" s="265">
        <v>105923</v>
      </c>
      <c r="C7240" s="246" t="s">
        <v>9223</v>
      </c>
      <c r="D7240" s="245" t="s">
        <v>19</v>
      </c>
      <c r="E7240" s="247">
        <v>0</v>
      </c>
    </row>
    <row r="7241" spans="2:5" x14ac:dyDescent="0.25">
      <c r="B7241" s="265">
        <v>105921</v>
      </c>
      <c r="C7241" s="246" t="s">
        <v>9224</v>
      </c>
      <c r="D7241" s="245" t="s">
        <v>19</v>
      </c>
      <c r="E7241" s="247">
        <v>0</v>
      </c>
    </row>
    <row r="7242" spans="2:5" x14ac:dyDescent="0.25">
      <c r="B7242" s="265">
        <v>105920</v>
      </c>
      <c r="C7242" s="246" t="s">
        <v>9225</v>
      </c>
      <c r="D7242" s="245" t="s">
        <v>19</v>
      </c>
      <c r="E7242" s="247">
        <v>0</v>
      </c>
    </row>
    <row r="7243" spans="2:5" x14ac:dyDescent="0.25">
      <c r="B7243" s="265">
        <v>105922</v>
      </c>
      <c r="C7243" s="246" t="s">
        <v>9226</v>
      </c>
      <c r="D7243" s="245" t="s">
        <v>19</v>
      </c>
      <c r="E7243" s="247">
        <v>0</v>
      </c>
    </row>
    <row r="7244" spans="2:5" ht="31.5" x14ac:dyDescent="0.25">
      <c r="B7244" s="265">
        <v>101632</v>
      </c>
      <c r="C7244" s="246" t="s">
        <v>9227</v>
      </c>
      <c r="D7244" s="245" t="s">
        <v>19</v>
      </c>
      <c r="E7244" s="247">
        <v>36.53</v>
      </c>
    </row>
    <row r="7245" spans="2:5" ht="31.5" x14ac:dyDescent="0.25">
      <c r="B7245" s="265">
        <v>101661</v>
      </c>
      <c r="C7245" s="246" t="s">
        <v>9228</v>
      </c>
      <c r="D7245" s="245" t="s">
        <v>19</v>
      </c>
      <c r="E7245" s="247">
        <v>146.88</v>
      </c>
    </row>
    <row r="7246" spans="2:5" ht="31.5" x14ac:dyDescent="0.25">
      <c r="B7246" s="265">
        <v>105924</v>
      </c>
      <c r="C7246" s="246" t="s">
        <v>9229</v>
      </c>
      <c r="D7246" s="245" t="s">
        <v>19</v>
      </c>
      <c r="E7246" s="247">
        <v>15.8</v>
      </c>
    </row>
    <row r="7247" spans="2:5" x14ac:dyDescent="0.25">
      <c r="B7247" s="265">
        <v>101651</v>
      </c>
      <c r="C7247" s="246" t="s">
        <v>9230</v>
      </c>
      <c r="D7247" s="245" t="s">
        <v>19</v>
      </c>
      <c r="E7247" s="247">
        <v>67.239999999999995</v>
      </c>
    </row>
    <row r="7248" spans="2:5" x14ac:dyDescent="0.25">
      <c r="B7248" s="265">
        <v>101630</v>
      </c>
      <c r="C7248" s="246" t="s">
        <v>9231</v>
      </c>
      <c r="D7248" s="245" t="s">
        <v>19</v>
      </c>
      <c r="E7248" s="247">
        <v>80.22</v>
      </c>
    </row>
    <row r="7249" spans="2:5" ht="31.5" x14ac:dyDescent="0.25">
      <c r="B7249" s="265">
        <v>101633</v>
      </c>
      <c r="C7249" s="246" t="s">
        <v>9232</v>
      </c>
      <c r="D7249" s="245" t="s">
        <v>19</v>
      </c>
      <c r="E7249" s="247">
        <v>100.75</v>
      </c>
    </row>
    <row r="7250" spans="2:5" ht="47.25" x14ac:dyDescent="0.25">
      <c r="B7250" s="265">
        <v>104219</v>
      </c>
      <c r="C7250" s="246" t="s">
        <v>6571</v>
      </c>
      <c r="D7250" s="245" t="s">
        <v>121</v>
      </c>
      <c r="E7250" s="247">
        <v>91.05</v>
      </c>
    </row>
    <row r="7251" spans="2:5" ht="47.25" x14ac:dyDescent="0.25">
      <c r="B7251" s="265">
        <v>104223</v>
      </c>
      <c r="C7251" s="246" t="s">
        <v>6575</v>
      </c>
      <c r="D7251" s="245" t="s">
        <v>121</v>
      </c>
      <c r="E7251" s="247">
        <v>119.02</v>
      </c>
    </row>
    <row r="7252" spans="2:5" ht="47.25" x14ac:dyDescent="0.25">
      <c r="B7252" s="265">
        <v>104227</v>
      </c>
      <c r="C7252" s="246" t="s">
        <v>6579</v>
      </c>
      <c r="D7252" s="245" t="s">
        <v>121</v>
      </c>
      <c r="E7252" s="247">
        <v>136.94</v>
      </c>
    </row>
    <row r="7253" spans="2:5" ht="47.25" x14ac:dyDescent="0.25">
      <c r="B7253" s="265">
        <v>104231</v>
      </c>
      <c r="C7253" s="246" t="s">
        <v>6583</v>
      </c>
      <c r="D7253" s="245" t="s">
        <v>121</v>
      </c>
      <c r="E7253" s="247">
        <v>151.07</v>
      </c>
    </row>
    <row r="7254" spans="2:5" ht="47.25" x14ac:dyDescent="0.25">
      <c r="B7254" s="265">
        <v>104235</v>
      </c>
      <c r="C7254" s="246" t="s">
        <v>6587</v>
      </c>
      <c r="D7254" s="245" t="s">
        <v>121</v>
      </c>
      <c r="E7254" s="247">
        <v>73.599999999999994</v>
      </c>
    </row>
    <row r="7255" spans="2:5" ht="47.25" x14ac:dyDescent="0.25">
      <c r="B7255" s="265">
        <v>104239</v>
      </c>
      <c r="C7255" s="246" t="s">
        <v>6591</v>
      </c>
      <c r="D7255" s="245" t="s">
        <v>121</v>
      </c>
      <c r="E7255" s="247">
        <v>100.45</v>
      </c>
    </row>
    <row r="7256" spans="2:5" ht="47.25" x14ac:dyDescent="0.25">
      <c r="B7256" s="265">
        <v>104243</v>
      </c>
      <c r="C7256" s="246" t="s">
        <v>6595</v>
      </c>
      <c r="D7256" s="245" t="s">
        <v>121</v>
      </c>
      <c r="E7256" s="247">
        <v>117.2</v>
      </c>
    </row>
    <row r="7257" spans="2:5" ht="47.25" x14ac:dyDescent="0.25">
      <c r="B7257" s="265">
        <v>104247</v>
      </c>
      <c r="C7257" s="246" t="s">
        <v>6599</v>
      </c>
      <c r="D7257" s="245" t="s">
        <v>121</v>
      </c>
      <c r="E7257" s="247">
        <v>124.8</v>
      </c>
    </row>
    <row r="7258" spans="2:5" ht="47.25" x14ac:dyDescent="0.25">
      <c r="B7258" s="265">
        <v>87795</v>
      </c>
      <c r="C7258" s="246" t="s">
        <v>6517</v>
      </c>
      <c r="D7258" s="245" t="s">
        <v>121</v>
      </c>
      <c r="E7258" s="247">
        <v>76.430000000000007</v>
      </c>
    </row>
    <row r="7259" spans="2:5" ht="47.25" x14ac:dyDescent="0.25">
      <c r="B7259" s="265">
        <v>87800</v>
      </c>
      <c r="C7259" s="246" t="s">
        <v>6520</v>
      </c>
      <c r="D7259" s="245" t="s">
        <v>121</v>
      </c>
      <c r="E7259" s="247">
        <v>104.52</v>
      </c>
    </row>
    <row r="7260" spans="2:5" ht="47.25" x14ac:dyDescent="0.25">
      <c r="B7260" s="265">
        <v>87804</v>
      </c>
      <c r="C7260" s="246" t="s">
        <v>6523</v>
      </c>
      <c r="D7260" s="245" t="s">
        <v>121</v>
      </c>
      <c r="E7260" s="247">
        <v>121.27</v>
      </c>
    </row>
    <row r="7261" spans="2:5" ht="47.25" x14ac:dyDescent="0.25">
      <c r="B7261" s="265">
        <v>87808</v>
      </c>
      <c r="C7261" s="246" t="s">
        <v>6526</v>
      </c>
      <c r="D7261" s="245" t="s">
        <v>121</v>
      </c>
      <c r="E7261" s="247">
        <v>128.72999999999999</v>
      </c>
    </row>
    <row r="7262" spans="2:5" ht="47.25" x14ac:dyDescent="0.25">
      <c r="B7262" s="265">
        <v>87778</v>
      </c>
      <c r="C7262" s="246" t="s">
        <v>6506</v>
      </c>
      <c r="D7262" s="245" t="s">
        <v>121</v>
      </c>
      <c r="E7262" s="247">
        <v>95.65</v>
      </c>
    </row>
    <row r="7263" spans="2:5" ht="47.25" x14ac:dyDescent="0.25">
      <c r="B7263" s="265">
        <v>87783</v>
      </c>
      <c r="C7263" s="246" t="s">
        <v>6509</v>
      </c>
      <c r="D7263" s="245" t="s">
        <v>121</v>
      </c>
      <c r="E7263" s="247">
        <v>124.99</v>
      </c>
    </row>
    <row r="7264" spans="2:5" ht="47.25" x14ac:dyDescent="0.25">
      <c r="B7264" s="265">
        <v>87787</v>
      </c>
      <c r="C7264" s="246" t="s">
        <v>6512</v>
      </c>
      <c r="D7264" s="245" t="s">
        <v>121</v>
      </c>
      <c r="E7264" s="247">
        <v>142.91</v>
      </c>
    </row>
    <row r="7265" spans="2:5" ht="47.25" x14ac:dyDescent="0.25">
      <c r="B7265" s="265">
        <v>87791</v>
      </c>
      <c r="C7265" s="246" t="s">
        <v>6514</v>
      </c>
      <c r="D7265" s="245" t="s">
        <v>121</v>
      </c>
      <c r="E7265" s="247">
        <v>157.63999999999999</v>
      </c>
    </row>
    <row r="7266" spans="2:5" ht="47.25" x14ac:dyDescent="0.25">
      <c r="B7266" s="265">
        <v>87832</v>
      </c>
      <c r="C7266" s="246" t="s">
        <v>6544</v>
      </c>
      <c r="D7266" s="245" t="s">
        <v>121</v>
      </c>
      <c r="E7266" s="247">
        <v>152.22</v>
      </c>
    </row>
    <row r="7267" spans="2:5" ht="47.25" x14ac:dyDescent="0.25">
      <c r="B7267" s="265">
        <v>87812</v>
      </c>
      <c r="C7267" s="246" t="s">
        <v>6529</v>
      </c>
      <c r="D7267" s="245" t="s">
        <v>121</v>
      </c>
      <c r="E7267" s="247">
        <v>121.58</v>
      </c>
    </row>
    <row r="7268" spans="2:5" ht="47.25" x14ac:dyDescent="0.25">
      <c r="B7268" s="265">
        <v>87816</v>
      </c>
      <c r="C7268" s="246" t="s">
        <v>6532</v>
      </c>
      <c r="D7268" s="245" t="s">
        <v>121</v>
      </c>
      <c r="E7268" s="247">
        <v>149.75</v>
      </c>
    </row>
    <row r="7269" spans="2:5" ht="47.25" x14ac:dyDescent="0.25">
      <c r="B7269" s="265">
        <v>87820</v>
      </c>
      <c r="C7269" s="246" t="s">
        <v>6535</v>
      </c>
      <c r="D7269" s="245" t="s">
        <v>121</v>
      </c>
      <c r="E7269" s="247">
        <v>166.5</v>
      </c>
    </row>
    <row r="7270" spans="2:5" ht="47.25" x14ac:dyDescent="0.25">
      <c r="B7270" s="265">
        <v>87824</v>
      </c>
      <c r="C7270" s="246" t="s">
        <v>6538</v>
      </c>
      <c r="D7270" s="245" t="s">
        <v>121</v>
      </c>
      <c r="E7270" s="247">
        <v>194.43</v>
      </c>
    </row>
    <row r="7271" spans="2:5" ht="47.25" x14ac:dyDescent="0.25">
      <c r="B7271" s="265">
        <v>87828</v>
      </c>
      <c r="C7271" s="246" t="s">
        <v>6541</v>
      </c>
      <c r="D7271" s="245" t="s">
        <v>121</v>
      </c>
      <c r="E7271" s="247">
        <v>122.07</v>
      </c>
    </row>
    <row r="7272" spans="2:5" ht="47.25" x14ac:dyDescent="0.25">
      <c r="B7272" s="265">
        <v>104251</v>
      </c>
      <c r="C7272" s="246" t="s">
        <v>6603</v>
      </c>
      <c r="D7272" s="245" t="s">
        <v>121</v>
      </c>
      <c r="E7272" s="247">
        <v>113.31</v>
      </c>
    </row>
    <row r="7273" spans="2:5" ht="47.25" x14ac:dyDescent="0.25">
      <c r="B7273" s="265">
        <v>104255</v>
      </c>
      <c r="C7273" s="246" t="s">
        <v>6607</v>
      </c>
      <c r="D7273" s="245" t="s">
        <v>121</v>
      </c>
      <c r="E7273" s="247">
        <v>140.16</v>
      </c>
    </row>
    <row r="7274" spans="2:5" ht="47.25" x14ac:dyDescent="0.25">
      <c r="B7274" s="265">
        <v>104259</v>
      </c>
      <c r="C7274" s="246" t="s">
        <v>6611</v>
      </c>
      <c r="D7274" s="245" t="s">
        <v>121</v>
      </c>
      <c r="E7274" s="247">
        <v>156.91</v>
      </c>
    </row>
    <row r="7275" spans="2:5" ht="47.25" x14ac:dyDescent="0.25">
      <c r="B7275" s="265">
        <v>104263</v>
      </c>
      <c r="C7275" s="246" t="s">
        <v>6615</v>
      </c>
      <c r="D7275" s="245" t="s">
        <v>121</v>
      </c>
      <c r="E7275" s="247">
        <v>182.62</v>
      </c>
    </row>
    <row r="7276" spans="2:5" ht="31.5" x14ac:dyDescent="0.25">
      <c r="B7276" s="265">
        <v>87794</v>
      </c>
      <c r="C7276" s="246" t="s">
        <v>6516</v>
      </c>
      <c r="D7276" s="245" t="s">
        <v>121</v>
      </c>
      <c r="E7276" s="247">
        <v>51.2</v>
      </c>
    </row>
    <row r="7277" spans="2:5" ht="31.5" x14ac:dyDescent="0.25">
      <c r="B7277" s="265">
        <v>87799</v>
      </c>
      <c r="C7277" s="246" t="s">
        <v>6519</v>
      </c>
      <c r="D7277" s="245" t="s">
        <v>121</v>
      </c>
      <c r="E7277" s="247">
        <v>71.040000000000006</v>
      </c>
    </row>
    <row r="7278" spans="2:5" ht="31.5" x14ac:dyDescent="0.25">
      <c r="B7278" s="265">
        <v>87803</v>
      </c>
      <c r="C7278" s="246" t="s">
        <v>6522</v>
      </c>
      <c r="D7278" s="245" t="s">
        <v>121</v>
      </c>
      <c r="E7278" s="247">
        <v>78.349999999999994</v>
      </c>
    </row>
    <row r="7279" spans="2:5" ht="31.5" x14ac:dyDescent="0.25">
      <c r="B7279" s="265">
        <v>87807</v>
      </c>
      <c r="C7279" s="246" t="s">
        <v>6525</v>
      </c>
      <c r="D7279" s="245" t="s">
        <v>121</v>
      </c>
      <c r="E7279" s="247">
        <v>85.62</v>
      </c>
    </row>
    <row r="7280" spans="2:5" ht="31.5" x14ac:dyDescent="0.25">
      <c r="B7280" s="265">
        <v>104218</v>
      </c>
      <c r="C7280" s="246" t="s">
        <v>6570</v>
      </c>
      <c r="D7280" s="245" t="s">
        <v>121</v>
      </c>
      <c r="E7280" s="247">
        <v>64.97</v>
      </c>
    </row>
    <row r="7281" spans="2:5" ht="31.5" x14ac:dyDescent="0.25">
      <c r="B7281" s="265">
        <v>87777</v>
      </c>
      <c r="C7281" s="246" t="s">
        <v>6505</v>
      </c>
      <c r="D7281" s="245" t="s">
        <v>121</v>
      </c>
      <c r="E7281" s="247">
        <v>70.09</v>
      </c>
    </row>
    <row r="7282" spans="2:5" ht="31.5" x14ac:dyDescent="0.25">
      <c r="B7282" s="265">
        <v>104222</v>
      </c>
      <c r="C7282" s="246" t="s">
        <v>6574</v>
      </c>
      <c r="D7282" s="245" t="s">
        <v>121</v>
      </c>
      <c r="E7282" s="247">
        <v>83.82</v>
      </c>
    </row>
    <row r="7283" spans="2:5" ht="31.5" x14ac:dyDescent="0.25">
      <c r="B7283" s="265">
        <v>87781</v>
      </c>
      <c r="C7283" s="246" t="s">
        <v>6508</v>
      </c>
      <c r="D7283" s="245" t="s">
        <v>121</v>
      </c>
      <c r="E7283" s="247">
        <v>90.38</v>
      </c>
    </row>
    <row r="7284" spans="2:5" ht="31.5" x14ac:dyDescent="0.25">
      <c r="B7284" s="265">
        <v>104226</v>
      </c>
      <c r="C7284" s="246" t="s">
        <v>6578</v>
      </c>
      <c r="D7284" s="245" t="s">
        <v>121</v>
      </c>
      <c r="E7284" s="247">
        <v>91.64</v>
      </c>
    </row>
    <row r="7285" spans="2:5" ht="31.5" x14ac:dyDescent="0.25">
      <c r="B7285" s="265">
        <v>87786</v>
      </c>
      <c r="C7285" s="246" t="s">
        <v>6511</v>
      </c>
      <c r="D7285" s="245" t="s">
        <v>121</v>
      </c>
      <c r="E7285" s="247">
        <v>98.2</v>
      </c>
    </row>
    <row r="7286" spans="2:5" ht="31.5" x14ac:dyDescent="0.25">
      <c r="B7286" s="265">
        <v>104230</v>
      </c>
      <c r="C7286" s="246" t="s">
        <v>6582</v>
      </c>
      <c r="D7286" s="245" t="s">
        <v>121</v>
      </c>
      <c r="E7286" s="247">
        <v>108.13</v>
      </c>
    </row>
    <row r="7287" spans="2:5" ht="31.5" x14ac:dyDescent="0.25">
      <c r="B7287" s="265">
        <v>104234</v>
      </c>
      <c r="C7287" s="246" t="s">
        <v>6586</v>
      </c>
      <c r="D7287" s="245" t="s">
        <v>121</v>
      </c>
      <c r="E7287" s="247">
        <v>48.18</v>
      </c>
    </row>
    <row r="7288" spans="2:5" ht="31.5" x14ac:dyDescent="0.25">
      <c r="B7288" s="265">
        <v>104238</v>
      </c>
      <c r="C7288" s="246" t="s">
        <v>6590</v>
      </c>
      <c r="D7288" s="245" t="s">
        <v>121</v>
      </c>
      <c r="E7288" s="247">
        <v>66.58</v>
      </c>
    </row>
    <row r="7289" spans="2:5" ht="31.5" x14ac:dyDescent="0.25">
      <c r="B7289" s="265">
        <v>104242</v>
      </c>
      <c r="C7289" s="246" t="s">
        <v>6594</v>
      </c>
      <c r="D7289" s="245" t="s">
        <v>121</v>
      </c>
      <c r="E7289" s="247">
        <v>73.89</v>
      </c>
    </row>
    <row r="7290" spans="2:5" ht="31.5" x14ac:dyDescent="0.25">
      <c r="B7290" s="265">
        <v>104246</v>
      </c>
      <c r="C7290" s="246" t="s">
        <v>6598</v>
      </c>
      <c r="D7290" s="245" t="s">
        <v>121</v>
      </c>
      <c r="E7290" s="247">
        <v>80.7</v>
      </c>
    </row>
    <row r="7291" spans="2:5" ht="47.25" x14ac:dyDescent="0.25">
      <c r="B7291" s="265">
        <v>104250</v>
      </c>
      <c r="C7291" s="246" t="s">
        <v>6602</v>
      </c>
      <c r="D7291" s="245" t="s">
        <v>121</v>
      </c>
      <c r="E7291" s="247">
        <v>92.03</v>
      </c>
    </row>
    <row r="7292" spans="2:5" ht="47.25" x14ac:dyDescent="0.25">
      <c r="B7292" s="265">
        <v>87811</v>
      </c>
      <c r="C7292" s="246" t="s">
        <v>6528</v>
      </c>
      <c r="D7292" s="245" t="s">
        <v>121</v>
      </c>
      <c r="E7292" s="247">
        <v>101.22</v>
      </c>
    </row>
    <row r="7293" spans="2:5" ht="47.25" x14ac:dyDescent="0.25">
      <c r="B7293" s="265">
        <v>104254</v>
      </c>
      <c r="C7293" s="246" t="s">
        <v>6606</v>
      </c>
      <c r="D7293" s="245" t="s">
        <v>121</v>
      </c>
      <c r="E7293" s="247">
        <v>110.43</v>
      </c>
    </row>
    <row r="7294" spans="2:5" ht="47.25" x14ac:dyDescent="0.25">
      <c r="B7294" s="265">
        <v>87815</v>
      </c>
      <c r="C7294" s="246" t="s">
        <v>6531</v>
      </c>
      <c r="D7294" s="245" t="s">
        <v>121</v>
      </c>
      <c r="E7294" s="247">
        <v>121.06</v>
      </c>
    </row>
    <row r="7295" spans="2:5" ht="47.25" x14ac:dyDescent="0.25">
      <c r="B7295" s="265">
        <v>104258</v>
      </c>
      <c r="C7295" s="246" t="s">
        <v>6610</v>
      </c>
      <c r="D7295" s="245" t="s">
        <v>121</v>
      </c>
      <c r="E7295" s="247">
        <v>117.74</v>
      </c>
    </row>
    <row r="7296" spans="2:5" ht="47.25" x14ac:dyDescent="0.25">
      <c r="B7296" s="265">
        <v>87819</v>
      </c>
      <c r="C7296" s="246" t="s">
        <v>6534</v>
      </c>
      <c r="D7296" s="245" t="s">
        <v>121</v>
      </c>
      <c r="E7296" s="247">
        <v>128.37</v>
      </c>
    </row>
    <row r="7297" spans="2:5" ht="47.25" x14ac:dyDescent="0.25">
      <c r="B7297" s="265">
        <v>104262</v>
      </c>
      <c r="C7297" s="246" t="s">
        <v>6614</v>
      </c>
      <c r="D7297" s="245" t="s">
        <v>121</v>
      </c>
      <c r="E7297" s="247">
        <v>152.76</v>
      </c>
    </row>
    <row r="7298" spans="2:5" ht="47.25" x14ac:dyDescent="0.25">
      <c r="B7298" s="265">
        <v>87823</v>
      </c>
      <c r="C7298" s="246" t="s">
        <v>6537</v>
      </c>
      <c r="D7298" s="245" t="s">
        <v>121</v>
      </c>
      <c r="E7298" s="247">
        <v>167.27</v>
      </c>
    </row>
    <row r="7299" spans="2:5" ht="47.25" x14ac:dyDescent="0.25">
      <c r="B7299" s="265">
        <v>87827</v>
      </c>
      <c r="C7299" s="246" t="s">
        <v>6540</v>
      </c>
      <c r="D7299" s="245" t="s">
        <v>121</v>
      </c>
      <c r="E7299" s="247">
        <v>94.29</v>
      </c>
    </row>
    <row r="7300" spans="2:5" ht="47.25" x14ac:dyDescent="0.25">
      <c r="B7300" s="265">
        <v>87831</v>
      </c>
      <c r="C7300" s="246" t="s">
        <v>6543</v>
      </c>
      <c r="D7300" s="245" t="s">
        <v>121</v>
      </c>
      <c r="E7300" s="247">
        <v>113.92</v>
      </c>
    </row>
    <row r="7301" spans="2:5" ht="47.25" x14ac:dyDescent="0.25">
      <c r="B7301" s="265">
        <v>104220</v>
      </c>
      <c r="C7301" s="246" t="s">
        <v>6572</v>
      </c>
      <c r="D7301" s="245" t="s">
        <v>121</v>
      </c>
      <c r="E7301" s="247">
        <v>62.76</v>
      </c>
    </row>
    <row r="7302" spans="2:5" ht="47.25" x14ac:dyDescent="0.25">
      <c r="B7302" s="265">
        <v>104203</v>
      </c>
      <c r="C7302" s="246" t="s">
        <v>6555</v>
      </c>
      <c r="D7302" s="245" t="s">
        <v>121</v>
      </c>
      <c r="E7302" s="247">
        <v>67.95</v>
      </c>
    </row>
    <row r="7303" spans="2:5" ht="47.25" x14ac:dyDescent="0.25">
      <c r="B7303" s="265">
        <v>104224</v>
      </c>
      <c r="C7303" s="246" t="s">
        <v>6576</v>
      </c>
      <c r="D7303" s="245" t="s">
        <v>121</v>
      </c>
      <c r="E7303" s="247">
        <v>80.900000000000006</v>
      </c>
    </row>
    <row r="7304" spans="2:5" ht="47.25" x14ac:dyDescent="0.25">
      <c r="B7304" s="265">
        <v>104204</v>
      </c>
      <c r="C7304" s="246" t="s">
        <v>6556</v>
      </c>
      <c r="D7304" s="245" t="s">
        <v>121</v>
      </c>
      <c r="E7304" s="247">
        <v>87.64</v>
      </c>
    </row>
    <row r="7305" spans="2:5" ht="47.25" x14ac:dyDescent="0.25">
      <c r="B7305" s="265">
        <v>104228</v>
      </c>
      <c r="C7305" s="246" t="s">
        <v>6580</v>
      </c>
      <c r="D7305" s="245" t="s">
        <v>121</v>
      </c>
      <c r="E7305" s="247">
        <v>87.72</v>
      </c>
    </row>
    <row r="7306" spans="2:5" ht="47.25" x14ac:dyDescent="0.25">
      <c r="B7306" s="265">
        <v>104205</v>
      </c>
      <c r="C7306" s="246" t="s">
        <v>6557</v>
      </c>
      <c r="D7306" s="245" t="s">
        <v>121</v>
      </c>
      <c r="E7306" s="247">
        <v>94.46</v>
      </c>
    </row>
    <row r="7307" spans="2:5" ht="47.25" x14ac:dyDescent="0.25">
      <c r="B7307" s="265">
        <v>104232</v>
      </c>
      <c r="C7307" s="246" t="s">
        <v>6584</v>
      </c>
      <c r="D7307" s="245" t="s">
        <v>121</v>
      </c>
      <c r="E7307" s="247">
        <v>97.02</v>
      </c>
    </row>
    <row r="7308" spans="2:5" ht="47.25" x14ac:dyDescent="0.25">
      <c r="B7308" s="265">
        <v>104206</v>
      </c>
      <c r="C7308" s="246" t="s">
        <v>6558</v>
      </c>
      <c r="D7308" s="245" t="s">
        <v>121</v>
      </c>
      <c r="E7308" s="247">
        <v>104.44</v>
      </c>
    </row>
    <row r="7309" spans="2:5" ht="47.25" x14ac:dyDescent="0.25">
      <c r="B7309" s="265">
        <v>104236</v>
      </c>
      <c r="C7309" s="246" t="s">
        <v>6588</v>
      </c>
      <c r="D7309" s="245" t="s">
        <v>121</v>
      </c>
      <c r="E7309" s="247">
        <v>45.77</v>
      </c>
    </row>
    <row r="7310" spans="2:5" ht="47.25" x14ac:dyDescent="0.25">
      <c r="B7310" s="265">
        <v>104207</v>
      </c>
      <c r="C7310" s="246" t="s">
        <v>6559</v>
      </c>
      <c r="D7310" s="245" t="s">
        <v>121</v>
      </c>
      <c r="E7310" s="247">
        <v>48.96</v>
      </c>
    </row>
    <row r="7311" spans="2:5" ht="47.25" x14ac:dyDescent="0.25">
      <c r="B7311" s="265">
        <v>104240</v>
      </c>
      <c r="C7311" s="246" t="s">
        <v>6592</v>
      </c>
      <c r="D7311" s="245" t="s">
        <v>121</v>
      </c>
      <c r="E7311" s="247">
        <v>63.59</v>
      </c>
    </row>
    <row r="7312" spans="2:5" ht="47.25" x14ac:dyDescent="0.25">
      <c r="B7312" s="265">
        <v>104208</v>
      </c>
      <c r="C7312" s="246" t="s">
        <v>6560</v>
      </c>
      <c r="D7312" s="245" t="s">
        <v>121</v>
      </c>
      <c r="E7312" s="247">
        <v>68.180000000000007</v>
      </c>
    </row>
    <row r="7313" spans="2:5" ht="47.25" x14ac:dyDescent="0.25">
      <c r="B7313" s="265">
        <v>104244</v>
      </c>
      <c r="C7313" s="246" t="s">
        <v>6596</v>
      </c>
      <c r="D7313" s="245" t="s">
        <v>121</v>
      </c>
      <c r="E7313" s="247">
        <v>70</v>
      </c>
    </row>
    <row r="7314" spans="2:5" ht="47.25" x14ac:dyDescent="0.25">
      <c r="B7314" s="265">
        <v>104209</v>
      </c>
      <c r="C7314" s="246" t="s">
        <v>6561</v>
      </c>
      <c r="D7314" s="245" t="s">
        <v>121</v>
      </c>
      <c r="E7314" s="247">
        <v>74.599999999999994</v>
      </c>
    </row>
    <row r="7315" spans="2:5" ht="47.25" x14ac:dyDescent="0.25">
      <c r="B7315" s="265">
        <v>104248</v>
      </c>
      <c r="C7315" s="246" t="s">
        <v>6600</v>
      </c>
      <c r="D7315" s="245" t="s">
        <v>121</v>
      </c>
      <c r="E7315" s="247">
        <v>72.33</v>
      </c>
    </row>
    <row r="7316" spans="2:5" ht="47.25" x14ac:dyDescent="0.25">
      <c r="B7316" s="265">
        <v>104210</v>
      </c>
      <c r="C7316" s="246" t="s">
        <v>6562</v>
      </c>
      <c r="D7316" s="245" t="s">
        <v>121</v>
      </c>
      <c r="E7316" s="247">
        <v>76.77</v>
      </c>
    </row>
    <row r="7317" spans="2:5" ht="47.25" x14ac:dyDescent="0.25">
      <c r="B7317" s="265">
        <v>104252</v>
      </c>
      <c r="C7317" s="246" t="s">
        <v>6604</v>
      </c>
      <c r="D7317" s="245" t="s">
        <v>121</v>
      </c>
      <c r="E7317" s="247">
        <v>90.98</v>
      </c>
    </row>
    <row r="7318" spans="2:5" ht="47.25" x14ac:dyDescent="0.25">
      <c r="B7318" s="265">
        <v>104211</v>
      </c>
      <c r="C7318" s="246" t="s">
        <v>6563</v>
      </c>
      <c r="D7318" s="245" t="s">
        <v>121</v>
      </c>
      <c r="E7318" s="247">
        <v>100.31</v>
      </c>
    </row>
    <row r="7319" spans="2:5" ht="47.25" x14ac:dyDescent="0.25">
      <c r="B7319" s="265">
        <v>104212</v>
      </c>
      <c r="C7319" s="246" t="s">
        <v>6564</v>
      </c>
      <c r="D7319" s="245" t="s">
        <v>121</v>
      </c>
      <c r="E7319" s="247">
        <v>119.62</v>
      </c>
    </row>
    <row r="7320" spans="2:5" ht="47.25" x14ac:dyDescent="0.25">
      <c r="B7320" s="265">
        <v>104213</v>
      </c>
      <c r="C7320" s="246" t="s">
        <v>6565</v>
      </c>
      <c r="D7320" s="245" t="s">
        <v>121</v>
      </c>
      <c r="E7320" s="247">
        <v>126.04</v>
      </c>
    </row>
    <row r="7321" spans="2:5" ht="47.25" x14ac:dyDescent="0.25">
      <c r="B7321" s="265">
        <v>104214</v>
      </c>
      <c r="C7321" s="246" t="s">
        <v>6566</v>
      </c>
      <c r="D7321" s="245" t="s">
        <v>121</v>
      </c>
      <c r="E7321" s="247">
        <v>151.32</v>
      </c>
    </row>
    <row r="7322" spans="2:5" ht="47.25" x14ac:dyDescent="0.25">
      <c r="B7322" s="265">
        <v>104215</v>
      </c>
      <c r="C7322" s="246" t="s">
        <v>6567</v>
      </c>
      <c r="D7322" s="245" t="s">
        <v>121</v>
      </c>
      <c r="E7322" s="247">
        <v>92.17</v>
      </c>
    </row>
    <row r="7323" spans="2:5" ht="47.25" x14ac:dyDescent="0.25">
      <c r="B7323" s="265">
        <v>104216</v>
      </c>
      <c r="C7323" s="246" t="s">
        <v>6568</v>
      </c>
      <c r="D7323" s="245" t="s">
        <v>121</v>
      </c>
      <c r="E7323" s="247">
        <v>110.8</v>
      </c>
    </row>
    <row r="7324" spans="2:5" ht="47.25" x14ac:dyDescent="0.25">
      <c r="B7324" s="265">
        <v>104217</v>
      </c>
      <c r="C7324" s="246" t="s">
        <v>6569</v>
      </c>
      <c r="D7324" s="245" t="s">
        <v>121</v>
      </c>
      <c r="E7324" s="247">
        <v>59.96</v>
      </c>
    </row>
    <row r="7325" spans="2:5" ht="47.25" x14ac:dyDescent="0.25">
      <c r="B7325" s="265">
        <v>104221</v>
      </c>
      <c r="C7325" s="246" t="s">
        <v>6573</v>
      </c>
      <c r="D7325" s="245" t="s">
        <v>121</v>
      </c>
      <c r="E7325" s="247">
        <v>77.09</v>
      </c>
    </row>
    <row r="7326" spans="2:5" ht="47.25" x14ac:dyDescent="0.25">
      <c r="B7326" s="265">
        <v>104225</v>
      </c>
      <c r="C7326" s="246" t="s">
        <v>6577</v>
      </c>
      <c r="D7326" s="245" t="s">
        <v>121</v>
      </c>
      <c r="E7326" s="247">
        <v>83.21</v>
      </c>
    </row>
    <row r="7327" spans="2:5" ht="47.25" x14ac:dyDescent="0.25">
      <c r="B7327" s="265">
        <v>104229</v>
      </c>
      <c r="C7327" s="246" t="s">
        <v>6581</v>
      </c>
      <c r="D7327" s="245" t="s">
        <v>121</v>
      </c>
      <c r="E7327" s="247">
        <v>98.85</v>
      </c>
    </row>
    <row r="7328" spans="2:5" ht="47.25" x14ac:dyDescent="0.25">
      <c r="B7328" s="265">
        <v>104233</v>
      </c>
      <c r="C7328" s="246" t="s">
        <v>6585</v>
      </c>
      <c r="D7328" s="245" t="s">
        <v>121</v>
      </c>
      <c r="E7328" s="247">
        <v>43.49</v>
      </c>
    </row>
    <row r="7329" spans="2:5" ht="47.25" x14ac:dyDescent="0.25">
      <c r="B7329" s="265">
        <v>104237</v>
      </c>
      <c r="C7329" s="246" t="s">
        <v>6589</v>
      </c>
      <c r="D7329" s="245" t="s">
        <v>121</v>
      </c>
      <c r="E7329" s="247">
        <v>60.3</v>
      </c>
    </row>
    <row r="7330" spans="2:5" ht="47.25" x14ac:dyDescent="0.25">
      <c r="B7330" s="265">
        <v>104241</v>
      </c>
      <c r="C7330" s="246" t="s">
        <v>6593</v>
      </c>
      <c r="D7330" s="245" t="s">
        <v>121</v>
      </c>
      <c r="E7330" s="247">
        <v>66.02</v>
      </c>
    </row>
    <row r="7331" spans="2:5" ht="47.25" x14ac:dyDescent="0.25">
      <c r="B7331" s="265">
        <v>104245</v>
      </c>
      <c r="C7331" s="246" t="s">
        <v>6597</v>
      </c>
      <c r="D7331" s="245" t="s">
        <v>121</v>
      </c>
      <c r="E7331" s="247">
        <v>72.03</v>
      </c>
    </row>
    <row r="7332" spans="2:5" ht="47.25" x14ac:dyDescent="0.25">
      <c r="B7332" s="265">
        <v>104249</v>
      </c>
      <c r="C7332" s="246" t="s">
        <v>6601</v>
      </c>
      <c r="D7332" s="245" t="s">
        <v>121</v>
      </c>
      <c r="E7332" s="247">
        <v>87.34</v>
      </c>
    </row>
    <row r="7333" spans="2:5" ht="47.25" x14ac:dyDescent="0.25">
      <c r="B7333" s="265">
        <v>104253</v>
      </c>
      <c r="C7333" s="246" t="s">
        <v>6605</v>
      </c>
      <c r="D7333" s="245" t="s">
        <v>121</v>
      </c>
      <c r="E7333" s="247">
        <v>104.15</v>
      </c>
    </row>
    <row r="7334" spans="2:5" ht="47.25" x14ac:dyDescent="0.25">
      <c r="B7334" s="265">
        <v>104256</v>
      </c>
      <c r="C7334" s="246" t="s">
        <v>6608</v>
      </c>
      <c r="D7334" s="245" t="s">
        <v>121</v>
      </c>
      <c r="E7334" s="247">
        <v>108.8</v>
      </c>
    </row>
    <row r="7335" spans="2:5" ht="47.25" x14ac:dyDescent="0.25">
      <c r="B7335" s="265">
        <v>104260</v>
      </c>
      <c r="C7335" s="246" t="s">
        <v>6612</v>
      </c>
      <c r="D7335" s="245" t="s">
        <v>121</v>
      </c>
      <c r="E7335" s="247">
        <v>115.21</v>
      </c>
    </row>
    <row r="7336" spans="2:5" ht="47.25" x14ac:dyDescent="0.25">
      <c r="B7336" s="265">
        <v>104264</v>
      </c>
      <c r="C7336" s="246" t="s">
        <v>6616</v>
      </c>
      <c r="D7336" s="245" t="s">
        <v>121</v>
      </c>
      <c r="E7336" s="247">
        <v>137.97999999999999</v>
      </c>
    </row>
    <row r="7337" spans="2:5" ht="31.5" x14ac:dyDescent="0.25">
      <c r="B7337" s="265">
        <v>87792</v>
      </c>
      <c r="C7337" s="246" t="s">
        <v>6515</v>
      </c>
      <c r="D7337" s="245" t="s">
        <v>121</v>
      </c>
      <c r="E7337" s="247">
        <v>46.51</v>
      </c>
    </row>
    <row r="7338" spans="2:5" ht="31.5" x14ac:dyDescent="0.25">
      <c r="B7338" s="265">
        <v>87797</v>
      </c>
      <c r="C7338" s="246" t="s">
        <v>6518</v>
      </c>
      <c r="D7338" s="245" t="s">
        <v>121</v>
      </c>
      <c r="E7338" s="247">
        <v>64.760000000000005</v>
      </c>
    </row>
    <row r="7339" spans="2:5" ht="31.5" x14ac:dyDescent="0.25">
      <c r="B7339" s="265">
        <v>87801</v>
      </c>
      <c r="C7339" s="246" t="s">
        <v>6521</v>
      </c>
      <c r="D7339" s="245" t="s">
        <v>121</v>
      </c>
      <c r="E7339" s="247">
        <v>70.48</v>
      </c>
    </row>
    <row r="7340" spans="2:5" ht="47.25" x14ac:dyDescent="0.25">
      <c r="B7340" s="265">
        <v>87805</v>
      </c>
      <c r="C7340" s="246" t="s">
        <v>6524</v>
      </c>
      <c r="D7340" s="245" t="s">
        <v>121</v>
      </c>
      <c r="E7340" s="247">
        <v>76.95</v>
      </c>
    </row>
    <row r="7341" spans="2:5" ht="31.5" x14ac:dyDescent="0.25">
      <c r="B7341" s="265">
        <v>87775</v>
      </c>
      <c r="C7341" s="246" t="s">
        <v>6504</v>
      </c>
      <c r="D7341" s="245" t="s">
        <v>121</v>
      </c>
      <c r="E7341" s="247">
        <v>65.08</v>
      </c>
    </row>
    <row r="7342" spans="2:5" ht="31.5" x14ac:dyDescent="0.25">
      <c r="B7342" s="265">
        <v>87779</v>
      </c>
      <c r="C7342" s="246" t="s">
        <v>6507</v>
      </c>
      <c r="D7342" s="245" t="s">
        <v>121</v>
      </c>
      <c r="E7342" s="247">
        <v>83.65</v>
      </c>
    </row>
    <row r="7343" spans="2:5" ht="31.5" x14ac:dyDescent="0.25">
      <c r="B7343" s="265">
        <v>87784</v>
      </c>
      <c r="C7343" s="246" t="s">
        <v>6510</v>
      </c>
      <c r="D7343" s="245" t="s">
        <v>121</v>
      </c>
      <c r="E7343" s="247">
        <v>89.77</v>
      </c>
    </row>
    <row r="7344" spans="2:5" ht="47.25" x14ac:dyDescent="0.25">
      <c r="B7344" s="265">
        <v>87788</v>
      </c>
      <c r="C7344" s="246" t="s">
        <v>6513</v>
      </c>
      <c r="D7344" s="245" t="s">
        <v>121</v>
      </c>
      <c r="E7344" s="247">
        <v>106.98</v>
      </c>
    </row>
    <row r="7345" spans="2:5" ht="47.25" x14ac:dyDescent="0.25">
      <c r="B7345" s="265">
        <v>87809</v>
      </c>
      <c r="C7345" s="246" t="s">
        <v>6527</v>
      </c>
      <c r="D7345" s="245" t="s">
        <v>121</v>
      </c>
      <c r="E7345" s="247">
        <v>96.53</v>
      </c>
    </row>
    <row r="7346" spans="2:5" ht="47.25" x14ac:dyDescent="0.25">
      <c r="B7346" s="265">
        <v>87813</v>
      </c>
      <c r="C7346" s="246" t="s">
        <v>6530</v>
      </c>
      <c r="D7346" s="245" t="s">
        <v>121</v>
      </c>
      <c r="E7346" s="247">
        <v>114.78</v>
      </c>
    </row>
    <row r="7347" spans="2:5" ht="47.25" x14ac:dyDescent="0.25">
      <c r="B7347" s="265">
        <v>104257</v>
      </c>
      <c r="C7347" s="246" t="s">
        <v>6609</v>
      </c>
      <c r="D7347" s="245" t="s">
        <v>121</v>
      </c>
      <c r="E7347" s="247">
        <v>109.87</v>
      </c>
    </row>
    <row r="7348" spans="2:5" ht="47.25" x14ac:dyDescent="0.25">
      <c r="B7348" s="265">
        <v>87817</v>
      </c>
      <c r="C7348" s="246" t="s">
        <v>6533</v>
      </c>
      <c r="D7348" s="245" t="s">
        <v>121</v>
      </c>
      <c r="E7348" s="247">
        <v>120.5</v>
      </c>
    </row>
    <row r="7349" spans="2:5" ht="47.25" x14ac:dyDescent="0.25">
      <c r="B7349" s="265">
        <v>104261</v>
      </c>
      <c r="C7349" s="246" t="s">
        <v>6613</v>
      </c>
      <c r="D7349" s="245" t="s">
        <v>121</v>
      </c>
      <c r="E7349" s="247">
        <v>144.09</v>
      </c>
    </row>
    <row r="7350" spans="2:5" ht="47.25" x14ac:dyDescent="0.25">
      <c r="B7350" s="265">
        <v>87821</v>
      </c>
      <c r="C7350" s="246" t="s">
        <v>6536</v>
      </c>
      <c r="D7350" s="245" t="s">
        <v>121</v>
      </c>
      <c r="E7350" s="247">
        <v>158.6</v>
      </c>
    </row>
    <row r="7351" spans="2:5" ht="47.25" x14ac:dyDescent="0.25">
      <c r="B7351" s="265">
        <v>87825</v>
      </c>
      <c r="C7351" s="246" t="s">
        <v>6539</v>
      </c>
      <c r="D7351" s="245" t="s">
        <v>121</v>
      </c>
      <c r="E7351" s="247">
        <v>88.56</v>
      </c>
    </row>
    <row r="7352" spans="2:5" ht="47.25" x14ac:dyDescent="0.25">
      <c r="B7352" s="265">
        <v>87829</v>
      </c>
      <c r="C7352" s="246" t="s">
        <v>6542</v>
      </c>
      <c r="D7352" s="245" t="s">
        <v>121</v>
      </c>
      <c r="E7352" s="247">
        <v>106.23</v>
      </c>
    </row>
    <row r="7353" spans="2:5" ht="31.5" x14ac:dyDescent="0.25">
      <c r="B7353" s="265">
        <v>87557</v>
      </c>
      <c r="C7353" s="246" t="s">
        <v>6502</v>
      </c>
      <c r="D7353" s="245" t="s">
        <v>121</v>
      </c>
      <c r="E7353" s="247">
        <v>44.53</v>
      </c>
    </row>
    <row r="7354" spans="2:5" ht="31.5" x14ac:dyDescent="0.25">
      <c r="B7354" s="265">
        <v>87539</v>
      </c>
      <c r="C7354" s="246" t="s">
        <v>6492</v>
      </c>
      <c r="D7354" s="245" t="s">
        <v>121</v>
      </c>
      <c r="E7354" s="247">
        <v>66.739999999999995</v>
      </c>
    </row>
    <row r="7355" spans="2:5" ht="31.5" x14ac:dyDescent="0.25">
      <c r="B7355" s="265">
        <v>104972</v>
      </c>
      <c r="C7355" s="246" t="s">
        <v>6648</v>
      </c>
      <c r="D7355" s="245" t="s">
        <v>121</v>
      </c>
      <c r="E7355" s="247">
        <v>41.72</v>
      </c>
    </row>
    <row r="7356" spans="2:5" ht="31.5" x14ac:dyDescent="0.25">
      <c r="B7356" s="265">
        <v>104954</v>
      </c>
      <c r="C7356" s="246" t="s">
        <v>6630</v>
      </c>
      <c r="D7356" s="245" t="s">
        <v>121</v>
      </c>
      <c r="E7356" s="247">
        <v>57.19</v>
      </c>
    </row>
    <row r="7357" spans="2:5" ht="31.5" x14ac:dyDescent="0.25">
      <c r="B7357" s="265">
        <v>104976</v>
      </c>
      <c r="C7357" s="246" t="s">
        <v>6652</v>
      </c>
      <c r="D7357" s="245" t="s">
        <v>121</v>
      </c>
      <c r="E7357" s="247">
        <v>36.450000000000003</v>
      </c>
    </row>
    <row r="7358" spans="2:5" ht="31.5" x14ac:dyDescent="0.25">
      <c r="B7358" s="265">
        <v>104966</v>
      </c>
      <c r="C7358" s="246" t="s">
        <v>6642</v>
      </c>
      <c r="D7358" s="245" t="s">
        <v>121</v>
      </c>
      <c r="E7358" s="247">
        <v>51.92</v>
      </c>
    </row>
    <row r="7359" spans="2:5" ht="31.5" x14ac:dyDescent="0.25">
      <c r="B7359" s="265">
        <v>104968</v>
      </c>
      <c r="C7359" s="246" t="s">
        <v>6644</v>
      </c>
      <c r="D7359" s="245" t="s">
        <v>121</v>
      </c>
      <c r="E7359" s="247">
        <v>50.55</v>
      </c>
    </row>
    <row r="7360" spans="2:5" ht="31.5" x14ac:dyDescent="0.25">
      <c r="B7360" s="265">
        <v>104962</v>
      </c>
      <c r="C7360" s="246" t="s">
        <v>6638</v>
      </c>
      <c r="D7360" s="245" t="s">
        <v>121</v>
      </c>
      <c r="E7360" s="247">
        <v>66.02</v>
      </c>
    </row>
    <row r="7361" spans="2:5" ht="31.5" x14ac:dyDescent="0.25">
      <c r="B7361" s="265">
        <v>87550</v>
      </c>
      <c r="C7361" s="246" t="s">
        <v>6499</v>
      </c>
      <c r="D7361" s="245" t="s">
        <v>121</v>
      </c>
      <c r="E7361" s="247">
        <v>31.95</v>
      </c>
    </row>
    <row r="7362" spans="2:5" ht="31.5" x14ac:dyDescent="0.25">
      <c r="B7362" s="265">
        <v>87532</v>
      </c>
      <c r="C7362" s="246" t="s">
        <v>6489</v>
      </c>
      <c r="D7362" s="245" t="s">
        <v>121</v>
      </c>
      <c r="E7362" s="247">
        <v>44.78</v>
      </c>
    </row>
    <row r="7363" spans="2:5" ht="31.5" x14ac:dyDescent="0.25">
      <c r="B7363" s="265">
        <v>87554</v>
      </c>
      <c r="C7363" s="246" t="s">
        <v>6501</v>
      </c>
      <c r="D7363" s="245" t="s">
        <v>121</v>
      </c>
      <c r="E7363" s="247">
        <v>28.55</v>
      </c>
    </row>
    <row r="7364" spans="2:5" ht="31.5" x14ac:dyDescent="0.25">
      <c r="B7364" s="265">
        <v>87536</v>
      </c>
      <c r="C7364" s="246" t="s">
        <v>6491</v>
      </c>
      <c r="D7364" s="245" t="s">
        <v>121</v>
      </c>
      <c r="E7364" s="247">
        <v>41.39</v>
      </c>
    </row>
    <row r="7365" spans="2:5" ht="31.5" x14ac:dyDescent="0.25">
      <c r="B7365" s="265">
        <v>87528</v>
      </c>
      <c r="C7365" s="246" t="s">
        <v>6485</v>
      </c>
      <c r="D7365" s="245" t="s">
        <v>121</v>
      </c>
      <c r="E7365" s="247">
        <v>50.49</v>
      </c>
    </row>
    <row r="7366" spans="2:5" ht="31.5" x14ac:dyDescent="0.25">
      <c r="B7366" s="265">
        <v>87546</v>
      </c>
      <c r="C7366" s="246" t="s">
        <v>6495</v>
      </c>
      <c r="D7366" s="245" t="s">
        <v>121</v>
      </c>
      <c r="E7366" s="247">
        <v>37.65</v>
      </c>
    </row>
    <row r="7367" spans="2:5" ht="31.5" x14ac:dyDescent="0.25">
      <c r="B7367" s="265">
        <v>104971</v>
      </c>
      <c r="C7367" s="246" t="s">
        <v>6647</v>
      </c>
      <c r="D7367" s="245" t="s">
        <v>121</v>
      </c>
      <c r="E7367" s="247">
        <v>38.630000000000003</v>
      </c>
    </row>
    <row r="7368" spans="2:5" ht="31.5" x14ac:dyDescent="0.25">
      <c r="B7368" s="265">
        <v>104965</v>
      </c>
      <c r="C7368" s="246" t="s">
        <v>6641</v>
      </c>
      <c r="D7368" s="245" t="s">
        <v>121</v>
      </c>
      <c r="E7368" s="247">
        <v>52.33</v>
      </c>
    </row>
    <row r="7369" spans="2:5" ht="31.5" x14ac:dyDescent="0.25">
      <c r="B7369" s="265">
        <v>104975</v>
      </c>
      <c r="C7369" s="246" t="s">
        <v>6651</v>
      </c>
      <c r="D7369" s="245" t="s">
        <v>121</v>
      </c>
      <c r="E7369" s="247">
        <v>33.36</v>
      </c>
    </row>
    <row r="7370" spans="2:5" ht="31.5" x14ac:dyDescent="0.25">
      <c r="B7370" s="265">
        <v>104957</v>
      </c>
      <c r="C7370" s="246" t="s">
        <v>6633</v>
      </c>
      <c r="D7370" s="245" t="s">
        <v>121</v>
      </c>
      <c r="E7370" s="247">
        <v>47.06</v>
      </c>
    </row>
    <row r="7371" spans="2:5" ht="31.5" x14ac:dyDescent="0.25">
      <c r="B7371" s="265">
        <v>104967</v>
      </c>
      <c r="C7371" s="246" t="s">
        <v>6643</v>
      </c>
      <c r="D7371" s="245" t="s">
        <v>121</v>
      </c>
      <c r="E7371" s="247">
        <v>47.46</v>
      </c>
    </row>
    <row r="7372" spans="2:5" ht="31.5" x14ac:dyDescent="0.25">
      <c r="B7372" s="265">
        <v>104961</v>
      </c>
      <c r="C7372" s="246" t="s">
        <v>6637</v>
      </c>
      <c r="D7372" s="245" t="s">
        <v>121</v>
      </c>
      <c r="E7372" s="247">
        <v>61.16</v>
      </c>
    </row>
    <row r="7373" spans="2:5" ht="31.5" x14ac:dyDescent="0.25">
      <c r="B7373" s="265">
        <v>87549</v>
      </c>
      <c r="C7373" s="246" t="s">
        <v>6498</v>
      </c>
      <c r="D7373" s="245" t="s">
        <v>121</v>
      </c>
      <c r="E7373" s="247">
        <v>28.86</v>
      </c>
    </row>
    <row r="7374" spans="2:5" ht="31.5" x14ac:dyDescent="0.25">
      <c r="B7374" s="265">
        <v>87531</v>
      </c>
      <c r="C7374" s="246" t="s">
        <v>6488</v>
      </c>
      <c r="D7374" s="245" t="s">
        <v>121</v>
      </c>
      <c r="E7374" s="247">
        <v>39.92</v>
      </c>
    </row>
    <row r="7375" spans="2:5" ht="31.5" x14ac:dyDescent="0.25">
      <c r="B7375" s="265">
        <v>87553</v>
      </c>
      <c r="C7375" s="246" t="s">
        <v>6500</v>
      </c>
      <c r="D7375" s="245" t="s">
        <v>121</v>
      </c>
      <c r="E7375" s="247">
        <v>25.46</v>
      </c>
    </row>
    <row r="7376" spans="2:5" ht="31.5" x14ac:dyDescent="0.25">
      <c r="B7376" s="265">
        <v>87535</v>
      </c>
      <c r="C7376" s="246" t="s">
        <v>6490</v>
      </c>
      <c r="D7376" s="245" t="s">
        <v>121</v>
      </c>
      <c r="E7376" s="247">
        <v>36.53</v>
      </c>
    </row>
    <row r="7377" spans="2:5" ht="31.5" x14ac:dyDescent="0.25">
      <c r="B7377" s="265">
        <v>87527</v>
      </c>
      <c r="C7377" s="246" t="s">
        <v>6484</v>
      </c>
      <c r="D7377" s="245" t="s">
        <v>121</v>
      </c>
      <c r="E7377" s="247">
        <v>45.63</v>
      </c>
    </row>
    <row r="7378" spans="2:5" ht="31.5" x14ac:dyDescent="0.25">
      <c r="B7378" s="265">
        <v>87545</v>
      </c>
      <c r="C7378" s="246" t="s">
        <v>6494</v>
      </c>
      <c r="D7378" s="245" t="s">
        <v>121</v>
      </c>
      <c r="E7378" s="247">
        <v>34.56</v>
      </c>
    </row>
    <row r="7379" spans="2:5" ht="31.5" x14ac:dyDescent="0.25">
      <c r="B7379" s="265">
        <v>104960</v>
      </c>
      <c r="C7379" s="246" t="s">
        <v>6636</v>
      </c>
      <c r="D7379" s="245" t="s">
        <v>121</v>
      </c>
      <c r="E7379" s="247">
        <v>42.51</v>
      </c>
    </row>
    <row r="7380" spans="2:5" ht="31.5" x14ac:dyDescent="0.25">
      <c r="B7380" s="265">
        <v>87561</v>
      </c>
      <c r="C7380" s="246" t="s">
        <v>6503</v>
      </c>
      <c r="D7380" s="245" t="s">
        <v>121</v>
      </c>
      <c r="E7380" s="247">
        <v>43.79</v>
      </c>
    </row>
    <row r="7381" spans="2:5" ht="31.5" x14ac:dyDescent="0.25">
      <c r="B7381" s="265">
        <v>104953</v>
      </c>
      <c r="C7381" s="246" t="s">
        <v>6629</v>
      </c>
      <c r="D7381" s="245" t="s">
        <v>121</v>
      </c>
      <c r="E7381" s="247">
        <v>64.73</v>
      </c>
    </row>
    <row r="7382" spans="2:5" ht="31.5" x14ac:dyDescent="0.25">
      <c r="B7382" s="265">
        <v>87543</v>
      </c>
      <c r="C7382" s="246" t="s">
        <v>6493</v>
      </c>
      <c r="D7382" s="245" t="s">
        <v>121</v>
      </c>
      <c r="E7382" s="247">
        <v>26.23</v>
      </c>
    </row>
    <row r="7383" spans="2:5" ht="31.5" x14ac:dyDescent="0.25">
      <c r="B7383" s="265">
        <v>104959</v>
      </c>
      <c r="C7383" s="246" t="s">
        <v>6635</v>
      </c>
      <c r="D7383" s="245" t="s">
        <v>121</v>
      </c>
      <c r="E7383" s="247">
        <v>29.4</v>
      </c>
    </row>
    <row r="7384" spans="2:5" ht="31.5" x14ac:dyDescent="0.25">
      <c r="B7384" s="265">
        <v>104958</v>
      </c>
      <c r="C7384" s="246" t="s">
        <v>6634</v>
      </c>
      <c r="D7384" s="245" t="s">
        <v>121</v>
      </c>
      <c r="E7384" s="247">
        <v>26.31</v>
      </c>
    </row>
    <row r="7385" spans="2:5" ht="31.5" x14ac:dyDescent="0.25">
      <c r="B7385" s="265">
        <v>104970</v>
      </c>
      <c r="C7385" s="246" t="s">
        <v>6646</v>
      </c>
      <c r="D7385" s="245" t="s">
        <v>121</v>
      </c>
      <c r="E7385" s="247">
        <v>44.26</v>
      </c>
    </row>
    <row r="7386" spans="2:5" ht="31.5" x14ac:dyDescent="0.25">
      <c r="B7386" s="265">
        <v>104964</v>
      </c>
      <c r="C7386" s="246" t="s">
        <v>6640</v>
      </c>
      <c r="D7386" s="245" t="s">
        <v>121</v>
      </c>
      <c r="E7386" s="247">
        <v>59.74</v>
      </c>
    </row>
    <row r="7387" spans="2:5" ht="31.5" x14ac:dyDescent="0.25">
      <c r="B7387" s="265">
        <v>104956</v>
      </c>
      <c r="C7387" s="246" t="s">
        <v>6632</v>
      </c>
      <c r="D7387" s="245" t="s">
        <v>121</v>
      </c>
      <c r="E7387" s="247">
        <v>53.24</v>
      </c>
    </row>
    <row r="7388" spans="2:5" ht="31.5" x14ac:dyDescent="0.25">
      <c r="B7388" s="265">
        <v>104974</v>
      </c>
      <c r="C7388" s="246" t="s">
        <v>6650</v>
      </c>
      <c r="D7388" s="245" t="s">
        <v>121</v>
      </c>
      <c r="E7388" s="247">
        <v>37.76</v>
      </c>
    </row>
    <row r="7389" spans="2:5" ht="31.5" x14ac:dyDescent="0.25">
      <c r="B7389" s="265">
        <v>87548</v>
      </c>
      <c r="C7389" s="246" t="s">
        <v>6497</v>
      </c>
      <c r="D7389" s="245" t="s">
        <v>121</v>
      </c>
      <c r="E7389" s="247">
        <v>33.590000000000003</v>
      </c>
    </row>
    <row r="7390" spans="2:5" ht="31.5" x14ac:dyDescent="0.25">
      <c r="B7390" s="265">
        <v>87530</v>
      </c>
      <c r="C7390" s="246" t="s">
        <v>6487</v>
      </c>
      <c r="D7390" s="245" t="s">
        <v>121</v>
      </c>
      <c r="E7390" s="247">
        <v>46.44</v>
      </c>
    </row>
    <row r="7391" spans="2:5" ht="31.5" x14ac:dyDescent="0.25">
      <c r="B7391" s="265">
        <v>104952</v>
      </c>
      <c r="C7391" s="246" t="s">
        <v>6628</v>
      </c>
      <c r="D7391" s="245" t="s">
        <v>121</v>
      </c>
      <c r="E7391" s="247">
        <v>42.24</v>
      </c>
    </row>
    <row r="7392" spans="2:5" ht="47.25" x14ac:dyDescent="0.25">
      <c r="B7392" s="265">
        <v>104969</v>
      </c>
      <c r="C7392" s="246" t="s">
        <v>6645</v>
      </c>
      <c r="D7392" s="245" t="s">
        <v>121</v>
      </c>
      <c r="E7392" s="247">
        <v>41.17</v>
      </c>
    </row>
    <row r="7393" spans="2:5" ht="47.25" x14ac:dyDescent="0.25">
      <c r="B7393" s="265">
        <v>104963</v>
      </c>
      <c r="C7393" s="246" t="s">
        <v>6639</v>
      </c>
      <c r="D7393" s="245" t="s">
        <v>121</v>
      </c>
      <c r="E7393" s="247">
        <v>54.88</v>
      </c>
    </row>
    <row r="7394" spans="2:5" ht="47.25" x14ac:dyDescent="0.25">
      <c r="B7394" s="265">
        <v>104955</v>
      </c>
      <c r="C7394" s="246" t="s">
        <v>6631</v>
      </c>
      <c r="D7394" s="245" t="s">
        <v>121</v>
      </c>
      <c r="E7394" s="247">
        <v>48.38</v>
      </c>
    </row>
    <row r="7395" spans="2:5" ht="31.5" x14ac:dyDescent="0.25">
      <c r="B7395" s="265">
        <v>104973</v>
      </c>
      <c r="C7395" s="246" t="s">
        <v>6649</v>
      </c>
      <c r="D7395" s="245" t="s">
        <v>121</v>
      </c>
      <c r="E7395" s="247">
        <v>34.67</v>
      </c>
    </row>
    <row r="7396" spans="2:5" ht="31.5" x14ac:dyDescent="0.25">
      <c r="B7396" s="265">
        <v>87547</v>
      </c>
      <c r="C7396" s="246" t="s">
        <v>6496</v>
      </c>
      <c r="D7396" s="245" t="s">
        <v>121</v>
      </c>
      <c r="E7396" s="247">
        <v>30.5</v>
      </c>
    </row>
    <row r="7397" spans="2:5" ht="31.5" x14ac:dyDescent="0.25">
      <c r="B7397" s="265">
        <v>87529</v>
      </c>
      <c r="C7397" s="246" t="s">
        <v>6486</v>
      </c>
      <c r="D7397" s="245" t="s">
        <v>121</v>
      </c>
      <c r="E7397" s="247">
        <v>41.58</v>
      </c>
    </row>
    <row r="7398" spans="2:5" ht="31.5" x14ac:dyDescent="0.25">
      <c r="B7398" s="265">
        <v>104951</v>
      </c>
      <c r="C7398" s="246" t="s">
        <v>6627</v>
      </c>
      <c r="D7398" s="245" t="s">
        <v>121</v>
      </c>
      <c r="E7398" s="247">
        <v>37.380000000000003</v>
      </c>
    </row>
    <row r="7399" spans="2:5" ht="31.5" x14ac:dyDescent="0.25">
      <c r="B7399" s="265">
        <v>104978</v>
      </c>
      <c r="C7399" s="246" t="s">
        <v>6654</v>
      </c>
      <c r="D7399" s="245" t="s">
        <v>121</v>
      </c>
      <c r="E7399" s="247">
        <v>44.39</v>
      </c>
    </row>
    <row r="7400" spans="2:5" ht="31.5" x14ac:dyDescent="0.25">
      <c r="B7400" s="265">
        <v>104977</v>
      </c>
      <c r="C7400" s="246" t="s">
        <v>6653</v>
      </c>
      <c r="D7400" s="245" t="s">
        <v>121</v>
      </c>
      <c r="E7400" s="247">
        <v>57.87</v>
      </c>
    </row>
    <row r="7401" spans="2:5" ht="31.5" x14ac:dyDescent="0.25">
      <c r="B7401" s="265">
        <v>90408</v>
      </c>
      <c r="C7401" s="246" t="s">
        <v>6554</v>
      </c>
      <c r="D7401" s="245" t="s">
        <v>121</v>
      </c>
      <c r="E7401" s="247">
        <v>38.380000000000003</v>
      </c>
    </row>
    <row r="7402" spans="2:5" ht="31.5" x14ac:dyDescent="0.25">
      <c r="B7402" s="265">
        <v>90406</v>
      </c>
      <c r="C7402" s="246" t="s">
        <v>6553</v>
      </c>
      <c r="D7402" s="245" t="s">
        <v>121</v>
      </c>
      <c r="E7402" s="247">
        <v>50.55</v>
      </c>
    </row>
    <row r="7403" spans="2:5" ht="31.5" x14ac:dyDescent="0.25">
      <c r="B7403" s="265">
        <v>103313</v>
      </c>
      <c r="C7403" s="246" t="s">
        <v>9233</v>
      </c>
      <c r="D7403" s="245" t="s">
        <v>19</v>
      </c>
      <c r="E7403" s="247">
        <v>0</v>
      </c>
    </row>
    <row r="7404" spans="2:5" ht="31.5" x14ac:dyDescent="0.25">
      <c r="B7404" s="265">
        <v>103309</v>
      </c>
      <c r="C7404" s="246" t="s">
        <v>9234</v>
      </c>
      <c r="D7404" s="245" t="s">
        <v>19</v>
      </c>
      <c r="E7404" s="247">
        <v>0</v>
      </c>
    </row>
    <row r="7405" spans="2:5" ht="31.5" x14ac:dyDescent="0.25">
      <c r="B7405" s="265">
        <v>103312</v>
      </c>
      <c r="C7405" s="246" t="s">
        <v>9235</v>
      </c>
      <c r="D7405" s="245" t="s">
        <v>19</v>
      </c>
      <c r="E7405" s="247">
        <v>0</v>
      </c>
    </row>
    <row r="7406" spans="2:5" ht="31.5" x14ac:dyDescent="0.25">
      <c r="B7406" s="265">
        <v>103296</v>
      </c>
      <c r="C7406" s="246" t="s">
        <v>9236</v>
      </c>
      <c r="D7406" s="245" t="s">
        <v>19</v>
      </c>
      <c r="E7406" s="247">
        <v>0</v>
      </c>
    </row>
    <row r="7407" spans="2:5" x14ac:dyDescent="0.25">
      <c r="B7407" s="265">
        <v>103300</v>
      </c>
      <c r="C7407" s="246" t="s">
        <v>9237</v>
      </c>
      <c r="D7407" s="245" t="s">
        <v>19</v>
      </c>
      <c r="E7407" s="247">
        <v>0</v>
      </c>
    </row>
    <row r="7408" spans="2:5" x14ac:dyDescent="0.25">
      <c r="B7408" s="265">
        <v>103301</v>
      </c>
      <c r="C7408" s="246" t="s">
        <v>9238</v>
      </c>
      <c r="D7408" s="245" t="s">
        <v>19</v>
      </c>
      <c r="E7408" s="247">
        <v>0</v>
      </c>
    </row>
    <row r="7409" spans="2:5" ht="31.5" x14ac:dyDescent="0.25">
      <c r="B7409" s="265">
        <v>103304</v>
      </c>
      <c r="C7409" s="246" t="s">
        <v>7256</v>
      </c>
      <c r="D7409" s="245" t="s">
        <v>19</v>
      </c>
      <c r="E7409" s="247">
        <v>1262.19</v>
      </c>
    </row>
    <row r="7410" spans="2:5" ht="47.25" x14ac:dyDescent="0.25">
      <c r="B7410" s="265">
        <v>103305</v>
      </c>
      <c r="C7410" s="246" t="s">
        <v>9239</v>
      </c>
      <c r="D7410" s="245" t="s">
        <v>19</v>
      </c>
      <c r="E7410" s="247">
        <v>0</v>
      </c>
    </row>
    <row r="7411" spans="2:5" ht="31.5" x14ac:dyDescent="0.25">
      <c r="B7411" s="265">
        <v>103294</v>
      </c>
      <c r="C7411" s="246" t="s">
        <v>9240</v>
      </c>
      <c r="D7411" s="245" t="s">
        <v>19</v>
      </c>
      <c r="E7411" s="247">
        <v>0</v>
      </c>
    </row>
    <row r="7412" spans="2:5" ht="31.5" x14ac:dyDescent="0.25">
      <c r="B7412" s="265">
        <v>103298</v>
      </c>
      <c r="C7412" s="246" t="s">
        <v>9241</v>
      </c>
      <c r="D7412" s="245" t="s">
        <v>19</v>
      </c>
      <c r="E7412" s="247">
        <v>0</v>
      </c>
    </row>
    <row r="7413" spans="2:5" ht="31.5" x14ac:dyDescent="0.25">
      <c r="B7413" s="265">
        <v>103293</v>
      </c>
      <c r="C7413" s="246" t="s">
        <v>9242</v>
      </c>
      <c r="D7413" s="245" t="s">
        <v>19</v>
      </c>
      <c r="E7413" s="247">
        <v>0</v>
      </c>
    </row>
    <row r="7414" spans="2:5" ht="31.5" x14ac:dyDescent="0.25">
      <c r="B7414" s="265">
        <v>103297</v>
      </c>
      <c r="C7414" s="246" t="s">
        <v>9243</v>
      </c>
      <c r="D7414" s="245" t="s">
        <v>19</v>
      </c>
      <c r="E7414" s="247">
        <v>0</v>
      </c>
    </row>
    <row r="7415" spans="2:5" ht="31.5" x14ac:dyDescent="0.25">
      <c r="B7415" s="265">
        <v>103311</v>
      </c>
      <c r="C7415" s="246" t="s">
        <v>9244</v>
      </c>
      <c r="D7415" s="245" t="s">
        <v>19</v>
      </c>
      <c r="E7415" s="247">
        <v>0</v>
      </c>
    </row>
    <row r="7416" spans="2:5" ht="47.25" x14ac:dyDescent="0.25">
      <c r="B7416" s="265">
        <v>103306</v>
      </c>
      <c r="C7416" s="246" t="s">
        <v>9245</v>
      </c>
      <c r="D7416" s="245" t="s">
        <v>19</v>
      </c>
      <c r="E7416" s="247">
        <v>0</v>
      </c>
    </row>
    <row r="7417" spans="2:5" ht="31.5" x14ac:dyDescent="0.25">
      <c r="B7417" s="265">
        <v>103308</v>
      </c>
      <c r="C7417" s="246" t="s">
        <v>9246</v>
      </c>
      <c r="D7417" s="245" t="s">
        <v>19</v>
      </c>
      <c r="E7417" s="247">
        <v>0</v>
      </c>
    </row>
    <row r="7418" spans="2:5" ht="31.5" x14ac:dyDescent="0.25">
      <c r="B7418" s="265">
        <v>103295</v>
      </c>
      <c r="C7418" s="246" t="s">
        <v>9247</v>
      </c>
      <c r="D7418" s="245" t="s">
        <v>19</v>
      </c>
      <c r="E7418" s="247">
        <v>0</v>
      </c>
    </row>
    <row r="7419" spans="2:5" ht="31.5" x14ac:dyDescent="0.25">
      <c r="B7419" s="265">
        <v>103299</v>
      </c>
      <c r="C7419" s="246" t="s">
        <v>9248</v>
      </c>
      <c r="D7419" s="245" t="s">
        <v>19</v>
      </c>
      <c r="E7419" s="247">
        <v>0</v>
      </c>
    </row>
    <row r="7420" spans="2:5" x14ac:dyDescent="0.25">
      <c r="B7420" s="265">
        <v>103302</v>
      </c>
      <c r="C7420" s="246" t="s">
        <v>9249</v>
      </c>
      <c r="D7420" s="245" t="s">
        <v>19</v>
      </c>
      <c r="E7420" s="247">
        <v>0</v>
      </c>
    </row>
    <row r="7421" spans="2:5" ht="31.5" x14ac:dyDescent="0.25">
      <c r="B7421" s="265">
        <v>103307</v>
      </c>
      <c r="C7421" s="246" t="s">
        <v>7257</v>
      </c>
      <c r="D7421" s="245" t="s">
        <v>19</v>
      </c>
      <c r="E7421" s="247">
        <v>1365.57</v>
      </c>
    </row>
    <row r="7422" spans="2:5" ht="31.5" x14ac:dyDescent="0.25">
      <c r="B7422" s="265">
        <v>103310</v>
      </c>
      <c r="C7422" s="246" t="s">
        <v>7258</v>
      </c>
      <c r="D7422" s="245" t="s">
        <v>19</v>
      </c>
      <c r="E7422" s="247">
        <v>1298.0999999999999</v>
      </c>
    </row>
    <row r="7423" spans="2:5" x14ac:dyDescent="0.25">
      <c r="B7423" s="265">
        <v>103303</v>
      </c>
      <c r="C7423" s="246" t="s">
        <v>9250</v>
      </c>
      <c r="D7423" s="245" t="s">
        <v>19</v>
      </c>
      <c r="E7423" s="247">
        <v>0</v>
      </c>
    </row>
    <row r="7424" spans="2:5" ht="31.5" x14ac:dyDescent="0.25">
      <c r="B7424" s="265">
        <v>103314</v>
      </c>
      <c r="C7424" s="246" t="s">
        <v>7259</v>
      </c>
      <c r="D7424" s="245" t="s">
        <v>121</v>
      </c>
      <c r="E7424" s="247">
        <v>306.58</v>
      </c>
    </row>
    <row r="7425" spans="2:5" ht="31.5" x14ac:dyDescent="0.25">
      <c r="B7425" s="265">
        <v>103315</v>
      </c>
      <c r="C7425" s="246" t="s">
        <v>7260</v>
      </c>
      <c r="D7425" s="245" t="s">
        <v>121</v>
      </c>
      <c r="E7425" s="247">
        <v>295.56</v>
      </c>
    </row>
    <row r="7426" spans="2:5" ht="31.5" x14ac:dyDescent="0.25">
      <c r="B7426" s="265">
        <v>105188</v>
      </c>
      <c r="C7426" s="246" t="s">
        <v>6658</v>
      </c>
      <c r="D7426" s="245" t="s">
        <v>121</v>
      </c>
      <c r="E7426" s="247">
        <v>145.01</v>
      </c>
    </row>
    <row r="7427" spans="2:5" ht="31.5" x14ac:dyDescent="0.25">
      <c r="B7427" s="265">
        <v>87841</v>
      </c>
      <c r="C7427" s="246" t="s">
        <v>6548</v>
      </c>
      <c r="D7427" s="245" t="s">
        <v>121</v>
      </c>
      <c r="E7427" s="247">
        <v>131.85</v>
      </c>
    </row>
    <row r="7428" spans="2:5" ht="31.5" x14ac:dyDescent="0.25">
      <c r="B7428" s="265">
        <v>87853</v>
      </c>
      <c r="C7428" s="246" t="s">
        <v>6552</v>
      </c>
      <c r="D7428" s="245" t="s">
        <v>121</v>
      </c>
      <c r="E7428" s="247">
        <v>147.77000000000001</v>
      </c>
    </row>
    <row r="7429" spans="2:5" ht="31.5" x14ac:dyDescent="0.25">
      <c r="B7429" s="265">
        <v>105187</v>
      </c>
      <c r="C7429" s="246" t="s">
        <v>6657</v>
      </c>
      <c r="D7429" s="245" t="s">
        <v>121</v>
      </c>
      <c r="E7429" s="247">
        <v>197.06</v>
      </c>
    </row>
    <row r="7430" spans="2:5" ht="31.5" x14ac:dyDescent="0.25">
      <c r="B7430" s="265">
        <v>87840</v>
      </c>
      <c r="C7430" s="246" t="s">
        <v>6547</v>
      </c>
      <c r="D7430" s="245" t="s">
        <v>121</v>
      </c>
      <c r="E7430" s="247">
        <v>183.9</v>
      </c>
    </row>
    <row r="7431" spans="2:5" ht="31.5" x14ac:dyDescent="0.25">
      <c r="B7431" s="265">
        <v>87852</v>
      </c>
      <c r="C7431" s="246" t="s">
        <v>6551</v>
      </c>
      <c r="D7431" s="245" t="s">
        <v>121</v>
      </c>
      <c r="E7431" s="247">
        <v>199.81</v>
      </c>
    </row>
    <row r="7432" spans="2:5" ht="31.5" x14ac:dyDescent="0.25">
      <c r="B7432" s="265">
        <v>105186</v>
      </c>
      <c r="C7432" s="246" t="s">
        <v>6656</v>
      </c>
      <c r="D7432" s="245" t="s">
        <v>121</v>
      </c>
      <c r="E7432" s="247">
        <v>152.55000000000001</v>
      </c>
    </row>
    <row r="7433" spans="2:5" ht="31.5" x14ac:dyDescent="0.25">
      <c r="B7433" s="265">
        <v>87839</v>
      </c>
      <c r="C7433" s="246" t="s">
        <v>6546</v>
      </c>
      <c r="D7433" s="245" t="s">
        <v>121</v>
      </c>
      <c r="E7433" s="247">
        <v>139.59</v>
      </c>
    </row>
    <row r="7434" spans="2:5" ht="31.5" x14ac:dyDescent="0.25">
      <c r="B7434" s="265">
        <v>87851</v>
      </c>
      <c r="C7434" s="246" t="s">
        <v>6550</v>
      </c>
      <c r="D7434" s="245" t="s">
        <v>121</v>
      </c>
      <c r="E7434" s="247">
        <v>156.16</v>
      </c>
    </row>
    <row r="7435" spans="2:5" ht="31.5" x14ac:dyDescent="0.25">
      <c r="B7435" s="265">
        <v>105185</v>
      </c>
      <c r="C7435" s="246" t="s">
        <v>6655</v>
      </c>
      <c r="D7435" s="245" t="s">
        <v>121</v>
      </c>
      <c r="E7435" s="247">
        <v>204.9</v>
      </c>
    </row>
    <row r="7436" spans="2:5" ht="31.5" x14ac:dyDescent="0.25">
      <c r="B7436" s="265">
        <v>87838</v>
      </c>
      <c r="C7436" s="246" t="s">
        <v>6545</v>
      </c>
      <c r="D7436" s="245" t="s">
        <v>121</v>
      </c>
      <c r="E7436" s="247">
        <v>192.01</v>
      </c>
    </row>
    <row r="7437" spans="2:5" ht="31.5" x14ac:dyDescent="0.25">
      <c r="B7437" s="265">
        <v>87850</v>
      </c>
      <c r="C7437" s="246" t="s">
        <v>6549</v>
      </c>
      <c r="D7437" s="245" t="s">
        <v>121</v>
      </c>
      <c r="E7437" s="247">
        <v>208.57</v>
      </c>
    </row>
    <row r="7438" spans="2:5" x14ac:dyDescent="0.25">
      <c r="B7438" s="265">
        <v>105110</v>
      </c>
      <c r="C7438" s="246" t="s">
        <v>6995</v>
      </c>
      <c r="D7438" s="245" t="s">
        <v>123</v>
      </c>
      <c r="E7438" s="247">
        <v>241.85</v>
      </c>
    </row>
    <row r="7439" spans="2:5" x14ac:dyDescent="0.25">
      <c r="B7439" s="265">
        <v>105105</v>
      </c>
      <c r="C7439" s="246" t="s">
        <v>6992</v>
      </c>
      <c r="D7439" s="245" t="s">
        <v>123</v>
      </c>
      <c r="E7439" s="247">
        <v>78.88</v>
      </c>
    </row>
    <row r="7440" spans="2:5" x14ac:dyDescent="0.25">
      <c r="B7440" s="265">
        <v>105103</v>
      </c>
      <c r="C7440" s="246" t="s">
        <v>6990</v>
      </c>
      <c r="D7440" s="245" t="s">
        <v>123</v>
      </c>
      <c r="E7440" s="247">
        <v>112.33</v>
      </c>
    </row>
    <row r="7441" spans="2:5" x14ac:dyDescent="0.25">
      <c r="B7441" s="265">
        <v>105112</v>
      </c>
      <c r="C7441" s="246" t="s">
        <v>6997</v>
      </c>
      <c r="D7441" s="245" t="s">
        <v>123</v>
      </c>
      <c r="E7441" s="247">
        <v>201.96</v>
      </c>
    </row>
    <row r="7442" spans="2:5" ht="31.5" x14ac:dyDescent="0.25">
      <c r="B7442" s="265">
        <v>105109</v>
      </c>
      <c r="C7442" s="246" t="s">
        <v>9251</v>
      </c>
      <c r="D7442" s="245" t="s">
        <v>19</v>
      </c>
      <c r="E7442" s="247">
        <v>0</v>
      </c>
    </row>
    <row r="7443" spans="2:5" x14ac:dyDescent="0.25">
      <c r="B7443" s="265">
        <v>105108</v>
      </c>
      <c r="C7443" s="246" t="s">
        <v>9252</v>
      </c>
      <c r="D7443" s="245" t="s">
        <v>19</v>
      </c>
      <c r="E7443" s="247">
        <v>0</v>
      </c>
    </row>
    <row r="7444" spans="2:5" x14ac:dyDescent="0.25">
      <c r="B7444" s="265">
        <v>105104</v>
      </c>
      <c r="C7444" s="246" t="s">
        <v>6991</v>
      </c>
      <c r="D7444" s="245" t="s">
        <v>19</v>
      </c>
      <c r="E7444" s="247">
        <v>5170.7700000000004</v>
      </c>
    </row>
    <row r="7445" spans="2:5" ht="31.5" x14ac:dyDescent="0.25">
      <c r="B7445" s="265">
        <v>105107</v>
      </c>
      <c r="C7445" s="246" t="s">
        <v>6994</v>
      </c>
      <c r="D7445" s="245" t="s">
        <v>19</v>
      </c>
      <c r="E7445" s="247">
        <v>3775.99</v>
      </c>
    </row>
    <row r="7446" spans="2:5" ht="31.5" x14ac:dyDescent="0.25">
      <c r="B7446" s="265">
        <v>105106</v>
      </c>
      <c r="C7446" s="246" t="s">
        <v>6993</v>
      </c>
      <c r="D7446" s="245" t="s">
        <v>19</v>
      </c>
      <c r="E7446" s="247">
        <v>2557.23</v>
      </c>
    </row>
    <row r="7447" spans="2:5" ht="31.5" x14ac:dyDescent="0.25">
      <c r="B7447" s="265">
        <v>105111</v>
      </c>
      <c r="C7447" s="246" t="s">
        <v>6996</v>
      </c>
      <c r="D7447" s="245" t="s">
        <v>19</v>
      </c>
      <c r="E7447" s="247">
        <v>19631.27</v>
      </c>
    </row>
    <row r="7448" spans="2:5" x14ac:dyDescent="0.25">
      <c r="B7448" s="265">
        <v>98520</v>
      </c>
      <c r="C7448" s="246" t="s">
        <v>7226</v>
      </c>
      <c r="D7448" s="245" t="s">
        <v>121</v>
      </c>
      <c r="E7448" s="247">
        <v>6.16</v>
      </c>
    </row>
    <row r="7449" spans="2:5" x14ac:dyDescent="0.25">
      <c r="B7449" s="265">
        <v>98521</v>
      </c>
      <c r="C7449" s="246" t="s">
        <v>7227</v>
      </c>
      <c r="D7449" s="245" t="s">
        <v>121</v>
      </c>
      <c r="E7449" s="247">
        <v>0.41</v>
      </c>
    </row>
    <row r="7450" spans="2:5" x14ac:dyDescent="0.25">
      <c r="B7450" s="265">
        <v>105521</v>
      </c>
      <c r="C7450" s="246" t="s">
        <v>7230</v>
      </c>
      <c r="D7450" s="245" t="s">
        <v>121</v>
      </c>
      <c r="E7450" s="247">
        <v>4.26</v>
      </c>
    </row>
    <row r="7451" spans="2:5" x14ac:dyDescent="0.25">
      <c r="B7451" s="265">
        <v>98509</v>
      </c>
      <c r="C7451" s="246" t="s">
        <v>7221</v>
      </c>
      <c r="D7451" s="245" t="s">
        <v>19</v>
      </c>
      <c r="E7451" s="247">
        <v>37.32</v>
      </c>
    </row>
    <row r="7452" spans="2:5" ht="31.5" x14ac:dyDescent="0.25">
      <c r="B7452" s="265">
        <v>98507</v>
      </c>
      <c r="C7452" s="246" t="s">
        <v>9253</v>
      </c>
      <c r="D7452" s="245" t="s">
        <v>19</v>
      </c>
      <c r="E7452" s="247">
        <v>0</v>
      </c>
    </row>
    <row r="7453" spans="2:5" ht="31.5" x14ac:dyDescent="0.25">
      <c r="B7453" s="265">
        <v>98508</v>
      </c>
      <c r="C7453" s="246" t="s">
        <v>9254</v>
      </c>
      <c r="D7453" s="245" t="s">
        <v>19</v>
      </c>
      <c r="E7453" s="247">
        <v>0</v>
      </c>
    </row>
    <row r="7454" spans="2:5" ht="31.5" x14ac:dyDescent="0.25">
      <c r="B7454" s="265">
        <v>98506</v>
      </c>
      <c r="C7454" s="246" t="s">
        <v>9255</v>
      </c>
      <c r="D7454" s="245" t="s">
        <v>19</v>
      </c>
      <c r="E7454" s="247">
        <v>0</v>
      </c>
    </row>
    <row r="7455" spans="2:5" x14ac:dyDescent="0.25">
      <c r="B7455" s="265">
        <v>98505</v>
      </c>
      <c r="C7455" s="246" t="s">
        <v>7233</v>
      </c>
      <c r="D7455" s="245" t="s">
        <v>121</v>
      </c>
      <c r="E7455" s="247">
        <v>58.53</v>
      </c>
    </row>
    <row r="7456" spans="2:5" x14ac:dyDescent="0.25">
      <c r="B7456" s="265">
        <v>98504</v>
      </c>
      <c r="C7456" s="246" t="s">
        <v>7232</v>
      </c>
      <c r="D7456" s="245" t="s">
        <v>121</v>
      </c>
      <c r="E7456" s="247">
        <v>11.57</v>
      </c>
    </row>
    <row r="7457" spans="2:5" x14ac:dyDescent="0.25">
      <c r="B7457" s="265">
        <v>98503</v>
      </c>
      <c r="C7457" s="246" t="s">
        <v>7231</v>
      </c>
      <c r="D7457" s="245" t="s">
        <v>121</v>
      </c>
      <c r="E7457" s="247">
        <v>20.16</v>
      </c>
    </row>
    <row r="7458" spans="2:5" x14ac:dyDescent="0.25">
      <c r="B7458" s="265">
        <v>103946</v>
      </c>
      <c r="C7458" s="246" t="s">
        <v>7234</v>
      </c>
      <c r="D7458" s="245" t="s">
        <v>121</v>
      </c>
      <c r="E7458" s="247">
        <v>14.29</v>
      </c>
    </row>
    <row r="7459" spans="2:5" x14ac:dyDescent="0.25">
      <c r="B7459" s="265">
        <v>98517</v>
      </c>
      <c r="C7459" s="246" t="s">
        <v>9256</v>
      </c>
      <c r="D7459" s="245" t="s">
        <v>19</v>
      </c>
      <c r="E7459" s="247">
        <v>0</v>
      </c>
    </row>
    <row r="7460" spans="2:5" x14ac:dyDescent="0.25">
      <c r="B7460" s="265">
        <v>98518</v>
      </c>
      <c r="C7460" s="246" t="s">
        <v>9257</v>
      </c>
      <c r="D7460" s="245" t="s">
        <v>19</v>
      </c>
      <c r="E7460" s="247">
        <v>0</v>
      </c>
    </row>
    <row r="7461" spans="2:5" x14ac:dyDescent="0.25">
      <c r="B7461" s="265">
        <v>98516</v>
      </c>
      <c r="C7461" s="246" t="s">
        <v>7224</v>
      </c>
      <c r="D7461" s="245" t="s">
        <v>19</v>
      </c>
      <c r="E7461" s="247">
        <v>318.43</v>
      </c>
    </row>
    <row r="7462" spans="2:5" ht="31.5" x14ac:dyDescent="0.25">
      <c r="B7462" s="265">
        <v>98514</v>
      </c>
      <c r="C7462" s="246" t="s">
        <v>9258</v>
      </c>
      <c r="D7462" s="245" t="s">
        <v>19</v>
      </c>
      <c r="E7462" s="247">
        <v>0</v>
      </c>
    </row>
    <row r="7463" spans="2:5" x14ac:dyDescent="0.25">
      <c r="B7463" s="265">
        <v>98515</v>
      </c>
      <c r="C7463" s="246" t="s">
        <v>9259</v>
      </c>
      <c r="D7463" s="245" t="s">
        <v>19</v>
      </c>
      <c r="E7463" s="247">
        <v>0</v>
      </c>
    </row>
    <row r="7464" spans="2:5" x14ac:dyDescent="0.25">
      <c r="B7464" s="265">
        <v>98513</v>
      </c>
      <c r="C7464" s="246" t="s">
        <v>9260</v>
      </c>
      <c r="D7464" s="245" t="s">
        <v>19</v>
      </c>
      <c r="E7464" s="247">
        <v>0</v>
      </c>
    </row>
    <row r="7465" spans="2:5" ht="31.5" x14ac:dyDescent="0.25">
      <c r="B7465" s="265">
        <v>98511</v>
      </c>
      <c r="C7465" s="246" t="s">
        <v>7223</v>
      </c>
      <c r="D7465" s="245" t="s">
        <v>19</v>
      </c>
      <c r="E7465" s="247">
        <v>128.88</v>
      </c>
    </row>
    <row r="7466" spans="2:5" x14ac:dyDescent="0.25">
      <c r="B7466" s="266">
        <v>98512</v>
      </c>
      <c r="C7466" s="246" t="s">
        <v>9261</v>
      </c>
      <c r="D7466" s="248" t="s">
        <v>19</v>
      </c>
      <c r="E7466" s="249">
        <v>0</v>
      </c>
    </row>
    <row r="7467" spans="2:5" x14ac:dyDescent="0.25">
      <c r="B7467" s="266">
        <v>98510</v>
      </c>
      <c r="C7467" s="246" t="s">
        <v>7222</v>
      </c>
      <c r="D7467" s="248" t="s">
        <v>19</v>
      </c>
      <c r="E7467" s="249">
        <v>79.010000000000005</v>
      </c>
    </row>
    <row r="7468" spans="2:5" x14ac:dyDescent="0.25">
      <c r="B7468" s="266">
        <v>98519</v>
      </c>
      <c r="C7468" s="246" t="s">
        <v>7225</v>
      </c>
      <c r="D7468" s="248" t="s">
        <v>121</v>
      </c>
      <c r="E7468" s="249">
        <v>4.84</v>
      </c>
    </row>
    <row r="7469" spans="2:5" ht="31.5" x14ac:dyDescent="0.25">
      <c r="B7469" s="266">
        <v>91599</v>
      </c>
      <c r="C7469" s="246" t="s">
        <v>9262</v>
      </c>
      <c r="D7469" s="248" t="s">
        <v>171</v>
      </c>
      <c r="E7469" s="249">
        <v>8.9700000000000006</v>
      </c>
    </row>
    <row r="7470" spans="2:5" ht="31.5" x14ac:dyDescent="0.25">
      <c r="B7470" s="266">
        <v>100065</v>
      </c>
      <c r="C7470" s="246" t="s">
        <v>9263</v>
      </c>
      <c r="D7470" s="248" t="s">
        <v>171</v>
      </c>
      <c r="E7470" s="249">
        <v>0</v>
      </c>
    </row>
    <row r="7471" spans="2:5" ht="31.5" x14ac:dyDescent="0.25">
      <c r="B7471" s="266">
        <v>100069</v>
      </c>
      <c r="C7471" s="246" t="s">
        <v>9264</v>
      </c>
      <c r="D7471" s="248" t="s">
        <v>171</v>
      </c>
      <c r="E7471" s="249">
        <v>0</v>
      </c>
    </row>
    <row r="7472" spans="2:5" ht="31.5" x14ac:dyDescent="0.25">
      <c r="B7472" s="266">
        <v>100063</v>
      </c>
      <c r="C7472" s="246" t="s">
        <v>9265</v>
      </c>
      <c r="D7472" s="248" t="s">
        <v>171</v>
      </c>
      <c r="E7472" s="249">
        <v>0</v>
      </c>
    </row>
    <row r="7473" spans="2:5" ht="31.5" x14ac:dyDescent="0.25">
      <c r="B7473" s="266">
        <v>91597</v>
      </c>
      <c r="C7473" s="246" t="s">
        <v>9266</v>
      </c>
      <c r="D7473" s="248" t="s">
        <v>171</v>
      </c>
      <c r="E7473" s="249">
        <v>8.58</v>
      </c>
    </row>
    <row r="7474" spans="2:5" ht="31.5" x14ac:dyDescent="0.25">
      <c r="B7474" s="266">
        <v>91598</v>
      </c>
      <c r="C7474" s="246" t="s">
        <v>9267</v>
      </c>
      <c r="D7474" s="248" t="s">
        <v>171</v>
      </c>
      <c r="E7474" s="249">
        <v>11.14</v>
      </c>
    </row>
    <row r="7475" spans="2:5" ht="31.5" x14ac:dyDescent="0.25">
      <c r="B7475" s="266">
        <v>91596</v>
      </c>
      <c r="C7475" s="246" t="s">
        <v>9268</v>
      </c>
      <c r="D7475" s="248" t="s">
        <v>171</v>
      </c>
      <c r="E7475" s="249">
        <v>11.47</v>
      </c>
    </row>
    <row r="7476" spans="2:5" ht="31.5" x14ac:dyDescent="0.25">
      <c r="B7476" s="266">
        <v>100064</v>
      </c>
      <c r="C7476" s="246" t="s">
        <v>9269</v>
      </c>
      <c r="D7476" s="248" t="s">
        <v>171</v>
      </c>
      <c r="E7476" s="249">
        <v>11.38</v>
      </c>
    </row>
    <row r="7477" spans="2:5" ht="31.5" x14ac:dyDescent="0.25">
      <c r="B7477" s="266">
        <v>100066</v>
      </c>
      <c r="C7477" s="246" t="s">
        <v>9270</v>
      </c>
      <c r="D7477" s="248" t="s">
        <v>171</v>
      </c>
      <c r="E7477" s="249">
        <v>11.41</v>
      </c>
    </row>
    <row r="7478" spans="2:5" ht="31.5" x14ac:dyDescent="0.25">
      <c r="B7478" s="265">
        <v>91603</v>
      </c>
      <c r="C7478" s="246" t="s">
        <v>9271</v>
      </c>
      <c r="D7478" s="245" t="s">
        <v>171</v>
      </c>
      <c r="E7478" s="247">
        <v>10.46</v>
      </c>
    </row>
    <row r="7479" spans="2:5" ht="31.5" x14ac:dyDescent="0.25">
      <c r="B7479" s="265">
        <v>100068</v>
      </c>
      <c r="C7479" s="246" t="s">
        <v>9272</v>
      </c>
      <c r="D7479" s="245" t="s">
        <v>171</v>
      </c>
      <c r="E7479" s="247">
        <v>8.98</v>
      </c>
    </row>
    <row r="7480" spans="2:5" ht="31.5" x14ac:dyDescent="0.25">
      <c r="B7480" s="265">
        <v>100067</v>
      </c>
      <c r="C7480" s="246" t="s">
        <v>9273</v>
      </c>
      <c r="D7480" s="245" t="s">
        <v>171</v>
      </c>
      <c r="E7480" s="247">
        <v>12.95</v>
      </c>
    </row>
    <row r="7481" spans="2:5" ht="31.5" x14ac:dyDescent="0.25">
      <c r="B7481" s="265">
        <v>91601</v>
      </c>
      <c r="C7481" s="246" t="s">
        <v>9274</v>
      </c>
      <c r="D7481" s="245" t="s">
        <v>171</v>
      </c>
      <c r="E7481" s="247">
        <v>13.09</v>
      </c>
    </row>
    <row r="7482" spans="2:5" ht="31.5" x14ac:dyDescent="0.25">
      <c r="B7482" s="265">
        <v>91602</v>
      </c>
      <c r="C7482" s="246" t="s">
        <v>9275</v>
      </c>
      <c r="D7482" s="245" t="s">
        <v>171</v>
      </c>
      <c r="E7482" s="247">
        <v>11.9</v>
      </c>
    </row>
    <row r="7483" spans="2:5" ht="31.5" x14ac:dyDescent="0.25">
      <c r="B7483" s="265">
        <v>91593</v>
      </c>
      <c r="C7483" s="246" t="s">
        <v>9276</v>
      </c>
      <c r="D7483" s="245" t="s">
        <v>171</v>
      </c>
      <c r="E7483" s="247">
        <v>11.56</v>
      </c>
    </row>
    <row r="7484" spans="2:5" ht="31.5" x14ac:dyDescent="0.25">
      <c r="B7484" s="265">
        <v>105814</v>
      </c>
      <c r="C7484" s="246" t="s">
        <v>9277</v>
      </c>
      <c r="D7484" s="245" t="s">
        <v>171</v>
      </c>
      <c r="E7484" s="247">
        <v>11.21</v>
      </c>
    </row>
    <row r="7485" spans="2:5" ht="31.5" x14ac:dyDescent="0.25">
      <c r="B7485" s="265">
        <v>91594</v>
      </c>
      <c r="C7485" s="246" t="s">
        <v>9278</v>
      </c>
      <c r="D7485" s="245" t="s">
        <v>171</v>
      </c>
      <c r="E7485" s="247">
        <v>11.56</v>
      </c>
    </row>
    <row r="7486" spans="2:5" ht="31.5" x14ac:dyDescent="0.25">
      <c r="B7486" s="265">
        <v>91595</v>
      </c>
      <c r="C7486" s="246" t="s">
        <v>9279</v>
      </c>
      <c r="D7486" s="245" t="s">
        <v>171</v>
      </c>
      <c r="E7486" s="247">
        <v>11.89</v>
      </c>
    </row>
    <row r="7487" spans="2:5" ht="31.5" x14ac:dyDescent="0.25">
      <c r="B7487" s="265">
        <v>105815</v>
      </c>
      <c r="C7487" s="246" t="s">
        <v>9280</v>
      </c>
      <c r="D7487" s="245" t="s">
        <v>171</v>
      </c>
      <c r="E7487" s="247">
        <v>0</v>
      </c>
    </row>
    <row r="7488" spans="2:5" x14ac:dyDescent="0.25">
      <c r="B7488" s="265">
        <v>91600</v>
      </c>
      <c r="C7488" s="246" t="s">
        <v>9281</v>
      </c>
      <c r="D7488" s="245" t="s">
        <v>171</v>
      </c>
      <c r="E7488" s="247">
        <v>13.04</v>
      </c>
    </row>
    <row r="7489" spans="2:5" ht="31.5" x14ac:dyDescent="0.25">
      <c r="B7489" s="265">
        <v>99235</v>
      </c>
      <c r="C7489" s="246" t="s">
        <v>2700</v>
      </c>
      <c r="D7489" s="245" t="s">
        <v>173</v>
      </c>
      <c r="E7489" s="247">
        <v>605.9</v>
      </c>
    </row>
    <row r="7490" spans="2:5" ht="47.25" x14ac:dyDescent="0.25">
      <c r="B7490" s="265">
        <v>105539</v>
      </c>
      <c r="C7490" s="246" t="s">
        <v>9282</v>
      </c>
      <c r="D7490" s="245" t="s">
        <v>173</v>
      </c>
      <c r="E7490" s="247">
        <v>0</v>
      </c>
    </row>
    <row r="7491" spans="2:5" ht="31.5" x14ac:dyDescent="0.25">
      <c r="B7491" s="265">
        <v>99439</v>
      </c>
      <c r="C7491" s="246" t="s">
        <v>2709</v>
      </c>
      <c r="D7491" s="245" t="s">
        <v>173</v>
      </c>
      <c r="E7491" s="247">
        <v>671.11</v>
      </c>
    </row>
    <row r="7492" spans="2:5" ht="47.25" x14ac:dyDescent="0.25">
      <c r="B7492" s="265">
        <v>105540</v>
      </c>
      <c r="C7492" s="246" t="s">
        <v>9283</v>
      </c>
      <c r="D7492" s="245" t="s">
        <v>173</v>
      </c>
      <c r="E7492" s="247">
        <v>0</v>
      </c>
    </row>
    <row r="7493" spans="2:5" ht="31.5" x14ac:dyDescent="0.25">
      <c r="B7493" s="265">
        <v>103184</v>
      </c>
      <c r="C7493" s="246" t="s">
        <v>2726</v>
      </c>
      <c r="D7493" s="245" t="s">
        <v>173</v>
      </c>
      <c r="E7493" s="247">
        <v>633.34</v>
      </c>
    </row>
    <row r="7494" spans="2:5" ht="31.5" x14ac:dyDescent="0.25">
      <c r="B7494" s="265">
        <v>103183</v>
      </c>
      <c r="C7494" s="246" t="s">
        <v>2725</v>
      </c>
      <c r="D7494" s="245" t="s">
        <v>173</v>
      </c>
      <c r="E7494" s="247">
        <v>766.24</v>
      </c>
    </row>
    <row r="7495" spans="2:5" ht="31.5" x14ac:dyDescent="0.25">
      <c r="B7495" s="265">
        <v>99434</v>
      </c>
      <c r="C7495" s="246" t="s">
        <v>2704</v>
      </c>
      <c r="D7495" s="245" t="s">
        <v>173</v>
      </c>
      <c r="E7495" s="247">
        <v>683.67</v>
      </c>
    </row>
    <row r="7496" spans="2:5" ht="31.5" x14ac:dyDescent="0.25">
      <c r="B7496" s="265">
        <v>99431</v>
      </c>
      <c r="C7496" s="246" t="s">
        <v>2701</v>
      </c>
      <c r="D7496" s="245" t="s">
        <v>173</v>
      </c>
      <c r="E7496" s="247">
        <v>678.88</v>
      </c>
    </row>
    <row r="7497" spans="2:5" ht="31.5" x14ac:dyDescent="0.25">
      <c r="B7497" s="265">
        <v>99435</v>
      </c>
      <c r="C7497" s="246" t="s">
        <v>2705</v>
      </c>
      <c r="D7497" s="245" t="s">
        <v>173</v>
      </c>
      <c r="E7497" s="247">
        <v>666.52</v>
      </c>
    </row>
    <row r="7498" spans="2:5" ht="31.5" x14ac:dyDescent="0.25">
      <c r="B7498" s="265">
        <v>99432</v>
      </c>
      <c r="C7498" s="246" t="s">
        <v>2702</v>
      </c>
      <c r="D7498" s="245" t="s">
        <v>173</v>
      </c>
      <c r="E7498" s="247">
        <v>663.09</v>
      </c>
    </row>
    <row r="7499" spans="2:5" ht="47.25" x14ac:dyDescent="0.25">
      <c r="B7499" s="265">
        <v>99438</v>
      </c>
      <c r="C7499" s="246" t="s">
        <v>2707</v>
      </c>
      <c r="D7499" s="245" t="s">
        <v>173</v>
      </c>
      <c r="E7499" s="247">
        <v>655.14</v>
      </c>
    </row>
    <row r="7500" spans="2:5" ht="47.25" x14ac:dyDescent="0.25">
      <c r="B7500" s="265">
        <v>105538</v>
      </c>
      <c r="C7500" s="246" t="s">
        <v>9284</v>
      </c>
      <c r="D7500" s="245" t="s">
        <v>173</v>
      </c>
      <c r="E7500" s="247">
        <v>0</v>
      </c>
    </row>
    <row r="7501" spans="2:5" ht="47.25" x14ac:dyDescent="0.25">
      <c r="B7501" s="265">
        <v>99436</v>
      </c>
      <c r="C7501" s="246" t="s">
        <v>2706</v>
      </c>
      <c r="D7501" s="245" t="s">
        <v>173</v>
      </c>
      <c r="E7501" s="247">
        <v>752.22</v>
      </c>
    </row>
    <row r="7502" spans="2:5" ht="31.5" x14ac:dyDescent="0.25">
      <c r="B7502" s="265">
        <v>99437</v>
      </c>
      <c r="C7502" s="246" t="s">
        <v>2708</v>
      </c>
      <c r="D7502" s="245" t="s">
        <v>173</v>
      </c>
      <c r="E7502" s="247">
        <v>646.08000000000004</v>
      </c>
    </row>
    <row r="7503" spans="2:5" ht="47.25" x14ac:dyDescent="0.25">
      <c r="B7503" s="265">
        <v>105537</v>
      </c>
      <c r="C7503" s="246" t="s">
        <v>9285</v>
      </c>
      <c r="D7503" s="245" t="s">
        <v>173</v>
      </c>
      <c r="E7503" s="247">
        <v>0</v>
      </c>
    </row>
    <row r="7504" spans="2:5" ht="31.5" x14ac:dyDescent="0.25">
      <c r="B7504" s="265">
        <v>99433</v>
      </c>
      <c r="C7504" s="246" t="s">
        <v>2703</v>
      </c>
      <c r="D7504" s="245" t="s">
        <v>173</v>
      </c>
      <c r="E7504" s="247">
        <v>724.89</v>
      </c>
    </row>
    <row r="7505" spans="2:5" ht="47.25" x14ac:dyDescent="0.25">
      <c r="B7505" s="265">
        <v>104422</v>
      </c>
      <c r="C7505" s="246" t="s">
        <v>9286</v>
      </c>
      <c r="D7505" s="245" t="s">
        <v>121</v>
      </c>
      <c r="E7505" s="247">
        <v>11.7</v>
      </c>
    </row>
    <row r="7506" spans="2:5" ht="47.25" x14ac:dyDescent="0.25">
      <c r="B7506" s="265">
        <v>105824</v>
      </c>
      <c r="C7506" s="246" t="s">
        <v>9287</v>
      </c>
      <c r="D7506" s="245" t="s">
        <v>121</v>
      </c>
      <c r="E7506" s="247">
        <v>14.42</v>
      </c>
    </row>
    <row r="7507" spans="2:5" ht="47.25" x14ac:dyDescent="0.25">
      <c r="B7507" s="265">
        <v>105825</v>
      </c>
      <c r="C7507" s="246" t="s">
        <v>9288</v>
      </c>
      <c r="D7507" s="245" t="s">
        <v>121</v>
      </c>
      <c r="E7507" s="247">
        <v>8.33</v>
      </c>
    </row>
    <row r="7508" spans="2:5" ht="47.25" x14ac:dyDescent="0.25">
      <c r="B7508" s="265">
        <v>104421</v>
      </c>
      <c r="C7508" s="246" t="s">
        <v>9289</v>
      </c>
      <c r="D7508" s="245" t="s">
        <v>121</v>
      </c>
      <c r="E7508" s="247">
        <v>18.52</v>
      </c>
    </row>
    <row r="7509" spans="2:5" ht="47.25" x14ac:dyDescent="0.25">
      <c r="B7509" s="265">
        <v>105822</v>
      </c>
      <c r="C7509" s="246" t="s">
        <v>9290</v>
      </c>
      <c r="D7509" s="245" t="s">
        <v>121</v>
      </c>
      <c r="E7509" s="247">
        <v>21.24</v>
      </c>
    </row>
    <row r="7510" spans="2:5" ht="47.25" x14ac:dyDescent="0.25">
      <c r="B7510" s="265">
        <v>105823</v>
      </c>
      <c r="C7510" s="246" t="s">
        <v>9291</v>
      </c>
      <c r="D7510" s="245" t="s">
        <v>121</v>
      </c>
      <c r="E7510" s="247">
        <v>15.15</v>
      </c>
    </row>
    <row r="7511" spans="2:5" ht="47.25" x14ac:dyDescent="0.25">
      <c r="B7511" s="265">
        <v>104423</v>
      </c>
      <c r="C7511" s="246" t="s">
        <v>9292</v>
      </c>
      <c r="D7511" s="245" t="s">
        <v>121</v>
      </c>
      <c r="E7511" s="247">
        <v>16.48</v>
      </c>
    </row>
    <row r="7512" spans="2:5" ht="47.25" x14ac:dyDescent="0.25">
      <c r="B7512" s="265">
        <v>105826</v>
      </c>
      <c r="C7512" s="246" t="s">
        <v>9293</v>
      </c>
      <c r="D7512" s="245" t="s">
        <v>121</v>
      </c>
      <c r="E7512" s="247">
        <v>19.2</v>
      </c>
    </row>
    <row r="7513" spans="2:5" ht="47.25" x14ac:dyDescent="0.25">
      <c r="B7513" s="265">
        <v>105827</v>
      </c>
      <c r="C7513" s="246" t="s">
        <v>9294</v>
      </c>
      <c r="D7513" s="245" t="s">
        <v>121</v>
      </c>
      <c r="E7513" s="247">
        <v>13.11</v>
      </c>
    </row>
    <row r="7514" spans="2:5" ht="31.5" x14ac:dyDescent="0.25">
      <c r="B7514" s="265">
        <v>104425</v>
      </c>
      <c r="C7514" s="246" t="s">
        <v>9295</v>
      </c>
      <c r="D7514" s="245" t="s">
        <v>121</v>
      </c>
      <c r="E7514" s="247">
        <v>9.64</v>
      </c>
    </row>
    <row r="7515" spans="2:5" ht="31.5" x14ac:dyDescent="0.25">
      <c r="B7515" s="265">
        <v>105828</v>
      </c>
      <c r="C7515" s="246" t="s">
        <v>9296</v>
      </c>
      <c r="D7515" s="245" t="s">
        <v>121</v>
      </c>
      <c r="E7515" s="247">
        <v>12.36</v>
      </c>
    </row>
    <row r="7516" spans="2:5" ht="47.25" x14ac:dyDescent="0.25">
      <c r="B7516" s="265">
        <v>105829</v>
      </c>
      <c r="C7516" s="246" t="s">
        <v>9297</v>
      </c>
      <c r="D7516" s="245" t="s">
        <v>121</v>
      </c>
      <c r="E7516" s="247">
        <v>6.27</v>
      </c>
    </row>
    <row r="7517" spans="2:5" ht="31.5" x14ac:dyDescent="0.25">
      <c r="B7517" s="265">
        <v>91525</v>
      </c>
      <c r="C7517" s="246" t="s">
        <v>9298</v>
      </c>
      <c r="D7517" s="245" t="s">
        <v>121</v>
      </c>
      <c r="E7517" s="247">
        <v>8.4</v>
      </c>
    </row>
    <row r="7518" spans="2:5" ht="31.5" x14ac:dyDescent="0.25">
      <c r="B7518" s="265">
        <v>105818</v>
      </c>
      <c r="C7518" s="246" t="s">
        <v>9299</v>
      </c>
      <c r="D7518" s="245" t="s">
        <v>121</v>
      </c>
      <c r="E7518" s="247">
        <v>12.7</v>
      </c>
    </row>
    <row r="7519" spans="2:5" ht="47.25" x14ac:dyDescent="0.25">
      <c r="B7519" s="265">
        <v>105819</v>
      </c>
      <c r="C7519" s="246" t="s">
        <v>9300</v>
      </c>
      <c r="D7519" s="245" t="s">
        <v>121</v>
      </c>
      <c r="E7519" s="247">
        <v>6.64</v>
      </c>
    </row>
    <row r="7520" spans="2:5" ht="31.5" x14ac:dyDescent="0.25">
      <c r="B7520" s="265">
        <v>104414</v>
      </c>
      <c r="C7520" s="246" t="s">
        <v>9301</v>
      </c>
      <c r="D7520" s="245" t="s">
        <v>121</v>
      </c>
      <c r="E7520" s="247">
        <v>7.32</v>
      </c>
    </row>
    <row r="7521" spans="2:5" ht="31.5" x14ac:dyDescent="0.25">
      <c r="B7521" s="265">
        <v>105816</v>
      </c>
      <c r="C7521" s="246" t="s">
        <v>9302</v>
      </c>
      <c r="D7521" s="245" t="s">
        <v>121</v>
      </c>
      <c r="E7521" s="247">
        <v>11.62</v>
      </c>
    </row>
    <row r="7522" spans="2:5" ht="47.25" x14ac:dyDescent="0.25">
      <c r="B7522" s="265">
        <v>105817</v>
      </c>
      <c r="C7522" s="246" t="s">
        <v>9303</v>
      </c>
      <c r="D7522" s="245" t="s">
        <v>121</v>
      </c>
      <c r="E7522" s="247">
        <v>5.56</v>
      </c>
    </row>
    <row r="7523" spans="2:5" ht="31.5" x14ac:dyDescent="0.25">
      <c r="B7523" s="265">
        <v>104415</v>
      </c>
      <c r="C7523" s="246" t="s">
        <v>9304</v>
      </c>
      <c r="D7523" s="245" t="s">
        <v>121</v>
      </c>
      <c r="E7523" s="247">
        <v>14.03</v>
      </c>
    </row>
    <row r="7524" spans="2:5" ht="31.5" x14ac:dyDescent="0.25">
      <c r="B7524" s="265">
        <v>105820</v>
      </c>
      <c r="C7524" s="246" t="s">
        <v>9305</v>
      </c>
      <c r="D7524" s="245" t="s">
        <v>121</v>
      </c>
      <c r="E7524" s="247">
        <v>18.329999999999998</v>
      </c>
    </row>
    <row r="7525" spans="2:5" ht="47.25" x14ac:dyDescent="0.25">
      <c r="B7525" s="265">
        <v>105821</v>
      </c>
      <c r="C7525" s="246" t="s">
        <v>9306</v>
      </c>
      <c r="D7525" s="245" t="s">
        <v>121</v>
      </c>
      <c r="E7525" s="247">
        <v>12.27</v>
      </c>
    </row>
    <row r="7526" spans="2:5" ht="47.25" x14ac:dyDescent="0.25">
      <c r="B7526" s="265">
        <v>104418</v>
      </c>
      <c r="C7526" s="246" t="s">
        <v>9307</v>
      </c>
      <c r="D7526" s="245" t="s">
        <v>121</v>
      </c>
      <c r="E7526" s="247">
        <v>3.38</v>
      </c>
    </row>
    <row r="7527" spans="2:5" ht="47.25" x14ac:dyDescent="0.25">
      <c r="B7527" s="265">
        <v>91515</v>
      </c>
      <c r="C7527" s="246" t="s">
        <v>9308</v>
      </c>
      <c r="D7527" s="245" t="s">
        <v>121</v>
      </c>
      <c r="E7527" s="247">
        <v>6.22</v>
      </c>
    </row>
    <row r="7528" spans="2:5" ht="47.25" x14ac:dyDescent="0.25">
      <c r="B7528" s="265">
        <v>104419</v>
      </c>
      <c r="C7528" s="246" t="s">
        <v>9309</v>
      </c>
      <c r="D7528" s="245" t="s">
        <v>121</v>
      </c>
      <c r="E7528" s="247">
        <v>5.38</v>
      </c>
    </row>
    <row r="7529" spans="2:5" ht="31.5" x14ac:dyDescent="0.25">
      <c r="B7529" s="265">
        <v>91519</v>
      </c>
      <c r="C7529" s="246" t="s">
        <v>9310</v>
      </c>
      <c r="D7529" s="245" t="s">
        <v>121</v>
      </c>
      <c r="E7529" s="247">
        <v>2.57</v>
      </c>
    </row>
    <row r="7530" spans="2:5" ht="31.5" x14ac:dyDescent="0.25">
      <c r="B7530" s="265">
        <v>91520</v>
      </c>
      <c r="C7530" s="246" t="s">
        <v>9311</v>
      </c>
      <c r="D7530" s="245" t="s">
        <v>121</v>
      </c>
      <c r="E7530" s="247">
        <v>2.62</v>
      </c>
    </row>
    <row r="7531" spans="2:5" ht="31.5" x14ac:dyDescent="0.25">
      <c r="B7531" s="265">
        <v>104416</v>
      </c>
      <c r="C7531" s="246" t="s">
        <v>9312</v>
      </c>
      <c r="D7531" s="245" t="s">
        <v>121</v>
      </c>
      <c r="E7531" s="247">
        <v>2.16</v>
      </c>
    </row>
    <row r="7532" spans="2:5" ht="31.5" x14ac:dyDescent="0.25">
      <c r="B7532" s="265">
        <v>104417</v>
      </c>
      <c r="C7532" s="246" t="s">
        <v>9313</v>
      </c>
      <c r="D7532" s="245" t="s">
        <v>121</v>
      </c>
      <c r="E7532" s="247">
        <v>4.92</v>
      </c>
    </row>
    <row r="7533" spans="2:5" ht="31.5" x14ac:dyDescent="0.25">
      <c r="B7533" s="265">
        <v>91522</v>
      </c>
      <c r="C7533" s="246" t="s">
        <v>9314</v>
      </c>
      <c r="D7533" s="245" t="s">
        <v>121</v>
      </c>
      <c r="E7533" s="247">
        <v>4.43</v>
      </c>
    </row>
    <row r="7534" spans="2:5" ht="31.5" x14ac:dyDescent="0.25">
      <c r="B7534" s="265">
        <v>104412</v>
      </c>
      <c r="C7534" s="246" t="s">
        <v>9315</v>
      </c>
      <c r="D7534" s="245" t="s">
        <v>121</v>
      </c>
      <c r="E7534" s="247">
        <v>3.97</v>
      </c>
    </row>
    <row r="7535" spans="2:5" ht="31.5" x14ac:dyDescent="0.25">
      <c r="B7535" s="265">
        <v>104413</v>
      </c>
      <c r="C7535" s="246" t="s">
        <v>9316</v>
      </c>
      <c r="D7535" s="245" t="s">
        <v>121</v>
      </c>
      <c r="E7535" s="247">
        <v>6.77</v>
      </c>
    </row>
    <row r="7536" spans="2:5" ht="31.5" x14ac:dyDescent="0.25">
      <c r="B7536" s="265">
        <v>102569</v>
      </c>
      <c r="C7536" s="246" t="s">
        <v>9317</v>
      </c>
      <c r="D7536" s="245" t="s">
        <v>121</v>
      </c>
      <c r="E7536" s="247">
        <v>0</v>
      </c>
    </row>
    <row r="7537" spans="2:5" ht="31.5" x14ac:dyDescent="0.25">
      <c r="B7537" s="265">
        <v>102574</v>
      </c>
      <c r="C7537" s="246" t="s">
        <v>9318</v>
      </c>
      <c r="D7537" s="245" t="s">
        <v>121</v>
      </c>
      <c r="E7537" s="247">
        <v>0</v>
      </c>
    </row>
    <row r="7538" spans="2:5" ht="31.5" x14ac:dyDescent="0.25">
      <c r="B7538" s="265">
        <v>102573</v>
      </c>
      <c r="C7538" s="246" t="s">
        <v>9319</v>
      </c>
      <c r="D7538" s="245" t="s">
        <v>121</v>
      </c>
      <c r="E7538" s="247">
        <v>0</v>
      </c>
    </row>
    <row r="7539" spans="2:5" ht="31.5" x14ac:dyDescent="0.25">
      <c r="B7539" s="265">
        <v>102577</v>
      </c>
      <c r="C7539" s="246" t="s">
        <v>9320</v>
      </c>
      <c r="D7539" s="245" t="s">
        <v>121</v>
      </c>
      <c r="E7539" s="247">
        <v>0</v>
      </c>
    </row>
    <row r="7540" spans="2:5" ht="31.5" x14ac:dyDescent="0.25">
      <c r="B7540" s="265">
        <v>102576</v>
      </c>
      <c r="C7540" s="246" t="s">
        <v>9321</v>
      </c>
      <c r="D7540" s="245" t="s">
        <v>121</v>
      </c>
      <c r="E7540" s="247">
        <v>0</v>
      </c>
    </row>
    <row r="7541" spans="2:5" ht="31.5" x14ac:dyDescent="0.25">
      <c r="B7541" s="265">
        <v>103083</v>
      </c>
      <c r="C7541" s="246" t="s">
        <v>9322</v>
      </c>
      <c r="D7541" s="245" t="s">
        <v>121</v>
      </c>
      <c r="E7541" s="247">
        <v>0</v>
      </c>
    </row>
    <row r="7542" spans="2:5" ht="31.5" x14ac:dyDescent="0.25">
      <c r="B7542" s="265">
        <v>103081</v>
      </c>
      <c r="C7542" s="246" t="s">
        <v>9323</v>
      </c>
      <c r="D7542" s="245" t="s">
        <v>121</v>
      </c>
      <c r="E7542" s="247">
        <v>0</v>
      </c>
    </row>
    <row r="7543" spans="2:5" ht="31.5" x14ac:dyDescent="0.25">
      <c r="B7543" s="265">
        <v>103082</v>
      </c>
      <c r="C7543" s="246" t="s">
        <v>9324</v>
      </c>
      <c r="D7543" s="245" t="s">
        <v>121</v>
      </c>
      <c r="E7543" s="247">
        <v>0</v>
      </c>
    </row>
    <row r="7544" spans="2:5" ht="31.5" x14ac:dyDescent="0.25">
      <c r="B7544" s="265">
        <v>103086</v>
      </c>
      <c r="C7544" s="246" t="s">
        <v>9325</v>
      </c>
      <c r="D7544" s="245" t="s">
        <v>121</v>
      </c>
      <c r="E7544" s="247">
        <v>0</v>
      </c>
    </row>
    <row r="7545" spans="2:5" ht="31.5" x14ac:dyDescent="0.25">
      <c r="B7545" s="265">
        <v>103085</v>
      </c>
      <c r="C7545" s="246" t="s">
        <v>9326</v>
      </c>
      <c r="D7545" s="245" t="s">
        <v>121</v>
      </c>
      <c r="E7545" s="247">
        <v>0</v>
      </c>
    </row>
    <row r="7546" spans="2:5" x14ac:dyDescent="0.25">
      <c r="B7546" s="265">
        <v>104726</v>
      </c>
      <c r="C7546" s="246" t="s">
        <v>9327</v>
      </c>
      <c r="D7546" s="245" t="s">
        <v>121</v>
      </c>
      <c r="E7546" s="247">
        <v>0</v>
      </c>
    </row>
    <row r="7547" spans="2:5" x14ac:dyDescent="0.25">
      <c r="B7547" s="265">
        <v>104725</v>
      </c>
      <c r="C7547" s="246" t="s">
        <v>9328</v>
      </c>
      <c r="D7547" s="245" t="s">
        <v>121</v>
      </c>
      <c r="E7547" s="247">
        <v>0</v>
      </c>
    </row>
    <row r="7548" spans="2:5" x14ac:dyDescent="0.25">
      <c r="B7548" s="265">
        <v>96374</v>
      </c>
      <c r="C7548" s="246" t="s">
        <v>5905</v>
      </c>
      <c r="D7548" s="245" t="s">
        <v>123</v>
      </c>
      <c r="E7548" s="247">
        <v>34.1</v>
      </c>
    </row>
    <row r="7549" spans="2:5" x14ac:dyDescent="0.25">
      <c r="B7549" s="265">
        <v>96373</v>
      </c>
      <c r="C7549" s="246" t="s">
        <v>5904</v>
      </c>
      <c r="D7549" s="245" t="s">
        <v>123</v>
      </c>
      <c r="E7549" s="247">
        <v>11.86</v>
      </c>
    </row>
    <row r="7550" spans="2:5" ht="31.5" x14ac:dyDescent="0.25">
      <c r="B7550" s="265">
        <v>96368</v>
      </c>
      <c r="C7550" s="246" t="s">
        <v>5900</v>
      </c>
      <c r="D7550" s="245" t="s">
        <v>121</v>
      </c>
      <c r="E7550" s="247">
        <v>183.54</v>
      </c>
    </row>
    <row r="7551" spans="2:5" ht="31.5" x14ac:dyDescent="0.25">
      <c r="B7551" s="265">
        <v>96364</v>
      </c>
      <c r="C7551" s="246" t="s">
        <v>5896</v>
      </c>
      <c r="D7551" s="245" t="s">
        <v>121</v>
      </c>
      <c r="E7551" s="247">
        <v>155.55000000000001</v>
      </c>
    </row>
    <row r="7552" spans="2:5" ht="47.25" x14ac:dyDescent="0.25">
      <c r="B7552" s="265">
        <v>96369</v>
      </c>
      <c r="C7552" s="246" t="s">
        <v>5901</v>
      </c>
      <c r="D7552" s="245" t="s">
        <v>121</v>
      </c>
      <c r="E7552" s="247">
        <v>207.79</v>
      </c>
    </row>
    <row r="7553" spans="2:5" ht="47.25" x14ac:dyDescent="0.25">
      <c r="B7553" s="265">
        <v>104723</v>
      </c>
      <c r="C7553" s="246" t="s">
        <v>5918</v>
      </c>
      <c r="D7553" s="245" t="s">
        <v>121</v>
      </c>
      <c r="E7553" s="247">
        <v>250.88</v>
      </c>
    </row>
    <row r="7554" spans="2:5" ht="47.25" x14ac:dyDescent="0.25">
      <c r="B7554" s="265">
        <v>96367</v>
      </c>
      <c r="C7554" s="246" t="s">
        <v>5899</v>
      </c>
      <c r="D7554" s="245" t="s">
        <v>121</v>
      </c>
      <c r="E7554" s="247">
        <v>167.68</v>
      </c>
    </row>
    <row r="7555" spans="2:5" ht="47.25" x14ac:dyDescent="0.25">
      <c r="B7555" s="265">
        <v>104722</v>
      </c>
      <c r="C7555" s="246" t="s">
        <v>5917</v>
      </c>
      <c r="D7555" s="245" t="s">
        <v>121</v>
      </c>
      <c r="E7555" s="247">
        <v>192.61</v>
      </c>
    </row>
    <row r="7556" spans="2:5" ht="31.5" x14ac:dyDescent="0.25">
      <c r="B7556" s="265">
        <v>96366</v>
      </c>
      <c r="C7556" s="246" t="s">
        <v>5898</v>
      </c>
      <c r="D7556" s="245" t="s">
        <v>121</v>
      </c>
      <c r="E7556" s="247">
        <v>154.08000000000001</v>
      </c>
    </row>
    <row r="7557" spans="2:5" ht="47.25" x14ac:dyDescent="0.25">
      <c r="B7557" s="265">
        <v>96361</v>
      </c>
      <c r="C7557" s="246" t="s">
        <v>5893</v>
      </c>
      <c r="D7557" s="245" t="s">
        <v>121</v>
      </c>
      <c r="E7557" s="247">
        <v>150.33000000000001</v>
      </c>
    </row>
    <row r="7558" spans="2:5" ht="47.25" x14ac:dyDescent="0.25">
      <c r="B7558" s="265">
        <v>104719</v>
      </c>
      <c r="C7558" s="246" t="s">
        <v>5914</v>
      </c>
      <c r="D7558" s="245" t="s">
        <v>121</v>
      </c>
      <c r="E7558" s="247">
        <v>190.44</v>
      </c>
    </row>
    <row r="7559" spans="2:5" ht="31.5" x14ac:dyDescent="0.25">
      <c r="B7559" s="265">
        <v>96360</v>
      </c>
      <c r="C7559" s="246" t="s">
        <v>5892</v>
      </c>
      <c r="D7559" s="245" t="s">
        <v>121</v>
      </c>
      <c r="E7559" s="247">
        <v>127.59</v>
      </c>
    </row>
    <row r="7560" spans="2:5" ht="47.25" x14ac:dyDescent="0.25">
      <c r="B7560" s="265">
        <v>96359</v>
      </c>
      <c r="C7560" s="246" t="s">
        <v>5891</v>
      </c>
      <c r="D7560" s="245" t="s">
        <v>121</v>
      </c>
      <c r="E7560" s="247">
        <v>110.25</v>
      </c>
    </row>
    <row r="7561" spans="2:5" ht="47.25" x14ac:dyDescent="0.25">
      <c r="B7561" s="265">
        <v>104718</v>
      </c>
      <c r="C7561" s="246" t="s">
        <v>5913</v>
      </c>
      <c r="D7561" s="245" t="s">
        <v>121</v>
      </c>
      <c r="E7561" s="247">
        <v>132.18</v>
      </c>
    </row>
    <row r="7562" spans="2:5" ht="31.5" x14ac:dyDescent="0.25">
      <c r="B7562" s="265">
        <v>96358</v>
      </c>
      <c r="C7562" s="246" t="s">
        <v>5890</v>
      </c>
      <c r="D7562" s="245" t="s">
        <v>121</v>
      </c>
      <c r="E7562" s="247">
        <v>98.14</v>
      </c>
    </row>
    <row r="7563" spans="2:5" ht="47.25" x14ac:dyDescent="0.25">
      <c r="B7563" s="265">
        <v>96371</v>
      </c>
      <c r="C7563" s="246" t="s">
        <v>5903</v>
      </c>
      <c r="D7563" s="245" t="s">
        <v>121</v>
      </c>
      <c r="E7563" s="247">
        <v>76.650000000000006</v>
      </c>
    </row>
    <row r="7564" spans="2:5" ht="47.25" x14ac:dyDescent="0.25">
      <c r="B7564" s="265">
        <v>104724</v>
      </c>
      <c r="C7564" s="246" t="s">
        <v>5919</v>
      </c>
      <c r="D7564" s="245" t="s">
        <v>121</v>
      </c>
      <c r="E7564" s="247">
        <v>97.07</v>
      </c>
    </row>
    <row r="7565" spans="2:5" ht="31.5" x14ac:dyDescent="0.25">
      <c r="B7565" s="265">
        <v>96370</v>
      </c>
      <c r="C7565" s="246" t="s">
        <v>5902</v>
      </c>
      <c r="D7565" s="245" t="s">
        <v>121</v>
      </c>
      <c r="E7565" s="247">
        <v>65.33</v>
      </c>
    </row>
    <row r="7566" spans="2:5" ht="47.25" x14ac:dyDescent="0.25">
      <c r="B7566" s="265">
        <v>96365</v>
      </c>
      <c r="C7566" s="246" t="s">
        <v>5897</v>
      </c>
      <c r="D7566" s="245" t="s">
        <v>121</v>
      </c>
      <c r="E7566" s="247">
        <v>179.06</v>
      </c>
    </row>
    <row r="7567" spans="2:5" ht="47.25" x14ac:dyDescent="0.25">
      <c r="B7567" s="265">
        <v>104721</v>
      </c>
      <c r="C7567" s="246" t="s">
        <v>5916</v>
      </c>
      <c r="D7567" s="245" t="s">
        <v>121</v>
      </c>
      <c r="E7567" s="247">
        <v>220.66</v>
      </c>
    </row>
    <row r="7568" spans="2:5" ht="47.25" x14ac:dyDescent="0.25">
      <c r="B7568" s="265">
        <v>96363</v>
      </c>
      <c r="C7568" s="246" t="s">
        <v>5895</v>
      </c>
      <c r="D7568" s="245" t="s">
        <v>121</v>
      </c>
      <c r="E7568" s="247">
        <v>138.96</v>
      </c>
    </row>
    <row r="7569" spans="2:5" ht="47.25" x14ac:dyDescent="0.25">
      <c r="B7569" s="265">
        <v>104720</v>
      </c>
      <c r="C7569" s="246" t="s">
        <v>5915</v>
      </c>
      <c r="D7569" s="245" t="s">
        <v>121</v>
      </c>
      <c r="E7569" s="247">
        <v>162.38999999999999</v>
      </c>
    </row>
    <row r="7570" spans="2:5" ht="31.5" x14ac:dyDescent="0.25">
      <c r="B7570" s="265">
        <v>96362</v>
      </c>
      <c r="C7570" s="246" t="s">
        <v>5894</v>
      </c>
      <c r="D7570" s="245" t="s">
        <v>121</v>
      </c>
      <c r="E7570" s="247">
        <v>126.11</v>
      </c>
    </row>
    <row r="7571" spans="2:5" ht="31.5" x14ac:dyDescent="0.25">
      <c r="B7571" s="265">
        <v>103191</v>
      </c>
      <c r="C7571" s="246" t="s">
        <v>7245</v>
      </c>
      <c r="D7571" s="245" t="s">
        <v>19</v>
      </c>
      <c r="E7571" s="247">
        <v>2400.38</v>
      </c>
    </row>
    <row r="7572" spans="2:5" ht="47.25" x14ac:dyDescent="0.25">
      <c r="B7572" s="265">
        <v>103206</v>
      </c>
      <c r="C7572" s="246" t="s">
        <v>7251</v>
      </c>
      <c r="D7572" s="245" t="s">
        <v>19</v>
      </c>
      <c r="E7572" s="247">
        <v>2424.02</v>
      </c>
    </row>
    <row r="7573" spans="2:5" ht="31.5" x14ac:dyDescent="0.25">
      <c r="B7573" s="265">
        <v>103211</v>
      </c>
      <c r="C7573" s="246" t="s">
        <v>9329</v>
      </c>
      <c r="D7573" s="245" t="s">
        <v>19</v>
      </c>
      <c r="E7573" s="247">
        <v>0</v>
      </c>
    </row>
    <row r="7574" spans="2:5" ht="31.5" x14ac:dyDescent="0.25">
      <c r="B7574" s="265">
        <v>103196</v>
      </c>
      <c r="C7574" s="246" t="s">
        <v>9330</v>
      </c>
      <c r="D7574" s="245" t="s">
        <v>19</v>
      </c>
      <c r="E7574" s="247">
        <v>0</v>
      </c>
    </row>
    <row r="7575" spans="2:5" ht="31.5" x14ac:dyDescent="0.25">
      <c r="B7575" s="265">
        <v>103212</v>
      </c>
      <c r="C7575" s="246" t="s">
        <v>9331</v>
      </c>
      <c r="D7575" s="245" t="s">
        <v>19</v>
      </c>
      <c r="E7575" s="247">
        <v>0</v>
      </c>
    </row>
    <row r="7576" spans="2:5" ht="31.5" x14ac:dyDescent="0.25">
      <c r="B7576" s="265">
        <v>103197</v>
      </c>
      <c r="C7576" s="246" t="s">
        <v>9332</v>
      </c>
      <c r="D7576" s="245" t="s">
        <v>19</v>
      </c>
      <c r="E7576" s="247">
        <v>0</v>
      </c>
    </row>
    <row r="7577" spans="2:5" ht="31.5" x14ac:dyDescent="0.25">
      <c r="B7577" s="265">
        <v>103217</v>
      </c>
      <c r="C7577" s="246" t="s">
        <v>9333</v>
      </c>
      <c r="D7577" s="245" t="s">
        <v>19</v>
      </c>
      <c r="E7577" s="247">
        <v>0</v>
      </c>
    </row>
    <row r="7578" spans="2:5" ht="31.5" x14ac:dyDescent="0.25">
      <c r="B7578" s="265">
        <v>103202</v>
      </c>
      <c r="C7578" s="246" t="s">
        <v>9334</v>
      </c>
      <c r="D7578" s="245" t="s">
        <v>19</v>
      </c>
      <c r="E7578" s="247">
        <v>0</v>
      </c>
    </row>
    <row r="7579" spans="2:5" ht="31.5" x14ac:dyDescent="0.25">
      <c r="B7579" s="265">
        <v>103215</v>
      </c>
      <c r="C7579" s="246" t="s">
        <v>9335</v>
      </c>
      <c r="D7579" s="245" t="s">
        <v>19</v>
      </c>
      <c r="E7579" s="247">
        <v>0</v>
      </c>
    </row>
    <row r="7580" spans="2:5" x14ac:dyDescent="0.25">
      <c r="B7580" s="265">
        <v>103200</v>
      </c>
      <c r="C7580" s="246" t="s">
        <v>9336</v>
      </c>
      <c r="D7580" s="245" t="s">
        <v>19</v>
      </c>
      <c r="E7580" s="247">
        <v>0</v>
      </c>
    </row>
    <row r="7581" spans="2:5" ht="31.5" x14ac:dyDescent="0.25">
      <c r="B7581" s="265">
        <v>103216</v>
      </c>
      <c r="C7581" s="246" t="s">
        <v>9337</v>
      </c>
      <c r="D7581" s="245" t="s">
        <v>19</v>
      </c>
      <c r="E7581" s="247">
        <v>0</v>
      </c>
    </row>
    <row r="7582" spans="2:5" ht="31.5" x14ac:dyDescent="0.25">
      <c r="B7582" s="265">
        <v>103201</v>
      </c>
      <c r="C7582" s="246" t="s">
        <v>9338</v>
      </c>
      <c r="D7582" s="245" t="s">
        <v>19</v>
      </c>
      <c r="E7582" s="247">
        <v>0</v>
      </c>
    </row>
    <row r="7583" spans="2:5" ht="31.5" x14ac:dyDescent="0.25">
      <c r="B7583" s="265">
        <v>103185</v>
      </c>
      <c r="C7583" s="246" t="s">
        <v>7239</v>
      </c>
      <c r="D7583" s="245" t="s">
        <v>19</v>
      </c>
      <c r="E7583" s="247">
        <v>6196.97</v>
      </c>
    </row>
    <row r="7584" spans="2:5" ht="31.5" x14ac:dyDescent="0.25">
      <c r="B7584" s="265">
        <v>103218</v>
      </c>
      <c r="C7584" s="246" t="s">
        <v>9339</v>
      </c>
      <c r="D7584" s="245" t="s">
        <v>19</v>
      </c>
      <c r="E7584" s="247">
        <v>0</v>
      </c>
    </row>
    <row r="7585" spans="2:5" x14ac:dyDescent="0.25">
      <c r="B7585" s="265">
        <v>103203</v>
      </c>
      <c r="C7585" s="246" t="s">
        <v>9340</v>
      </c>
      <c r="D7585" s="245" t="s">
        <v>19</v>
      </c>
      <c r="E7585" s="247">
        <v>0</v>
      </c>
    </row>
    <row r="7586" spans="2:5" ht="31.5" x14ac:dyDescent="0.25">
      <c r="B7586" s="265">
        <v>103213</v>
      </c>
      <c r="C7586" s="246" t="s">
        <v>9341</v>
      </c>
      <c r="D7586" s="245" t="s">
        <v>19</v>
      </c>
      <c r="E7586" s="247">
        <v>0</v>
      </c>
    </row>
    <row r="7587" spans="2:5" x14ac:dyDescent="0.25">
      <c r="B7587" s="265">
        <v>103198</v>
      </c>
      <c r="C7587" s="246" t="s">
        <v>9342</v>
      </c>
      <c r="D7587" s="245" t="s">
        <v>19</v>
      </c>
      <c r="E7587" s="247">
        <v>0</v>
      </c>
    </row>
    <row r="7588" spans="2:5" ht="31.5" x14ac:dyDescent="0.25">
      <c r="B7588" s="265">
        <v>103214</v>
      </c>
      <c r="C7588" s="246" t="s">
        <v>9343</v>
      </c>
      <c r="D7588" s="245" t="s">
        <v>19</v>
      </c>
      <c r="E7588" s="247">
        <v>0</v>
      </c>
    </row>
    <row r="7589" spans="2:5" ht="31.5" x14ac:dyDescent="0.25">
      <c r="B7589" s="265">
        <v>103199</v>
      </c>
      <c r="C7589" s="246" t="s">
        <v>9344</v>
      </c>
      <c r="D7589" s="245" t="s">
        <v>19</v>
      </c>
      <c r="E7589" s="247">
        <v>0</v>
      </c>
    </row>
    <row r="7590" spans="2:5" ht="31.5" x14ac:dyDescent="0.25">
      <c r="B7590" s="265">
        <v>103219</v>
      </c>
      <c r="C7590" s="246" t="s">
        <v>9345</v>
      </c>
      <c r="D7590" s="245" t="s">
        <v>19</v>
      </c>
      <c r="E7590" s="247">
        <v>0</v>
      </c>
    </row>
    <row r="7591" spans="2:5" x14ac:dyDescent="0.25">
      <c r="B7591" s="265">
        <v>103204</v>
      </c>
      <c r="C7591" s="246" t="s">
        <v>9346</v>
      </c>
      <c r="D7591" s="245" t="s">
        <v>19</v>
      </c>
      <c r="E7591" s="247">
        <v>0</v>
      </c>
    </row>
    <row r="7592" spans="2:5" ht="47.25" x14ac:dyDescent="0.25">
      <c r="B7592" s="265">
        <v>103186</v>
      </c>
      <c r="C7592" s="246" t="s">
        <v>7240</v>
      </c>
      <c r="D7592" s="245" t="s">
        <v>19</v>
      </c>
      <c r="E7592" s="247">
        <v>6504.62</v>
      </c>
    </row>
    <row r="7593" spans="2:5" ht="47.25" x14ac:dyDescent="0.25">
      <c r="B7593" s="265">
        <v>103210</v>
      </c>
      <c r="C7593" s="246" t="s">
        <v>7255</v>
      </c>
      <c r="D7593" s="245" t="s">
        <v>19</v>
      </c>
      <c r="E7593" s="247">
        <v>2354.4699999999998</v>
      </c>
    </row>
    <row r="7594" spans="2:5" ht="31.5" x14ac:dyDescent="0.25">
      <c r="B7594" s="265">
        <v>103195</v>
      </c>
      <c r="C7594" s="246" t="s">
        <v>7249</v>
      </c>
      <c r="D7594" s="245" t="s">
        <v>19</v>
      </c>
      <c r="E7594" s="247">
        <v>2216.2800000000002</v>
      </c>
    </row>
    <row r="7595" spans="2:5" ht="47.25" x14ac:dyDescent="0.25">
      <c r="B7595" s="265">
        <v>103205</v>
      </c>
      <c r="C7595" s="246" t="s">
        <v>7250</v>
      </c>
      <c r="D7595" s="245" t="s">
        <v>19</v>
      </c>
      <c r="E7595" s="247">
        <v>4132.32</v>
      </c>
    </row>
    <row r="7596" spans="2:5" ht="31.5" x14ac:dyDescent="0.25">
      <c r="B7596" s="265">
        <v>103190</v>
      </c>
      <c r="C7596" s="246" t="s">
        <v>7244</v>
      </c>
      <c r="D7596" s="245" t="s">
        <v>19</v>
      </c>
      <c r="E7596" s="247">
        <v>4108.68</v>
      </c>
    </row>
    <row r="7597" spans="2:5" ht="47.25" x14ac:dyDescent="0.25">
      <c r="B7597" s="265">
        <v>103207</v>
      </c>
      <c r="C7597" s="246" t="s">
        <v>7252</v>
      </c>
      <c r="D7597" s="245" t="s">
        <v>19</v>
      </c>
      <c r="E7597" s="247">
        <v>2577.66</v>
      </c>
    </row>
    <row r="7598" spans="2:5" ht="47.25" x14ac:dyDescent="0.25">
      <c r="B7598" s="265">
        <v>103192</v>
      </c>
      <c r="C7598" s="246" t="s">
        <v>7246</v>
      </c>
      <c r="D7598" s="245" t="s">
        <v>19</v>
      </c>
      <c r="E7598" s="247">
        <v>2554.02</v>
      </c>
    </row>
    <row r="7599" spans="2:5" ht="47.25" x14ac:dyDescent="0.25">
      <c r="B7599" s="265">
        <v>103208</v>
      </c>
      <c r="C7599" s="246" t="s">
        <v>7253</v>
      </c>
      <c r="D7599" s="245" t="s">
        <v>19</v>
      </c>
      <c r="E7599" s="247">
        <v>1996.39</v>
      </c>
    </row>
    <row r="7600" spans="2:5" ht="31.5" x14ac:dyDescent="0.25">
      <c r="B7600" s="265">
        <v>103193</v>
      </c>
      <c r="C7600" s="246" t="s">
        <v>7247</v>
      </c>
      <c r="D7600" s="245" t="s">
        <v>19</v>
      </c>
      <c r="E7600" s="247">
        <v>1972.75</v>
      </c>
    </row>
    <row r="7601" spans="2:5" ht="47.25" x14ac:dyDescent="0.25">
      <c r="B7601" s="265">
        <v>103187</v>
      </c>
      <c r="C7601" s="246" t="s">
        <v>7241</v>
      </c>
      <c r="D7601" s="245" t="s">
        <v>19</v>
      </c>
      <c r="E7601" s="247">
        <v>4906.75</v>
      </c>
    </row>
    <row r="7602" spans="2:5" ht="47.25" x14ac:dyDescent="0.25">
      <c r="B7602" s="265">
        <v>103188</v>
      </c>
      <c r="C7602" s="246" t="s">
        <v>7242</v>
      </c>
      <c r="D7602" s="245" t="s">
        <v>19</v>
      </c>
      <c r="E7602" s="247">
        <v>5265.81</v>
      </c>
    </row>
    <row r="7603" spans="2:5" ht="47.25" x14ac:dyDescent="0.25">
      <c r="B7603" s="265">
        <v>103189</v>
      </c>
      <c r="C7603" s="246" t="s">
        <v>7243</v>
      </c>
      <c r="D7603" s="245" t="s">
        <v>19</v>
      </c>
      <c r="E7603" s="247">
        <v>2644.04</v>
      </c>
    </row>
    <row r="7604" spans="2:5" ht="31.5" x14ac:dyDescent="0.25">
      <c r="B7604" s="265">
        <v>103209</v>
      </c>
      <c r="C7604" s="246" t="s">
        <v>7254</v>
      </c>
      <c r="D7604" s="245" t="s">
        <v>19</v>
      </c>
      <c r="E7604" s="247">
        <v>2854.36</v>
      </c>
    </row>
    <row r="7605" spans="2:5" ht="31.5" x14ac:dyDescent="0.25">
      <c r="B7605" s="265">
        <v>103194</v>
      </c>
      <c r="C7605" s="246" t="s">
        <v>7248</v>
      </c>
      <c r="D7605" s="245" t="s">
        <v>19</v>
      </c>
      <c r="E7605" s="247">
        <v>2830.72</v>
      </c>
    </row>
    <row r="7606" spans="2:5" ht="31.5" x14ac:dyDescent="0.25">
      <c r="B7606" s="265">
        <v>95001</v>
      </c>
      <c r="C7606" s="246" t="s">
        <v>9347</v>
      </c>
      <c r="D7606" s="245" t="s">
        <v>121</v>
      </c>
      <c r="E7606" s="247">
        <v>0</v>
      </c>
    </row>
    <row r="7607" spans="2:5" ht="31.5" x14ac:dyDescent="0.25">
      <c r="B7607" s="265">
        <v>95000</v>
      </c>
      <c r="C7607" s="246" t="s">
        <v>9348</v>
      </c>
      <c r="D7607" s="245" t="s">
        <v>121</v>
      </c>
      <c r="E7607" s="247">
        <v>0</v>
      </c>
    </row>
    <row r="7608" spans="2:5" ht="31.5" x14ac:dyDescent="0.25">
      <c r="B7608" s="265">
        <v>95005</v>
      </c>
      <c r="C7608" s="246" t="s">
        <v>9349</v>
      </c>
      <c r="D7608" s="245" t="s">
        <v>121</v>
      </c>
      <c r="E7608" s="247">
        <v>0</v>
      </c>
    </row>
    <row r="7609" spans="2:5" ht="31.5" x14ac:dyDescent="0.25">
      <c r="B7609" s="265">
        <v>95004</v>
      </c>
      <c r="C7609" s="246" t="s">
        <v>9350</v>
      </c>
      <c r="D7609" s="245" t="s">
        <v>121</v>
      </c>
      <c r="E7609" s="247">
        <v>0</v>
      </c>
    </row>
    <row r="7610" spans="2:5" ht="31.5" x14ac:dyDescent="0.25">
      <c r="B7610" s="265">
        <v>95003</v>
      </c>
      <c r="C7610" s="246" t="s">
        <v>9351</v>
      </c>
      <c r="D7610" s="245" t="s">
        <v>121</v>
      </c>
      <c r="E7610" s="247">
        <v>0</v>
      </c>
    </row>
    <row r="7611" spans="2:5" ht="31.5" x14ac:dyDescent="0.25">
      <c r="B7611" s="265">
        <v>95002</v>
      </c>
      <c r="C7611" s="246" t="s">
        <v>9352</v>
      </c>
      <c r="D7611" s="245" t="s">
        <v>121</v>
      </c>
      <c r="E7611" s="247">
        <v>0</v>
      </c>
    </row>
    <row r="7612" spans="2:5" ht="31.5" x14ac:dyDescent="0.25">
      <c r="B7612" s="265">
        <v>95007</v>
      </c>
      <c r="C7612" s="246" t="s">
        <v>9353</v>
      </c>
      <c r="D7612" s="245" t="s">
        <v>121</v>
      </c>
      <c r="E7612" s="247">
        <v>0</v>
      </c>
    </row>
    <row r="7613" spans="2:5" ht="31.5" x14ac:dyDescent="0.25">
      <c r="B7613" s="265">
        <v>95006</v>
      </c>
      <c r="C7613" s="246" t="s">
        <v>9354</v>
      </c>
      <c r="D7613" s="245" t="s">
        <v>121</v>
      </c>
      <c r="E7613" s="247">
        <v>0</v>
      </c>
    </row>
    <row r="7614" spans="2:5" ht="31.5" x14ac:dyDescent="0.25">
      <c r="B7614" s="265">
        <v>104313</v>
      </c>
      <c r="C7614" s="246" t="s">
        <v>9355</v>
      </c>
      <c r="D7614" s="245" t="s">
        <v>121</v>
      </c>
      <c r="E7614" s="247">
        <v>0</v>
      </c>
    </row>
    <row r="7615" spans="2:5" ht="31.5" x14ac:dyDescent="0.25">
      <c r="B7615" s="265">
        <v>104312</v>
      </c>
      <c r="C7615" s="246" t="s">
        <v>9356</v>
      </c>
      <c r="D7615" s="245" t="s">
        <v>121</v>
      </c>
      <c r="E7615" s="247">
        <v>0</v>
      </c>
    </row>
    <row r="7616" spans="2:5" ht="31.5" x14ac:dyDescent="0.25">
      <c r="B7616" s="265">
        <v>94992</v>
      </c>
      <c r="C7616" s="246" t="s">
        <v>6375</v>
      </c>
      <c r="D7616" s="245" t="s">
        <v>121</v>
      </c>
      <c r="E7616" s="247">
        <v>84.49</v>
      </c>
    </row>
    <row r="7617" spans="2:5" ht="31.5" x14ac:dyDescent="0.25">
      <c r="B7617" s="265">
        <v>94994</v>
      </c>
      <c r="C7617" s="246" t="s">
        <v>6377</v>
      </c>
      <c r="D7617" s="245" t="s">
        <v>121</v>
      </c>
      <c r="E7617" s="247">
        <v>101.44</v>
      </c>
    </row>
    <row r="7618" spans="2:5" ht="31.5" x14ac:dyDescent="0.25">
      <c r="B7618" s="265">
        <v>94990</v>
      </c>
      <c r="C7618" s="246" t="s">
        <v>6373</v>
      </c>
      <c r="D7618" s="245" t="s">
        <v>173</v>
      </c>
      <c r="E7618" s="247">
        <v>818.61</v>
      </c>
    </row>
    <row r="7619" spans="2:5" ht="31.5" x14ac:dyDescent="0.25">
      <c r="B7619" s="265">
        <v>94991</v>
      </c>
      <c r="C7619" s="246" t="s">
        <v>6374</v>
      </c>
      <c r="D7619" s="245" t="s">
        <v>173</v>
      </c>
      <c r="E7619" s="247">
        <v>694.67</v>
      </c>
    </row>
    <row r="7620" spans="2:5" ht="31.5" x14ac:dyDescent="0.25">
      <c r="B7620" s="265">
        <v>104626</v>
      </c>
      <c r="C7620" s="246" t="s">
        <v>6380</v>
      </c>
      <c r="D7620" s="245" t="s">
        <v>173</v>
      </c>
      <c r="E7620" s="247">
        <v>710.33</v>
      </c>
    </row>
    <row r="7621" spans="2:5" ht="31.5" x14ac:dyDescent="0.25">
      <c r="B7621" s="265">
        <v>94993</v>
      </c>
      <c r="C7621" s="246" t="s">
        <v>6376</v>
      </c>
      <c r="D7621" s="245" t="s">
        <v>121</v>
      </c>
      <c r="E7621" s="247">
        <v>77.06</v>
      </c>
    </row>
    <row r="7622" spans="2:5" ht="31.5" x14ac:dyDescent="0.25">
      <c r="B7622" s="265">
        <v>94995</v>
      </c>
      <c r="C7622" s="246" t="s">
        <v>6378</v>
      </c>
      <c r="D7622" s="245" t="s">
        <v>121</v>
      </c>
      <c r="E7622" s="247">
        <v>91.52</v>
      </c>
    </row>
    <row r="7623" spans="2:5" ht="31.5" x14ac:dyDescent="0.25">
      <c r="B7623" s="265">
        <v>101169</v>
      </c>
      <c r="C7623" s="246" t="s">
        <v>6142</v>
      </c>
      <c r="D7623" s="245" t="s">
        <v>121</v>
      </c>
      <c r="E7623" s="247">
        <v>118.97</v>
      </c>
    </row>
    <row r="7624" spans="2:5" ht="31.5" x14ac:dyDescent="0.25">
      <c r="B7624" s="265">
        <v>104383</v>
      </c>
      <c r="C7624" s="246" t="s">
        <v>9357</v>
      </c>
      <c r="D7624" s="245" t="s">
        <v>121</v>
      </c>
      <c r="E7624" s="247">
        <v>0</v>
      </c>
    </row>
    <row r="7625" spans="2:5" x14ac:dyDescent="0.25">
      <c r="B7625" s="265">
        <v>101167</v>
      </c>
      <c r="C7625" s="246" t="s">
        <v>6141</v>
      </c>
      <c r="D7625" s="245" t="s">
        <v>121</v>
      </c>
      <c r="E7625" s="247">
        <v>102.18</v>
      </c>
    </row>
    <row r="7626" spans="2:5" ht="31.5" x14ac:dyDescent="0.25">
      <c r="B7626" s="265">
        <v>101172</v>
      </c>
      <c r="C7626" s="246" t="s">
        <v>6144</v>
      </c>
      <c r="D7626" s="245" t="s">
        <v>121</v>
      </c>
      <c r="E7626" s="247">
        <v>76.42</v>
      </c>
    </row>
    <row r="7627" spans="2:5" ht="31.5" x14ac:dyDescent="0.25">
      <c r="B7627" s="265">
        <v>104384</v>
      </c>
      <c r="C7627" s="246" t="s">
        <v>9358</v>
      </c>
      <c r="D7627" s="245" t="s">
        <v>121</v>
      </c>
      <c r="E7627" s="247">
        <v>0</v>
      </c>
    </row>
    <row r="7628" spans="2:5" x14ac:dyDescent="0.25">
      <c r="B7628" s="265">
        <v>101170</v>
      </c>
      <c r="C7628" s="246" t="s">
        <v>6143</v>
      </c>
      <c r="D7628" s="245" t="s">
        <v>121</v>
      </c>
      <c r="E7628" s="247">
        <v>47.29</v>
      </c>
    </row>
    <row r="7629" spans="2:5" ht="31.5" x14ac:dyDescent="0.25">
      <c r="B7629" s="265">
        <v>104438</v>
      </c>
      <c r="C7629" s="246" t="s">
        <v>9359</v>
      </c>
      <c r="D7629" s="245" t="s">
        <v>121</v>
      </c>
      <c r="E7629" s="247">
        <v>0</v>
      </c>
    </row>
    <row r="7630" spans="2:5" ht="31.5" x14ac:dyDescent="0.25">
      <c r="B7630" s="265">
        <v>92402</v>
      </c>
      <c r="C7630" s="246" t="s">
        <v>6118</v>
      </c>
      <c r="D7630" s="245" t="s">
        <v>121</v>
      </c>
      <c r="E7630" s="247">
        <v>74.81</v>
      </c>
    </row>
    <row r="7631" spans="2:5" ht="31.5" x14ac:dyDescent="0.25">
      <c r="B7631" s="265">
        <v>104429</v>
      </c>
      <c r="C7631" s="246" t="s">
        <v>9360</v>
      </c>
      <c r="D7631" s="245" t="s">
        <v>121</v>
      </c>
      <c r="E7631" s="247">
        <v>0</v>
      </c>
    </row>
    <row r="7632" spans="2:5" ht="31.5" x14ac:dyDescent="0.25">
      <c r="B7632" s="265">
        <v>104426</v>
      </c>
      <c r="C7632" s="246" t="s">
        <v>9361</v>
      </c>
      <c r="D7632" s="245" t="s">
        <v>121</v>
      </c>
      <c r="E7632" s="247">
        <v>0</v>
      </c>
    </row>
    <row r="7633" spans="2:5" ht="31.5" x14ac:dyDescent="0.25">
      <c r="B7633" s="265">
        <v>104436</v>
      </c>
      <c r="C7633" s="246" t="s">
        <v>9362</v>
      </c>
      <c r="D7633" s="245" t="s">
        <v>121</v>
      </c>
      <c r="E7633" s="247">
        <v>0</v>
      </c>
    </row>
    <row r="7634" spans="2:5" ht="31.5" x14ac:dyDescent="0.25">
      <c r="B7634" s="265">
        <v>104434</v>
      </c>
      <c r="C7634" s="246" t="s">
        <v>9363</v>
      </c>
      <c r="D7634" s="245" t="s">
        <v>121</v>
      </c>
      <c r="E7634" s="247">
        <v>0</v>
      </c>
    </row>
    <row r="7635" spans="2:5" ht="31.5" x14ac:dyDescent="0.25">
      <c r="B7635" s="265">
        <v>104432</v>
      </c>
      <c r="C7635" s="246" t="s">
        <v>6159</v>
      </c>
      <c r="D7635" s="245" t="s">
        <v>121</v>
      </c>
      <c r="E7635" s="247">
        <v>82.67</v>
      </c>
    </row>
    <row r="7636" spans="2:5" ht="31.5" x14ac:dyDescent="0.25">
      <c r="B7636" s="265">
        <v>93679</v>
      </c>
      <c r="C7636" s="246" t="s">
        <v>6122</v>
      </c>
      <c r="D7636" s="245" t="s">
        <v>121</v>
      </c>
      <c r="E7636" s="247">
        <v>85.05</v>
      </c>
    </row>
    <row r="7637" spans="2:5" ht="31.5" x14ac:dyDescent="0.25">
      <c r="B7637" s="265">
        <v>92396</v>
      </c>
      <c r="C7637" s="246" t="s">
        <v>6114</v>
      </c>
      <c r="D7637" s="245" t="s">
        <v>121</v>
      </c>
      <c r="E7637" s="247">
        <v>77.66</v>
      </c>
    </row>
    <row r="7638" spans="2:5" ht="31.5" x14ac:dyDescent="0.25">
      <c r="B7638" s="265">
        <v>104439</v>
      </c>
      <c r="C7638" s="246" t="s">
        <v>9364</v>
      </c>
      <c r="D7638" s="245" t="s">
        <v>121</v>
      </c>
      <c r="E7638" s="247">
        <v>0</v>
      </c>
    </row>
    <row r="7639" spans="2:5" ht="31.5" x14ac:dyDescent="0.25">
      <c r="B7639" s="265">
        <v>104440</v>
      </c>
      <c r="C7639" s="246" t="s">
        <v>9365</v>
      </c>
      <c r="D7639" s="245" t="s">
        <v>121</v>
      </c>
      <c r="E7639" s="247">
        <v>0</v>
      </c>
    </row>
    <row r="7640" spans="2:5" ht="31.5" x14ac:dyDescent="0.25">
      <c r="B7640" s="265">
        <v>92406</v>
      </c>
      <c r="C7640" s="246" t="s">
        <v>6121</v>
      </c>
      <c r="D7640" s="245" t="s">
        <v>121</v>
      </c>
      <c r="E7640" s="247">
        <v>93.71</v>
      </c>
    </row>
    <row r="7641" spans="2:5" ht="31.5" x14ac:dyDescent="0.25">
      <c r="B7641" s="265">
        <v>92403</v>
      </c>
      <c r="C7641" s="246" t="s">
        <v>6119</v>
      </c>
      <c r="D7641" s="245" t="s">
        <v>121</v>
      </c>
      <c r="E7641" s="247">
        <v>62.27</v>
      </c>
    </row>
    <row r="7642" spans="2:5" ht="31.5" x14ac:dyDescent="0.25">
      <c r="B7642" s="265">
        <v>92404</v>
      </c>
      <c r="C7642" s="246" t="s">
        <v>6120</v>
      </c>
      <c r="D7642" s="245" t="s">
        <v>121</v>
      </c>
      <c r="E7642" s="247">
        <v>78.08</v>
      </c>
    </row>
    <row r="7643" spans="2:5" ht="31.5" x14ac:dyDescent="0.25">
      <c r="B7643" s="265">
        <v>104430</v>
      </c>
      <c r="C7643" s="246" t="s">
        <v>9366</v>
      </c>
      <c r="D7643" s="245" t="s">
        <v>121</v>
      </c>
      <c r="E7643" s="247">
        <v>0</v>
      </c>
    </row>
    <row r="7644" spans="2:5" ht="31.5" x14ac:dyDescent="0.25">
      <c r="B7644" s="265">
        <v>104431</v>
      </c>
      <c r="C7644" s="246" t="s">
        <v>9367</v>
      </c>
      <c r="D7644" s="245" t="s">
        <v>121</v>
      </c>
      <c r="E7644" s="247">
        <v>0</v>
      </c>
    </row>
    <row r="7645" spans="2:5" ht="31.5" x14ac:dyDescent="0.25">
      <c r="B7645" s="265">
        <v>104427</v>
      </c>
      <c r="C7645" s="246" t="s">
        <v>9368</v>
      </c>
      <c r="D7645" s="245" t="s">
        <v>121</v>
      </c>
      <c r="E7645" s="247">
        <v>0</v>
      </c>
    </row>
    <row r="7646" spans="2:5" ht="31.5" x14ac:dyDescent="0.25">
      <c r="B7646" s="265">
        <v>104428</v>
      </c>
      <c r="C7646" s="246" t="s">
        <v>9369</v>
      </c>
      <c r="D7646" s="245" t="s">
        <v>121</v>
      </c>
      <c r="E7646" s="247">
        <v>0</v>
      </c>
    </row>
    <row r="7647" spans="2:5" ht="31.5" x14ac:dyDescent="0.25">
      <c r="B7647" s="265">
        <v>92391</v>
      </c>
      <c r="C7647" s="246" t="s">
        <v>6109</v>
      </c>
      <c r="D7647" s="245" t="s">
        <v>121</v>
      </c>
      <c r="E7647" s="247">
        <v>61.03</v>
      </c>
    </row>
    <row r="7648" spans="2:5" ht="31.5" x14ac:dyDescent="0.25">
      <c r="B7648" s="265">
        <v>92392</v>
      </c>
      <c r="C7648" s="246" t="s">
        <v>6110</v>
      </c>
      <c r="D7648" s="245" t="s">
        <v>121</v>
      </c>
      <c r="E7648" s="247">
        <v>122</v>
      </c>
    </row>
    <row r="7649" spans="2:5" ht="31.5" x14ac:dyDescent="0.25">
      <c r="B7649" s="265">
        <v>104437</v>
      </c>
      <c r="C7649" s="246" t="s">
        <v>9370</v>
      </c>
      <c r="D7649" s="245" t="s">
        <v>121</v>
      </c>
      <c r="E7649" s="247">
        <v>0</v>
      </c>
    </row>
    <row r="7650" spans="2:5" ht="31.5" x14ac:dyDescent="0.25">
      <c r="B7650" s="265">
        <v>104435</v>
      </c>
      <c r="C7650" s="246" t="s">
        <v>9371</v>
      </c>
      <c r="D7650" s="245" t="s">
        <v>121</v>
      </c>
      <c r="E7650" s="247">
        <v>0</v>
      </c>
    </row>
    <row r="7651" spans="2:5" ht="31.5" x14ac:dyDescent="0.25">
      <c r="B7651" s="265">
        <v>104433</v>
      </c>
      <c r="C7651" s="246" t="s">
        <v>6160</v>
      </c>
      <c r="D7651" s="245" t="s">
        <v>121</v>
      </c>
      <c r="E7651" s="247">
        <v>68.95</v>
      </c>
    </row>
    <row r="7652" spans="2:5" ht="31.5" x14ac:dyDescent="0.25">
      <c r="B7652" s="265">
        <v>93680</v>
      </c>
      <c r="C7652" s="246" t="s">
        <v>6123</v>
      </c>
      <c r="D7652" s="245" t="s">
        <v>121</v>
      </c>
      <c r="E7652" s="247">
        <v>72.59</v>
      </c>
    </row>
    <row r="7653" spans="2:5" ht="31.5" x14ac:dyDescent="0.25">
      <c r="B7653" s="265">
        <v>93681</v>
      </c>
      <c r="C7653" s="246" t="s">
        <v>6124</v>
      </c>
      <c r="D7653" s="245" t="s">
        <v>121</v>
      </c>
      <c r="E7653" s="247">
        <v>86.97</v>
      </c>
    </row>
    <row r="7654" spans="2:5" ht="31.5" x14ac:dyDescent="0.25">
      <c r="B7654" s="265">
        <v>92397</v>
      </c>
      <c r="C7654" s="246" t="s">
        <v>6115</v>
      </c>
      <c r="D7654" s="245" t="s">
        <v>121</v>
      </c>
      <c r="E7654" s="247">
        <v>65.39</v>
      </c>
    </row>
    <row r="7655" spans="2:5" ht="31.5" x14ac:dyDescent="0.25">
      <c r="B7655" s="265">
        <v>92398</v>
      </c>
      <c r="C7655" s="246" t="s">
        <v>6116</v>
      </c>
      <c r="D7655" s="245" t="s">
        <v>121</v>
      </c>
      <c r="E7655" s="247">
        <v>81.209999999999994</v>
      </c>
    </row>
    <row r="7656" spans="2:5" ht="31.5" x14ac:dyDescent="0.25">
      <c r="B7656" s="265">
        <v>92400</v>
      </c>
      <c r="C7656" s="246" t="s">
        <v>6117</v>
      </c>
      <c r="D7656" s="245" t="s">
        <v>121</v>
      </c>
      <c r="E7656" s="247">
        <v>95.33</v>
      </c>
    </row>
    <row r="7657" spans="2:5" ht="31.5" x14ac:dyDescent="0.25">
      <c r="B7657" s="265">
        <v>92395</v>
      </c>
      <c r="C7657" s="246" t="s">
        <v>6113</v>
      </c>
      <c r="D7657" s="245" t="s">
        <v>121</v>
      </c>
      <c r="E7657" s="247">
        <v>90.72</v>
      </c>
    </row>
    <row r="7658" spans="2:5" ht="31.5" x14ac:dyDescent="0.25">
      <c r="B7658" s="265">
        <v>92393</v>
      </c>
      <c r="C7658" s="246" t="s">
        <v>6111</v>
      </c>
      <c r="D7658" s="245" t="s">
        <v>121</v>
      </c>
      <c r="E7658" s="247">
        <v>60.68</v>
      </c>
    </row>
    <row r="7659" spans="2:5" ht="31.5" x14ac:dyDescent="0.25">
      <c r="B7659" s="265">
        <v>92394</v>
      </c>
      <c r="C7659" s="246" t="s">
        <v>6112</v>
      </c>
      <c r="D7659" s="245" t="s">
        <v>121</v>
      </c>
      <c r="E7659" s="247">
        <v>75.34</v>
      </c>
    </row>
    <row r="7660" spans="2:5" ht="31.5" x14ac:dyDescent="0.25">
      <c r="B7660" s="265">
        <v>97115</v>
      </c>
      <c r="C7660" s="246" t="s">
        <v>6135</v>
      </c>
      <c r="D7660" s="245" t="s">
        <v>171</v>
      </c>
      <c r="E7660" s="247">
        <v>65.459999999999994</v>
      </c>
    </row>
    <row r="7661" spans="2:5" x14ac:dyDescent="0.25">
      <c r="B7661" s="265">
        <v>97113</v>
      </c>
      <c r="C7661" s="246" t="s">
        <v>6133</v>
      </c>
      <c r="D7661" s="245" t="s">
        <v>121</v>
      </c>
      <c r="E7661" s="247">
        <v>2.37</v>
      </c>
    </row>
    <row r="7662" spans="2:5" ht="31.5" x14ac:dyDescent="0.25">
      <c r="B7662" s="265">
        <v>97120</v>
      </c>
      <c r="C7662" s="246" t="s">
        <v>6140</v>
      </c>
      <c r="D7662" s="245" t="s">
        <v>171</v>
      </c>
      <c r="E7662" s="247">
        <v>10.11</v>
      </c>
    </row>
    <row r="7663" spans="2:5" ht="31.5" x14ac:dyDescent="0.25">
      <c r="B7663" s="265">
        <v>97116</v>
      </c>
      <c r="C7663" s="246" t="s">
        <v>6136</v>
      </c>
      <c r="D7663" s="245" t="s">
        <v>171</v>
      </c>
      <c r="E7663" s="247">
        <v>26.06</v>
      </c>
    </row>
    <row r="7664" spans="2:5" ht="31.5" x14ac:dyDescent="0.25">
      <c r="B7664" s="265">
        <v>97117</v>
      </c>
      <c r="C7664" s="246" t="s">
        <v>6137</v>
      </c>
      <c r="D7664" s="245" t="s">
        <v>171</v>
      </c>
      <c r="E7664" s="247">
        <v>21.97</v>
      </c>
    </row>
    <row r="7665" spans="2:5" ht="31.5" x14ac:dyDescent="0.25">
      <c r="B7665" s="265">
        <v>97118</v>
      </c>
      <c r="C7665" s="246" t="s">
        <v>6138</v>
      </c>
      <c r="D7665" s="245" t="s">
        <v>171</v>
      </c>
      <c r="E7665" s="247">
        <v>17.8</v>
      </c>
    </row>
    <row r="7666" spans="2:5" ht="31.5" x14ac:dyDescent="0.25">
      <c r="B7666" s="265">
        <v>97119</v>
      </c>
      <c r="C7666" s="246" t="s">
        <v>6139</v>
      </c>
      <c r="D7666" s="245" t="s">
        <v>171</v>
      </c>
      <c r="E7666" s="247">
        <v>15.63</v>
      </c>
    </row>
    <row r="7667" spans="2:5" x14ac:dyDescent="0.25">
      <c r="B7667" s="265">
        <v>97114</v>
      </c>
      <c r="C7667" s="246" t="s">
        <v>6134</v>
      </c>
      <c r="D7667" s="245" t="s">
        <v>123</v>
      </c>
      <c r="E7667" s="247">
        <v>0.5</v>
      </c>
    </row>
    <row r="7668" spans="2:5" x14ac:dyDescent="0.25">
      <c r="B7668" s="265">
        <v>97111</v>
      </c>
      <c r="C7668" s="246" t="s">
        <v>6131</v>
      </c>
      <c r="D7668" s="245" t="s">
        <v>121</v>
      </c>
      <c r="E7668" s="247">
        <v>255.76</v>
      </c>
    </row>
    <row r="7669" spans="2:5" x14ac:dyDescent="0.25">
      <c r="B7669" s="265">
        <v>97112</v>
      </c>
      <c r="C7669" s="246" t="s">
        <v>6132</v>
      </c>
      <c r="D7669" s="245" t="s">
        <v>121</v>
      </c>
      <c r="E7669" s="247">
        <v>222.37</v>
      </c>
    </row>
    <row r="7670" spans="2:5" x14ac:dyDescent="0.25">
      <c r="B7670" s="265">
        <v>103904</v>
      </c>
      <c r="C7670" s="246" t="s">
        <v>6145</v>
      </c>
      <c r="D7670" s="245" t="s">
        <v>121</v>
      </c>
      <c r="E7670" s="247">
        <v>126.53</v>
      </c>
    </row>
    <row r="7671" spans="2:5" x14ac:dyDescent="0.25">
      <c r="B7671" s="265">
        <v>103905</v>
      </c>
      <c r="C7671" s="246" t="s">
        <v>6146</v>
      </c>
      <c r="D7671" s="245" t="s">
        <v>121</v>
      </c>
      <c r="E7671" s="247">
        <v>133.41999999999999</v>
      </c>
    </row>
    <row r="7672" spans="2:5" x14ac:dyDescent="0.25">
      <c r="B7672" s="265">
        <v>103907</v>
      </c>
      <c r="C7672" s="246" t="s">
        <v>6148</v>
      </c>
      <c r="D7672" s="245" t="s">
        <v>121</v>
      </c>
      <c r="E7672" s="247">
        <v>140.25</v>
      </c>
    </row>
    <row r="7673" spans="2:5" x14ac:dyDescent="0.25">
      <c r="B7673" s="265">
        <v>103911</v>
      </c>
      <c r="C7673" s="246" t="s">
        <v>6151</v>
      </c>
      <c r="D7673" s="245" t="s">
        <v>121</v>
      </c>
      <c r="E7673" s="247">
        <v>204.28</v>
      </c>
    </row>
    <row r="7674" spans="2:5" x14ac:dyDescent="0.25">
      <c r="B7674" s="265">
        <v>97104</v>
      </c>
      <c r="C7674" s="246" t="s">
        <v>6125</v>
      </c>
      <c r="D7674" s="245" t="s">
        <v>121</v>
      </c>
      <c r="E7674" s="247">
        <v>129.93</v>
      </c>
    </row>
    <row r="7675" spans="2:5" x14ac:dyDescent="0.25">
      <c r="B7675" s="265">
        <v>103906</v>
      </c>
      <c r="C7675" s="246" t="s">
        <v>6147</v>
      </c>
      <c r="D7675" s="245" t="s">
        <v>121</v>
      </c>
      <c r="E7675" s="247">
        <v>165.09</v>
      </c>
    </row>
    <row r="7676" spans="2:5" x14ac:dyDescent="0.25">
      <c r="B7676" s="265">
        <v>97105</v>
      </c>
      <c r="C7676" s="246" t="s">
        <v>6126</v>
      </c>
      <c r="D7676" s="245" t="s">
        <v>121</v>
      </c>
      <c r="E7676" s="247">
        <v>146.47999999999999</v>
      </c>
    </row>
    <row r="7677" spans="2:5" x14ac:dyDescent="0.25">
      <c r="B7677" s="265">
        <v>97106</v>
      </c>
      <c r="C7677" s="246" t="s">
        <v>6127</v>
      </c>
      <c r="D7677" s="245" t="s">
        <v>121</v>
      </c>
      <c r="E7677" s="247">
        <v>162.05000000000001</v>
      </c>
    </row>
    <row r="7678" spans="2:5" x14ac:dyDescent="0.25">
      <c r="B7678" s="265">
        <v>97107</v>
      </c>
      <c r="C7678" s="246" t="s">
        <v>6128</v>
      </c>
      <c r="D7678" s="245" t="s">
        <v>121</v>
      </c>
      <c r="E7678" s="247">
        <v>184.45</v>
      </c>
    </row>
    <row r="7679" spans="2:5" x14ac:dyDescent="0.25">
      <c r="B7679" s="265">
        <v>97108</v>
      </c>
      <c r="C7679" s="246" t="s">
        <v>6129</v>
      </c>
      <c r="D7679" s="245" t="s">
        <v>121</v>
      </c>
      <c r="E7679" s="247">
        <v>209.94</v>
      </c>
    </row>
    <row r="7680" spans="2:5" x14ac:dyDescent="0.25">
      <c r="B7680" s="265">
        <v>97109</v>
      </c>
      <c r="C7680" s="246" t="s">
        <v>6130</v>
      </c>
      <c r="D7680" s="245" t="s">
        <v>121</v>
      </c>
      <c r="E7680" s="247">
        <v>231.94</v>
      </c>
    </row>
    <row r="7681" spans="2:5" x14ac:dyDescent="0.25">
      <c r="B7681" s="265">
        <v>103913</v>
      </c>
      <c r="C7681" s="246" t="s">
        <v>6153</v>
      </c>
      <c r="D7681" s="245" t="s">
        <v>121</v>
      </c>
      <c r="E7681" s="247">
        <v>121.85</v>
      </c>
    </row>
    <row r="7682" spans="2:5" x14ac:dyDescent="0.25">
      <c r="B7682" s="265">
        <v>103914</v>
      </c>
      <c r="C7682" s="246" t="s">
        <v>6154</v>
      </c>
      <c r="D7682" s="245" t="s">
        <v>121</v>
      </c>
      <c r="E7682" s="247">
        <v>141.78</v>
      </c>
    </row>
    <row r="7683" spans="2:5" x14ac:dyDescent="0.25">
      <c r="B7683" s="265">
        <v>103915</v>
      </c>
      <c r="C7683" s="246" t="s">
        <v>6155</v>
      </c>
      <c r="D7683" s="245" t="s">
        <v>121</v>
      </c>
      <c r="E7683" s="247">
        <v>154.72</v>
      </c>
    </row>
    <row r="7684" spans="2:5" x14ac:dyDescent="0.25">
      <c r="B7684" s="265">
        <v>103916</v>
      </c>
      <c r="C7684" s="246" t="s">
        <v>6156</v>
      </c>
      <c r="D7684" s="245" t="s">
        <v>121</v>
      </c>
      <c r="E7684" s="247">
        <v>176.85</v>
      </c>
    </row>
    <row r="7685" spans="2:5" x14ac:dyDescent="0.25">
      <c r="B7685" s="265">
        <v>103917</v>
      </c>
      <c r="C7685" s="246" t="s">
        <v>6157</v>
      </c>
      <c r="D7685" s="245" t="s">
        <v>121</v>
      </c>
      <c r="E7685" s="247">
        <v>203.52</v>
      </c>
    </row>
    <row r="7686" spans="2:5" x14ac:dyDescent="0.25">
      <c r="B7686" s="265">
        <v>103918</v>
      </c>
      <c r="C7686" s="246" t="s">
        <v>6158</v>
      </c>
      <c r="D7686" s="245" t="s">
        <v>121</v>
      </c>
      <c r="E7686" s="247">
        <v>214.9</v>
      </c>
    </row>
    <row r="7687" spans="2:5" x14ac:dyDescent="0.25">
      <c r="B7687" s="265">
        <v>103919</v>
      </c>
      <c r="C7687" s="246" t="s">
        <v>9372</v>
      </c>
      <c r="D7687" s="245" t="s">
        <v>121</v>
      </c>
      <c r="E7687" s="247">
        <v>0</v>
      </c>
    </row>
    <row r="7688" spans="2:5" x14ac:dyDescent="0.25">
      <c r="B7688" s="265">
        <v>103920</v>
      </c>
      <c r="C7688" s="246" t="s">
        <v>9373</v>
      </c>
      <c r="D7688" s="245" t="s">
        <v>121</v>
      </c>
      <c r="E7688" s="247">
        <v>0</v>
      </c>
    </row>
    <row r="7689" spans="2:5" x14ac:dyDescent="0.25">
      <c r="B7689" s="265">
        <v>103921</v>
      </c>
      <c r="C7689" s="246" t="s">
        <v>9374</v>
      </c>
      <c r="D7689" s="245" t="s">
        <v>121</v>
      </c>
      <c r="E7689" s="247">
        <v>0</v>
      </c>
    </row>
    <row r="7690" spans="2:5" x14ac:dyDescent="0.25">
      <c r="B7690" s="265">
        <v>103922</v>
      </c>
      <c r="C7690" s="246" t="s">
        <v>9375</v>
      </c>
      <c r="D7690" s="245" t="s">
        <v>121</v>
      </c>
      <c r="E7690" s="247">
        <v>0</v>
      </c>
    </row>
    <row r="7691" spans="2:5" x14ac:dyDescent="0.25">
      <c r="B7691" s="265">
        <v>103923</v>
      </c>
      <c r="C7691" s="246" t="s">
        <v>9376</v>
      </c>
      <c r="D7691" s="245" t="s">
        <v>121</v>
      </c>
      <c r="E7691" s="247">
        <v>0</v>
      </c>
    </row>
    <row r="7692" spans="2:5" x14ac:dyDescent="0.25">
      <c r="B7692" s="265">
        <v>103908</v>
      </c>
      <c r="C7692" s="246" t="s">
        <v>6149</v>
      </c>
      <c r="D7692" s="245" t="s">
        <v>121</v>
      </c>
      <c r="E7692" s="247">
        <v>157.52000000000001</v>
      </c>
    </row>
    <row r="7693" spans="2:5" x14ac:dyDescent="0.25">
      <c r="B7693" s="265">
        <v>103909</v>
      </c>
      <c r="C7693" s="246" t="s">
        <v>6150</v>
      </c>
      <c r="D7693" s="245" t="s">
        <v>121</v>
      </c>
      <c r="E7693" s="247">
        <v>179.36</v>
      </c>
    </row>
    <row r="7694" spans="2:5" x14ac:dyDescent="0.25">
      <c r="B7694" s="265">
        <v>103912</v>
      </c>
      <c r="C7694" s="246" t="s">
        <v>6152</v>
      </c>
      <c r="D7694" s="245" t="s">
        <v>121</v>
      </c>
      <c r="E7694" s="247">
        <v>225.71</v>
      </c>
    </row>
    <row r="7695" spans="2:5" x14ac:dyDescent="0.25">
      <c r="B7695" s="265">
        <v>101979</v>
      </c>
      <c r="C7695" s="246" t="s">
        <v>6679</v>
      </c>
      <c r="D7695" s="245" t="s">
        <v>123</v>
      </c>
      <c r="E7695" s="247">
        <v>41.46</v>
      </c>
    </row>
    <row r="7696" spans="2:5" ht="31.5" x14ac:dyDescent="0.25">
      <c r="B7696" s="265">
        <v>101970</v>
      </c>
      <c r="C7696" s="246" t="s">
        <v>9377</v>
      </c>
      <c r="D7696" s="245" t="s">
        <v>123</v>
      </c>
      <c r="E7696" s="247">
        <v>0</v>
      </c>
    </row>
    <row r="7697" spans="2:5" ht="31.5" x14ac:dyDescent="0.25">
      <c r="B7697" s="265">
        <v>101972</v>
      </c>
      <c r="C7697" s="246" t="s">
        <v>9378</v>
      </c>
      <c r="D7697" s="245" t="s">
        <v>123</v>
      </c>
      <c r="E7697" s="247">
        <v>0</v>
      </c>
    </row>
    <row r="7698" spans="2:5" ht="31.5" x14ac:dyDescent="0.25">
      <c r="B7698" s="265">
        <v>101966</v>
      </c>
      <c r="C7698" s="246" t="s">
        <v>6678</v>
      </c>
      <c r="D7698" s="245" t="s">
        <v>123</v>
      </c>
      <c r="E7698" s="247">
        <v>177.1</v>
      </c>
    </row>
    <row r="7699" spans="2:5" ht="31.5" x14ac:dyDescent="0.25">
      <c r="B7699" s="265">
        <v>101976</v>
      </c>
      <c r="C7699" s="246" t="s">
        <v>9379</v>
      </c>
      <c r="D7699" s="245" t="s">
        <v>123</v>
      </c>
      <c r="E7699" s="247">
        <v>0</v>
      </c>
    </row>
    <row r="7700" spans="2:5" ht="31.5" x14ac:dyDescent="0.25">
      <c r="B7700" s="265">
        <v>101978</v>
      </c>
      <c r="C7700" s="246" t="s">
        <v>9380</v>
      </c>
      <c r="D7700" s="245" t="s">
        <v>123</v>
      </c>
      <c r="E7700" s="247">
        <v>0</v>
      </c>
    </row>
    <row r="7701" spans="2:5" ht="31.5" x14ac:dyDescent="0.25">
      <c r="B7701" s="265">
        <v>101967</v>
      </c>
      <c r="C7701" s="246" t="s">
        <v>9381</v>
      </c>
      <c r="D7701" s="245" t="s">
        <v>123</v>
      </c>
      <c r="E7701" s="247">
        <v>0</v>
      </c>
    </row>
    <row r="7702" spans="2:5" ht="31.5" x14ac:dyDescent="0.25">
      <c r="B7702" s="265">
        <v>101968</v>
      </c>
      <c r="C7702" s="246" t="s">
        <v>9382</v>
      </c>
      <c r="D7702" s="245" t="s">
        <v>123</v>
      </c>
      <c r="E7702" s="247">
        <v>0</v>
      </c>
    </row>
    <row r="7703" spans="2:5" ht="31.5" x14ac:dyDescent="0.25">
      <c r="B7703" s="265">
        <v>101965</v>
      </c>
      <c r="C7703" s="246" t="s">
        <v>9383</v>
      </c>
      <c r="D7703" s="245" t="s">
        <v>123</v>
      </c>
      <c r="E7703" s="247">
        <v>146.27000000000001</v>
      </c>
    </row>
    <row r="7704" spans="2:5" ht="31.5" x14ac:dyDescent="0.25">
      <c r="B7704" s="265">
        <v>104100</v>
      </c>
      <c r="C7704" s="246" t="s">
        <v>9384</v>
      </c>
      <c r="D7704" s="245" t="s">
        <v>121</v>
      </c>
      <c r="E7704" s="247">
        <v>0</v>
      </c>
    </row>
    <row r="7705" spans="2:5" ht="31.5" x14ac:dyDescent="0.25">
      <c r="B7705" s="265">
        <v>104099</v>
      </c>
      <c r="C7705" s="246" t="s">
        <v>9385</v>
      </c>
      <c r="D7705" s="245" t="s">
        <v>121</v>
      </c>
      <c r="E7705" s="247">
        <v>0</v>
      </c>
    </row>
    <row r="7706" spans="2:5" ht="31.5" x14ac:dyDescent="0.25">
      <c r="B7706" s="265">
        <v>104102</v>
      </c>
      <c r="C7706" s="246" t="s">
        <v>9386</v>
      </c>
      <c r="D7706" s="245" t="s">
        <v>121</v>
      </c>
      <c r="E7706" s="247">
        <v>0</v>
      </c>
    </row>
    <row r="7707" spans="2:5" ht="31.5" x14ac:dyDescent="0.25">
      <c r="B7707" s="265">
        <v>104101</v>
      </c>
      <c r="C7707" s="246" t="s">
        <v>9387</v>
      </c>
      <c r="D7707" s="245" t="s">
        <v>121</v>
      </c>
      <c r="E7707" s="247">
        <v>0</v>
      </c>
    </row>
    <row r="7708" spans="2:5" ht="31.5" x14ac:dyDescent="0.25">
      <c r="B7708" s="265">
        <v>104103</v>
      </c>
      <c r="C7708" s="246" t="s">
        <v>9388</v>
      </c>
      <c r="D7708" s="245" t="s">
        <v>121</v>
      </c>
      <c r="E7708" s="247">
        <v>0</v>
      </c>
    </row>
    <row r="7709" spans="2:5" x14ac:dyDescent="0.25">
      <c r="B7709" s="265">
        <v>92123</v>
      </c>
      <c r="C7709" s="246" t="s">
        <v>6841</v>
      </c>
      <c r="D7709" s="245" t="s">
        <v>173</v>
      </c>
      <c r="E7709" s="247">
        <v>60.5</v>
      </c>
    </row>
    <row r="7710" spans="2:5" x14ac:dyDescent="0.25">
      <c r="B7710" s="265">
        <v>92121</v>
      </c>
      <c r="C7710" s="246" t="s">
        <v>6839</v>
      </c>
      <c r="D7710" s="245" t="s">
        <v>173</v>
      </c>
      <c r="E7710" s="247">
        <v>40.19</v>
      </c>
    </row>
    <row r="7711" spans="2:5" x14ac:dyDescent="0.25">
      <c r="B7711" s="265">
        <v>92122</v>
      </c>
      <c r="C7711" s="246" t="s">
        <v>6840</v>
      </c>
      <c r="D7711" s="245" t="s">
        <v>173</v>
      </c>
      <c r="E7711" s="247">
        <v>68.84</v>
      </c>
    </row>
    <row r="7712" spans="2:5" ht="31.5" x14ac:dyDescent="0.25">
      <c r="B7712" s="265">
        <v>103615</v>
      </c>
      <c r="C7712" s="246" t="s">
        <v>9389</v>
      </c>
      <c r="D7712" s="245" t="s">
        <v>123</v>
      </c>
      <c r="E7712" s="247">
        <v>0</v>
      </c>
    </row>
    <row r="7713" spans="2:5" ht="31.5" x14ac:dyDescent="0.25">
      <c r="B7713" s="265">
        <v>103637</v>
      </c>
      <c r="C7713" s="246" t="s">
        <v>9390</v>
      </c>
      <c r="D7713" s="245" t="s">
        <v>123</v>
      </c>
      <c r="E7713" s="247">
        <v>0</v>
      </c>
    </row>
    <row r="7714" spans="2:5" ht="31.5" x14ac:dyDescent="0.25">
      <c r="B7714" s="265">
        <v>103593</v>
      </c>
      <c r="C7714" s="246" t="s">
        <v>9391</v>
      </c>
      <c r="D7714" s="245" t="s">
        <v>123</v>
      </c>
      <c r="E7714" s="247">
        <v>0</v>
      </c>
    </row>
    <row r="7715" spans="2:5" ht="31.5" x14ac:dyDescent="0.25">
      <c r="B7715" s="265">
        <v>103616</v>
      </c>
      <c r="C7715" s="246" t="s">
        <v>9392</v>
      </c>
      <c r="D7715" s="245" t="s">
        <v>123</v>
      </c>
      <c r="E7715" s="247">
        <v>0</v>
      </c>
    </row>
    <row r="7716" spans="2:5" ht="31.5" x14ac:dyDescent="0.25">
      <c r="B7716" s="265">
        <v>103638</v>
      </c>
      <c r="C7716" s="246" t="s">
        <v>9393</v>
      </c>
      <c r="D7716" s="245" t="s">
        <v>123</v>
      </c>
      <c r="E7716" s="247">
        <v>0</v>
      </c>
    </row>
    <row r="7717" spans="2:5" ht="31.5" x14ac:dyDescent="0.25">
      <c r="B7717" s="265">
        <v>103594</v>
      </c>
      <c r="C7717" s="246" t="s">
        <v>9394</v>
      </c>
      <c r="D7717" s="245" t="s">
        <v>123</v>
      </c>
      <c r="E7717" s="247">
        <v>0</v>
      </c>
    </row>
    <row r="7718" spans="2:5" ht="31.5" x14ac:dyDescent="0.25">
      <c r="B7718" s="265">
        <v>103617</v>
      </c>
      <c r="C7718" s="246" t="s">
        <v>9395</v>
      </c>
      <c r="D7718" s="245" t="s">
        <v>123</v>
      </c>
      <c r="E7718" s="247">
        <v>0</v>
      </c>
    </row>
    <row r="7719" spans="2:5" ht="31.5" x14ac:dyDescent="0.25">
      <c r="B7719" s="265">
        <v>103639</v>
      </c>
      <c r="C7719" s="246" t="s">
        <v>9396</v>
      </c>
      <c r="D7719" s="245" t="s">
        <v>123</v>
      </c>
      <c r="E7719" s="247">
        <v>0</v>
      </c>
    </row>
    <row r="7720" spans="2:5" ht="31.5" x14ac:dyDescent="0.25">
      <c r="B7720" s="265">
        <v>103595</v>
      </c>
      <c r="C7720" s="246" t="s">
        <v>9397</v>
      </c>
      <c r="D7720" s="245" t="s">
        <v>123</v>
      </c>
      <c r="E7720" s="247">
        <v>0</v>
      </c>
    </row>
    <row r="7721" spans="2:5" ht="31.5" x14ac:dyDescent="0.25">
      <c r="B7721" s="265">
        <v>103609</v>
      </c>
      <c r="C7721" s="246" t="s">
        <v>9398</v>
      </c>
      <c r="D7721" s="245" t="s">
        <v>123</v>
      </c>
      <c r="E7721" s="247">
        <v>0</v>
      </c>
    </row>
    <row r="7722" spans="2:5" ht="31.5" x14ac:dyDescent="0.25">
      <c r="B7722" s="265">
        <v>103631</v>
      </c>
      <c r="C7722" s="246" t="s">
        <v>9399</v>
      </c>
      <c r="D7722" s="245" t="s">
        <v>123</v>
      </c>
      <c r="E7722" s="247">
        <v>0</v>
      </c>
    </row>
    <row r="7723" spans="2:5" x14ac:dyDescent="0.25">
      <c r="B7723" s="265">
        <v>103587</v>
      </c>
      <c r="C7723" s="246" t="s">
        <v>9400</v>
      </c>
      <c r="D7723" s="245" t="s">
        <v>123</v>
      </c>
      <c r="E7723" s="247">
        <v>0</v>
      </c>
    </row>
    <row r="7724" spans="2:5" ht="31.5" x14ac:dyDescent="0.25">
      <c r="B7724" s="265">
        <v>103618</v>
      </c>
      <c r="C7724" s="246" t="s">
        <v>9401</v>
      </c>
      <c r="D7724" s="245" t="s">
        <v>123</v>
      </c>
      <c r="E7724" s="247">
        <v>0</v>
      </c>
    </row>
    <row r="7725" spans="2:5" ht="31.5" x14ac:dyDescent="0.25">
      <c r="B7725" s="265">
        <v>103640</v>
      </c>
      <c r="C7725" s="246" t="s">
        <v>9402</v>
      </c>
      <c r="D7725" s="245" t="s">
        <v>123</v>
      </c>
      <c r="E7725" s="247">
        <v>0</v>
      </c>
    </row>
    <row r="7726" spans="2:5" ht="31.5" x14ac:dyDescent="0.25">
      <c r="B7726" s="265">
        <v>103596</v>
      </c>
      <c r="C7726" s="246" t="s">
        <v>9403</v>
      </c>
      <c r="D7726" s="245" t="s">
        <v>123</v>
      </c>
      <c r="E7726" s="247">
        <v>0</v>
      </c>
    </row>
    <row r="7727" spans="2:5" ht="31.5" x14ac:dyDescent="0.25">
      <c r="B7727" s="265">
        <v>103619</v>
      </c>
      <c r="C7727" s="246" t="s">
        <v>9404</v>
      </c>
      <c r="D7727" s="245" t="s">
        <v>123</v>
      </c>
      <c r="E7727" s="247">
        <v>0</v>
      </c>
    </row>
    <row r="7728" spans="2:5" ht="31.5" x14ac:dyDescent="0.25">
      <c r="B7728" s="265">
        <v>103641</v>
      </c>
      <c r="C7728" s="246" t="s">
        <v>9405</v>
      </c>
      <c r="D7728" s="245" t="s">
        <v>123</v>
      </c>
      <c r="E7728" s="247">
        <v>0</v>
      </c>
    </row>
    <row r="7729" spans="2:5" ht="31.5" x14ac:dyDescent="0.25">
      <c r="B7729" s="265">
        <v>103597</v>
      </c>
      <c r="C7729" s="246" t="s">
        <v>9406</v>
      </c>
      <c r="D7729" s="245" t="s">
        <v>123</v>
      </c>
      <c r="E7729" s="247">
        <v>0</v>
      </c>
    </row>
    <row r="7730" spans="2:5" ht="31.5" x14ac:dyDescent="0.25">
      <c r="B7730" s="265">
        <v>103620</v>
      </c>
      <c r="C7730" s="246" t="s">
        <v>9407</v>
      </c>
      <c r="D7730" s="245" t="s">
        <v>123</v>
      </c>
      <c r="E7730" s="247">
        <v>0</v>
      </c>
    </row>
    <row r="7731" spans="2:5" ht="31.5" x14ac:dyDescent="0.25">
      <c r="B7731" s="265">
        <v>103642</v>
      </c>
      <c r="C7731" s="246" t="s">
        <v>9408</v>
      </c>
      <c r="D7731" s="245" t="s">
        <v>123</v>
      </c>
      <c r="E7731" s="247">
        <v>0</v>
      </c>
    </row>
    <row r="7732" spans="2:5" ht="31.5" x14ac:dyDescent="0.25">
      <c r="B7732" s="265">
        <v>103598</v>
      </c>
      <c r="C7732" s="246" t="s">
        <v>9409</v>
      </c>
      <c r="D7732" s="245" t="s">
        <v>123</v>
      </c>
      <c r="E7732" s="247">
        <v>0</v>
      </c>
    </row>
    <row r="7733" spans="2:5" ht="31.5" x14ac:dyDescent="0.25">
      <c r="B7733" s="265">
        <v>103621</v>
      </c>
      <c r="C7733" s="246" t="s">
        <v>9410</v>
      </c>
      <c r="D7733" s="245" t="s">
        <v>123</v>
      </c>
      <c r="E7733" s="247">
        <v>0</v>
      </c>
    </row>
    <row r="7734" spans="2:5" ht="31.5" x14ac:dyDescent="0.25">
      <c r="B7734" s="265">
        <v>103643</v>
      </c>
      <c r="C7734" s="246" t="s">
        <v>9411</v>
      </c>
      <c r="D7734" s="245" t="s">
        <v>123</v>
      </c>
      <c r="E7734" s="247">
        <v>0</v>
      </c>
    </row>
    <row r="7735" spans="2:5" ht="31.5" x14ac:dyDescent="0.25">
      <c r="B7735" s="265">
        <v>103599</v>
      </c>
      <c r="C7735" s="246" t="s">
        <v>9412</v>
      </c>
      <c r="D7735" s="245" t="s">
        <v>123</v>
      </c>
      <c r="E7735" s="247">
        <v>0</v>
      </c>
    </row>
    <row r="7736" spans="2:5" ht="31.5" x14ac:dyDescent="0.25">
      <c r="B7736" s="265">
        <v>103622</v>
      </c>
      <c r="C7736" s="246" t="s">
        <v>9413</v>
      </c>
      <c r="D7736" s="245" t="s">
        <v>123</v>
      </c>
      <c r="E7736" s="247">
        <v>0</v>
      </c>
    </row>
    <row r="7737" spans="2:5" ht="31.5" x14ac:dyDescent="0.25">
      <c r="B7737" s="265">
        <v>103644</v>
      </c>
      <c r="C7737" s="246" t="s">
        <v>9414</v>
      </c>
      <c r="D7737" s="245" t="s">
        <v>123</v>
      </c>
      <c r="E7737" s="247">
        <v>0</v>
      </c>
    </row>
    <row r="7738" spans="2:5" ht="31.5" x14ac:dyDescent="0.25">
      <c r="B7738" s="265">
        <v>103600</v>
      </c>
      <c r="C7738" s="246" t="s">
        <v>9415</v>
      </c>
      <c r="D7738" s="245" t="s">
        <v>123</v>
      </c>
      <c r="E7738" s="247">
        <v>0</v>
      </c>
    </row>
    <row r="7739" spans="2:5" ht="31.5" x14ac:dyDescent="0.25">
      <c r="B7739" s="265">
        <v>103610</v>
      </c>
      <c r="C7739" s="246" t="s">
        <v>9416</v>
      </c>
      <c r="D7739" s="245" t="s">
        <v>123</v>
      </c>
      <c r="E7739" s="247">
        <v>0</v>
      </c>
    </row>
    <row r="7740" spans="2:5" ht="31.5" x14ac:dyDescent="0.25">
      <c r="B7740" s="265">
        <v>103632</v>
      </c>
      <c r="C7740" s="246" t="s">
        <v>9417</v>
      </c>
      <c r="D7740" s="245" t="s">
        <v>123</v>
      </c>
      <c r="E7740" s="247">
        <v>0</v>
      </c>
    </row>
    <row r="7741" spans="2:5" x14ac:dyDescent="0.25">
      <c r="B7741" s="265">
        <v>103588</v>
      </c>
      <c r="C7741" s="246" t="s">
        <v>9418</v>
      </c>
      <c r="D7741" s="245" t="s">
        <v>123</v>
      </c>
      <c r="E7741" s="247">
        <v>0</v>
      </c>
    </row>
    <row r="7742" spans="2:5" ht="31.5" x14ac:dyDescent="0.25">
      <c r="B7742" s="265">
        <v>103623</v>
      </c>
      <c r="C7742" s="246" t="s">
        <v>9419</v>
      </c>
      <c r="D7742" s="245" t="s">
        <v>123</v>
      </c>
      <c r="E7742" s="247">
        <v>0</v>
      </c>
    </row>
    <row r="7743" spans="2:5" ht="31.5" x14ac:dyDescent="0.25">
      <c r="B7743" s="265">
        <v>103645</v>
      </c>
      <c r="C7743" s="246" t="s">
        <v>9420</v>
      </c>
      <c r="D7743" s="245" t="s">
        <v>123</v>
      </c>
      <c r="E7743" s="247">
        <v>0</v>
      </c>
    </row>
    <row r="7744" spans="2:5" ht="31.5" x14ac:dyDescent="0.25">
      <c r="B7744" s="265">
        <v>103601</v>
      </c>
      <c r="C7744" s="246" t="s">
        <v>9421</v>
      </c>
      <c r="D7744" s="245" t="s">
        <v>123</v>
      </c>
      <c r="E7744" s="247">
        <v>0</v>
      </c>
    </row>
    <row r="7745" spans="2:5" ht="31.5" x14ac:dyDescent="0.25">
      <c r="B7745" s="265">
        <v>103624</v>
      </c>
      <c r="C7745" s="246" t="s">
        <v>9422</v>
      </c>
      <c r="D7745" s="245" t="s">
        <v>123</v>
      </c>
      <c r="E7745" s="247">
        <v>0</v>
      </c>
    </row>
    <row r="7746" spans="2:5" ht="31.5" x14ac:dyDescent="0.25">
      <c r="B7746" s="265">
        <v>103646</v>
      </c>
      <c r="C7746" s="246" t="s">
        <v>9423</v>
      </c>
      <c r="D7746" s="245" t="s">
        <v>123</v>
      </c>
      <c r="E7746" s="247">
        <v>0</v>
      </c>
    </row>
    <row r="7747" spans="2:5" ht="31.5" x14ac:dyDescent="0.25">
      <c r="B7747" s="265">
        <v>103602</v>
      </c>
      <c r="C7747" s="246" t="s">
        <v>9424</v>
      </c>
      <c r="D7747" s="245" t="s">
        <v>123</v>
      </c>
      <c r="E7747" s="247">
        <v>0</v>
      </c>
    </row>
    <row r="7748" spans="2:5" ht="31.5" x14ac:dyDescent="0.25">
      <c r="B7748" s="265">
        <v>103625</v>
      </c>
      <c r="C7748" s="246" t="s">
        <v>9425</v>
      </c>
      <c r="D7748" s="245" t="s">
        <v>123</v>
      </c>
      <c r="E7748" s="247">
        <v>0</v>
      </c>
    </row>
    <row r="7749" spans="2:5" ht="31.5" x14ac:dyDescent="0.25">
      <c r="B7749" s="265">
        <v>103647</v>
      </c>
      <c r="C7749" s="246" t="s">
        <v>9426</v>
      </c>
      <c r="D7749" s="245" t="s">
        <v>123</v>
      </c>
      <c r="E7749" s="247">
        <v>0</v>
      </c>
    </row>
    <row r="7750" spans="2:5" ht="31.5" x14ac:dyDescent="0.25">
      <c r="B7750" s="265">
        <v>103603</v>
      </c>
      <c r="C7750" s="246" t="s">
        <v>9427</v>
      </c>
      <c r="D7750" s="245" t="s">
        <v>123</v>
      </c>
      <c r="E7750" s="247">
        <v>0</v>
      </c>
    </row>
    <row r="7751" spans="2:5" ht="31.5" x14ac:dyDescent="0.25">
      <c r="B7751" s="265">
        <v>103611</v>
      </c>
      <c r="C7751" s="246" t="s">
        <v>9428</v>
      </c>
      <c r="D7751" s="245" t="s">
        <v>123</v>
      </c>
      <c r="E7751" s="247">
        <v>0</v>
      </c>
    </row>
    <row r="7752" spans="2:5" ht="31.5" x14ac:dyDescent="0.25">
      <c r="B7752" s="265">
        <v>103633</v>
      </c>
      <c r="C7752" s="246" t="s">
        <v>9429</v>
      </c>
      <c r="D7752" s="245" t="s">
        <v>123</v>
      </c>
      <c r="E7752" s="247">
        <v>0</v>
      </c>
    </row>
    <row r="7753" spans="2:5" x14ac:dyDescent="0.25">
      <c r="B7753" s="265">
        <v>103589</v>
      </c>
      <c r="C7753" s="246" t="s">
        <v>9430</v>
      </c>
      <c r="D7753" s="245" t="s">
        <v>123</v>
      </c>
      <c r="E7753" s="247">
        <v>0</v>
      </c>
    </row>
    <row r="7754" spans="2:5" ht="31.5" x14ac:dyDescent="0.25">
      <c r="B7754" s="265">
        <v>103626</v>
      </c>
      <c r="C7754" s="246" t="s">
        <v>9431</v>
      </c>
      <c r="D7754" s="245" t="s">
        <v>123</v>
      </c>
      <c r="E7754" s="247">
        <v>0</v>
      </c>
    </row>
    <row r="7755" spans="2:5" ht="31.5" x14ac:dyDescent="0.25">
      <c r="B7755" s="265">
        <v>103648</v>
      </c>
      <c r="C7755" s="246" t="s">
        <v>9432</v>
      </c>
      <c r="D7755" s="245" t="s">
        <v>123</v>
      </c>
      <c r="E7755" s="247">
        <v>0</v>
      </c>
    </row>
    <row r="7756" spans="2:5" ht="31.5" x14ac:dyDescent="0.25">
      <c r="B7756" s="265">
        <v>103604</v>
      </c>
      <c r="C7756" s="246" t="s">
        <v>9433</v>
      </c>
      <c r="D7756" s="245" t="s">
        <v>123</v>
      </c>
      <c r="E7756" s="247">
        <v>0</v>
      </c>
    </row>
    <row r="7757" spans="2:5" ht="31.5" x14ac:dyDescent="0.25">
      <c r="B7757" s="265">
        <v>103627</v>
      </c>
      <c r="C7757" s="246" t="s">
        <v>9434</v>
      </c>
      <c r="D7757" s="245" t="s">
        <v>123</v>
      </c>
      <c r="E7757" s="247">
        <v>0</v>
      </c>
    </row>
    <row r="7758" spans="2:5" ht="31.5" x14ac:dyDescent="0.25">
      <c r="B7758" s="265">
        <v>103649</v>
      </c>
      <c r="C7758" s="246" t="s">
        <v>9435</v>
      </c>
      <c r="D7758" s="245" t="s">
        <v>123</v>
      </c>
      <c r="E7758" s="247">
        <v>0</v>
      </c>
    </row>
    <row r="7759" spans="2:5" ht="31.5" x14ac:dyDescent="0.25">
      <c r="B7759" s="265">
        <v>103605</v>
      </c>
      <c r="C7759" s="246" t="s">
        <v>9436</v>
      </c>
      <c r="D7759" s="245" t="s">
        <v>123</v>
      </c>
      <c r="E7759" s="247">
        <v>0</v>
      </c>
    </row>
    <row r="7760" spans="2:5" ht="31.5" x14ac:dyDescent="0.25">
      <c r="B7760" s="265">
        <v>103612</v>
      </c>
      <c r="C7760" s="246" t="s">
        <v>9437</v>
      </c>
      <c r="D7760" s="245" t="s">
        <v>123</v>
      </c>
      <c r="E7760" s="247">
        <v>0</v>
      </c>
    </row>
    <row r="7761" spans="2:5" ht="31.5" x14ac:dyDescent="0.25">
      <c r="B7761" s="265">
        <v>103634</v>
      </c>
      <c r="C7761" s="246" t="s">
        <v>9438</v>
      </c>
      <c r="D7761" s="245" t="s">
        <v>123</v>
      </c>
      <c r="E7761" s="247">
        <v>0</v>
      </c>
    </row>
    <row r="7762" spans="2:5" x14ac:dyDescent="0.25">
      <c r="B7762" s="265">
        <v>103590</v>
      </c>
      <c r="C7762" s="246" t="s">
        <v>9439</v>
      </c>
      <c r="D7762" s="245" t="s">
        <v>123</v>
      </c>
      <c r="E7762" s="247">
        <v>0</v>
      </c>
    </row>
    <row r="7763" spans="2:5" ht="31.5" x14ac:dyDescent="0.25">
      <c r="B7763" s="265">
        <v>103628</v>
      </c>
      <c r="C7763" s="246" t="s">
        <v>9440</v>
      </c>
      <c r="D7763" s="245" t="s">
        <v>123</v>
      </c>
      <c r="E7763" s="247">
        <v>0</v>
      </c>
    </row>
    <row r="7764" spans="2:5" ht="31.5" x14ac:dyDescent="0.25">
      <c r="B7764" s="265">
        <v>103650</v>
      </c>
      <c r="C7764" s="246" t="s">
        <v>9441</v>
      </c>
      <c r="D7764" s="245" t="s">
        <v>123</v>
      </c>
      <c r="E7764" s="247">
        <v>0</v>
      </c>
    </row>
    <row r="7765" spans="2:5" ht="31.5" x14ac:dyDescent="0.25">
      <c r="B7765" s="265">
        <v>103606</v>
      </c>
      <c r="C7765" s="246" t="s">
        <v>9442</v>
      </c>
      <c r="D7765" s="245" t="s">
        <v>123</v>
      </c>
      <c r="E7765" s="247">
        <v>0</v>
      </c>
    </row>
    <row r="7766" spans="2:5" ht="31.5" x14ac:dyDescent="0.25">
      <c r="B7766" s="265">
        <v>103629</v>
      </c>
      <c r="C7766" s="246" t="s">
        <v>9443</v>
      </c>
      <c r="D7766" s="245" t="s">
        <v>123</v>
      </c>
      <c r="E7766" s="247">
        <v>0</v>
      </c>
    </row>
    <row r="7767" spans="2:5" ht="31.5" x14ac:dyDescent="0.25">
      <c r="B7767" s="265">
        <v>103651</v>
      </c>
      <c r="C7767" s="246" t="s">
        <v>9444</v>
      </c>
      <c r="D7767" s="245" t="s">
        <v>123</v>
      </c>
      <c r="E7767" s="247">
        <v>0</v>
      </c>
    </row>
    <row r="7768" spans="2:5" ht="31.5" x14ac:dyDescent="0.25">
      <c r="B7768" s="265">
        <v>103607</v>
      </c>
      <c r="C7768" s="246" t="s">
        <v>9445</v>
      </c>
      <c r="D7768" s="245" t="s">
        <v>123</v>
      </c>
      <c r="E7768" s="247">
        <v>0</v>
      </c>
    </row>
    <row r="7769" spans="2:5" ht="31.5" x14ac:dyDescent="0.25">
      <c r="B7769" s="265">
        <v>103613</v>
      </c>
      <c r="C7769" s="246" t="s">
        <v>9446</v>
      </c>
      <c r="D7769" s="245" t="s">
        <v>123</v>
      </c>
      <c r="E7769" s="247">
        <v>0</v>
      </c>
    </row>
    <row r="7770" spans="2:5" ht="31.5" x14ac:dyDescent="0.25">
      <c r="B7770" s="265">
        <v>103635</v>
      </c>
      <c r="C7770" s="246" t="s">
        <v>9447</v>
      </c>
      <c r="D7770" s="245" t="s">
        <v>123</v>
      </c>
      <c r="E7770" s="247">
        <v>0</v>
      </c>
    </row>
    <row r="7771" spans="2:5" x14ac:dyDescent="0.25">
      <c r="B7771" s="265">
        <v>103591</v>
      </c>
      <c r="C7771" s="246" t="s">
        <v>9448</v>
      </c>
      <c r="D7771" s="245" t="s">
        <v>123</v>
      </c>
      <c r="E7771" s="247">
        <v>0</v>
      </c>
    </row>
    <row r="7772" spans="2:5" ht="31.5" x14ac:dyDescent="0.25">
      <c r="B7772" s="265">
        <v>103630</v>
      </c>
      <c r="C7772" s="246" t="s">
        <v>9449</v>
      </c>
      <c r="D7772" s="245" t="s">
        <v>123</v>
      </c>
      <c r="E7772" s="247">
        <v>0</v>
      </c>
    </row>
    <row r="7773" spans="2:5" ht="31.5" x14ac:dyDescent="0.25">
      <c r="B7773" s="265">
        <v>103652</v>
      </c>
      <c r="C7773" s="246" t="s">
        <v>9450</v>
      </c>
      <c r="D7773" s="245" t="s">
        <v>123</v>
      </c>
      <c r="E7773" s="247">
        <v>0</v>
      </c>
    </row>
    <row r="7774" spans="2:5" ht="31.5" x14ac:dyDescent="0.25">
      <c r="B7774" s="265">
        <v>103608</v>
      </c>
      <c r="C7774" s="246" t="s">
        <v>9451</v>
      </c>
      <c r="D7774" s="245" t="s">
        <v>123</v>
      </c>
      <c r="E7774" s="247">
        <v>0</v>
      </c>
    </row>
    <row r="7775" spans="2:5" ht="31.5" x14ac:dyDescent="0.25">
      <c r="B7775" s="265">
        <v>103614</v>
      </c>
      <c r="C7775" s="246" t="s">
        <v>9452</v>
      </c>
      <c r="D7775" s="245" t="s">
        <v>123</v>
      </c>
      <c r="E7775" s="247">
        <v>0</v>
      </c>
    </row>
    <row r="7776" spans="2:5" ht="31.5" x14ac:dyDescent="0.25">
      <c r="B7776" s="265">
        <v>103636</v>
      </c>
      <c r="C7776" s="246" t="s">
        <v>9453</v>
      </c>
      <c r="D7776" s="245" t="s">
        <v>123</v>
      </c>
      <c r="E7776" s="247">
        <v>0</v>
      </c>
    </row>
    <row r="7777" spans="2:5" x14ac:dyDescent="0.25">
      <c r="B7777" s="265">
        <v>103592</v>
      </c>
      <c r="C7777" s="246" t="s">
        <v>9454</v>
      </c>
      <c r="D7777" s="245" t="s">
        <v>123</v>
      </c>
      <c r="E7777" s="247">
        <v>0</v>
      </c>
    </row>
    <row r="7778" spans="2:5" ht="31.5" x14ac:dyDescent="0.25">
      <c r="B7778" s="265">
        <v>88412</v>
      </c>
      <c r="C7778" s="246" t="s">
        <v>6173</v>
      </c>
      <c r="D7778" s="245" t="s">
        <v>121</v>
      </c>
      <c r="E7778" s="247">
        <v>3.86</v>
      </c>
    </row>
    <row r="7779" spans="2:5" ht="31.5" x14ac:dyDescent="0.25">
      <c r="B7779" s="265">
        <v>88411</v>
      </c>
      <c r="C7779" s="246" t="s">
        <v>6172</v>
      </c>
      <c r="D7779" s="245" t="s">
        <v>121</v>
      </c>
      <c r="E7779" s="247">
        <v>4.9000000000000004</v>
      </c>
    </row>
    <row r="7780" spans="2:5" x14ac:dyDescent="0.25">
      <c r="B7780" s="265">
        <v>88415</v>
      </c>
      <c r="C7780" s="246" t="s">
        <v>6176</v>
      </c>
      <c r="D7780" s="245" t="s">
        <v>121</v>
      </c>
      <c r="E7780" s="247">
        <v>5.04</v>
      </c>
    </row>
    <row r="7781" spans="2:5" ht="31.5" x14ac:dyDescent="0.25">
      <c r="B7781" s="265">
        <v>88413</v>
      </c>
      <c r="C7781" s="246" t="s">
        <v>6174</v>
      </c>
      <c r="D7781" s="245" t="s">
        <v>121</v>
      </c>
      <c r="E7781" s="247">
        <v>6.42</v>
      </c>
    </row>
    <row r="7782" spans="2:5" ht="31.5" x14ac:dyDescent="0.25">
      <c r="B7782" s="265">
        <v>88414</v>
      </c>
      <c r="C7782" s="246" t="s">
        <v>6175</v>
      </c>
      <c r="D7782" s="245" t="s">
        <v>121</v>
      </c>
      <c r="E7782" s="247">
        <v>7.58</v>
      </c>
    </row>
    <row r="7783" spans="2:5" ht="31.5" x14ac:dyDescent="0.25">
      <c r="B7783" s="265">
        <v>96131</v>
      </c>
      <c r="C7783" s="246" t="s">
        <v>6208</v>
      </c>
      <c r="D7783" s="245" t="s">
        <v>121</v>
      </c>
      <c r="E7783" s="247">
        <v>36.32</v>
      </c>
    </row>
    <row r="7784" spans="2:5" ht="31.5" x14ac:dyDescent="0.25">
      <c r="B7784" s="265">
        <v>96126</v>
      </c>
      <c r="C7784" s="246" t="s">
        <v>6203</v>
      </c>
      <c r="D7784" s="245" t="s">
        <v>121</v>
      </c>
      <c r="E7784" s="247">
        <v>23.08</v>
      </c>
    </row>
    <row r="7785" spans="2:5" ht="31.5" x14ac:dyDescent="0.25">
      <c r="B7785" s="265">
        <v>96132</v>
      </c>
      <c r="C7785" s="246" t="s">
        <v>6209</v>
      </c>
      <c r="D7785" s="245" t="s">
        <v>121</v>
      </c>
      <c r="E7785" s="247">
        <v>24.07</v>
      </c>
    </row>
    <row r="7786" spans="2:5" ht="31.5" x14ac:dyDescent="0.25">
      <c r="B7786" s="265">
        <v>96127</v>
      </c>
      <c r="C7786" s="246" t="s">
        <v>6204</v>
      </c>
      <c r="D7786" s="245" t="s">
        <v>121</v>
      </c>
      <c r="E7786" s="247">
        <v>14.86</v>
      </c>
    </row>
    <row r="7787" spans="2:5" x14ac:dyDescent="0.25">
      <c r="B7787" s="265">
        <v>96135</v>
      </c>
      <c r="C7787" s="246" t="s">
        <v>6212</v>
      </c>
      <c r="D7787" s="245" t="s">
        <v>121</v>
      </c>
      <c r="E7787" s="247">
        <v>38.979999999999997</v>
      </c>
    </row>
    <row r="7788" spans="2:5" x14ac:dyDescent="0.25">
      <c r="B7788" s="265">
        <v>96130</v>
      </c>
      <c r="C7788" s="246" t="s">
        <v>6207</v>
      </c>
      <c r="D7788" s="245" t="s">
        <v>121</v>
      </c>
      <c r="E7788" s="247">
        <v>24.96</v>
      </c>
    </row>
    <row r="7789" spans="2:5" ht="31.5" x14ac:dyDescent="0.25">
      <c r="B7789" s="265">
        <v>96133</v>
      </c>
      <c r="C7789" s="246" t="s">
        <v>6210</v>
      </c>
      <c r="D7789" s="245" t="s">
        <v>121</v>
      </c>
      <c r="E7789" s="247">
        <v>58.31</v>
      </c>
    </row>
    <row r="7790" spans="2:5" ht="31.5" x14ac:dyDescent="0.25">
      <c r="B7790" s="265">
        <v>96128</v>
      </c>
      <c r="C7790" s="246" t="s">
        <v>6205</v>
      </c>
      <c r="D7790" s="245" t="s">
        <v>121</v>
      </c>
      <c r="E7790" s="247">
        <v>38.18</v>
      </c>
    </row>
    <row r="7791" spans="2:5" ht="31.5" x14ac:dyDescent="0.25">
      <c r="B7791" s="265">
        <v>96134</v>
      </c>
      <c r="C7791" s="246" t="s">
        <v>6211</v>
      </c>
      <c r="D7791" s="245" t="s">
        <v>121</v>
      </c>
      <c r="E7791" s="247">
        <v>68.650000000000006</v>
      </c>
    </row>
    <row r="7792" spans="2:5" ht="31.5" x14ac:dyDescent="0.25">
      <c r="B7792" s="265">
        <v>96129</v>
      </c>
      <c r="C7792" s="246" t="s">
        <v>6206</v>
      </c>
      <c r="D7792" s="245" t="s">
        <v>121</v>
      </c>
      <c r="E7792" s="247">
        <v>44.87</v>
      </c>
    </row>
    <row r="7793" spans="2:5" x14ac:dyDescent="0.25">
      <c r="B7793" s="265">
        <v>88432</v>
      </c>
      <c r="C7793" s="246" t="s">
        <v>6187</v>
      </c>
      <c r="D7793" s="245" t="s">
        <v>121</v>
      </c>
      <c r="E7793" s="247">
        <v>35.33</v>
      </c>
    </row>
    <row r="7794" spans="2:5" ht="31.5" x14ac:dyDescent="0.25">
      <c r="B7794" s="265">
        <v>88426</v>
      </c>
      <c r="C7794" s="246" t="s">
        <v>6183</v>
      </c>
      <c r="D7794" s="245" t="s">
        <v>121</v>
      </c>
      <c r="E7794" s="247">
        <v>20.170000000000002</v>
      </c>
    </row>
    <row r="7795" spans="2:5" ht="31.5" x14ac:dyDescent="0.25">
      <c r="B7795" s="265">
        <v>88417</v>
      </c>
      <c r="C7795" s="246" t="s">
        <v>6178</v>
      </c>
      <c r="D7795" s="245" t="s">
        <v>121</v>
      </c>
      <c r="E7795" s="247">
        <v>17.7</v>
      </c>
    </row>
    <row r="7796" spans="2:5" ht="31.5" x14ac:dyDescent="0.25">
      <c r="B7796" s="265">
        <v>88424</v>
      </c>
      <c r="C7796" s="246" t="s">
        <v>6182</v>
      </c>
      <c r="D7796" s="245" t="s">
        <v>121</v>
      </c>
      <c r="E7796" s="247">
        <v>26.04</v>
      </c>
    </row>
    <row r="7797" spans="2:5" ht="31.5" x14ac:dyDescent="0.25">
      <c r="B7797" s="265">
        <v>88416</v>
      </c>
      <c r="C7797" s="246" t="s">
        <v>6177</v>
      </c>
      <c r="D7797" s="245" t="s">
        <v>121</v>
      </c>
      <c r="E7797" s="247">
        <v>21.45</v>
      </c>
    </row>
    <row r="7798" spans="2:5" ht="31.5" x14ac:dyDescent="0.25">
      <c r="B7798" s="265">
        <v>88431</v>
      </c>
      <c r="C7798" s="246" t="s">
        <v>6186</v>
      </c>
      <c r="D7798" s="245" t="s">
        <v>121</v>
      </c>
      <c r="E7798" s="247">
        <v>26.82</v>
      </c>
    </row>
    <row r="7799" spans="2:5" ht="31.5" x14ac:dyDescent="0.25">
      <c r="B7799" s="265">
        <v>88423</v>
      </c>
      <c r="C7799" s="246" t="s">
        <v>6181</v>
      </c>
      <c r="D7799" s="245" t="s">
        <v>121</v>
      </c>
      <c r="E7799" s="247">
        <v>21.66</v>
      </c>
    </row>
    <row r="7800" spans="2:5" ht="31.5" x14ac:dyDescent="0.25">
      <c r="B7800" s="265">
        <v>88428</v>
      </c>
      <c r="C7800" s="246" t="s">
        <v>6184</v>
      </c>
      <c r="D7800" s="245" t="s">
        <v>121</v>
      </c>
      <c r="E7800" s="247">
        <v>34.590000000000003</v>
      </c>
    </row>
    <row r="7801" spans="2:5" ht="31.5" x14ac:dyDescent="0.25">
      <c r="B7801" s="265">
        <v>88420</v>
      </c>
      <c r="C7801" s="246" t="s">
        <v>6179</v>
      </c>
      <c r="D7801" s="245" t="s">
        <v>121</v>
      </c>
      <c r="E7801" s="247">
        <v>25.8</v>
      </c>
    </row>
    <row r="7802" spans="2:5" ht="31.5" x14ac:dyDescent="0.25">
      <c r="B7802" s="265">
        <v>88429</v>
      </c>
      <c r="C7802" s="246" t="s">
        <v>6185</v>
      </c>
      <c r="D7802" s="245" t="s">
        <v>121</v>
      </c>
      <c r="E7802" s="247">
        <v>41.22</v>
      </c>
    </row>
    <row r="7803" spans="2:5" ht="31.5" x14ac:dyDescent="0.25">
      <c r="B7803" s="265">
        <v>88421</v>
      </c>
      <c r="C7803" s="246" t="s">
        <v>6180</v>
      </c>
      <c r="D7803" s="245" t="s">
        <v>121</v>
      </c>
      <c r="E7803" s="247">
        <v>30.99</v>
      </c>
    </row>
    <row r="7804" spans="2:5" ht="31.5" x14ac:dyDescent="0.25">
      <c r="B7804" s="265">
        <v>95622</v>
      </c>
      <c r="C7804" s="246" t="s">
        <v>6198</v>
      </c>
      <c r="D7804" s="245" t="s">
        <v>121</v>
      </c>
      <c r="E7804" s="247">
        <v>16.940000000000001</v>
      </c>
    </row>
    <row r="7805" spans="2:5" ht="31.5" x14ac:dyDescent="0.25">
      <c r="B7805" s="265">
        <v>95623</v>
      </c>
      <c r="C7805" s="246" t="s">
        <v>6199</v>
      </c>
      <c r="D7805" s="245" t="s">
        <v>121</v>
      </c>
      <c r="E7805" s="247">
        <v>11.38</v>
      </c>
    </row>
    <row r="7806" spans="2:5" x14ac:dyDescent="0.25">
      <c r="B7806" s="265">
        <v>95626</v>
      </c>
      <c r="C7806" s="246" t="s">
        <v>6202</v>
      </c>
      <c r="D7806" s="245" t="s">
        <v>121</v>
      </c>
      <c r="E7806" s="247">
        <v>18.13</v>
      </c>
    </row>
    <row r="7807" spans="2:5" ht="31.5" x14ac:dyDescent="0.25">
      <c r="B7807" s="265">
        <v>95624</v>
      </c>
      <c r="C7807" s="246" t="s">
        <v>6200</v>
      </c>
      <c r="D7807" s="245" t="s">
        <v>121</v>
      </c>
      <c r="E7807" s="247">
        <v>26.84</v>
      </c>
    </row>
    <row r="7808" spans="2:5" ht="31.5" x14ac:dyDescent="0.25">
      <c r="B7808" s="265">
        <v>95625</v>
      </c>
      <c r="C7808" s="246" t="s">
        <v>6201</v>
      </c>
      <c r="D7808" s="245" t="s">
        <v>121</v>
      </c>
      <c r="E7808" s="247">
        <v>31.64</v>
      </c>
    </row>
    <row r="7809" spans="2:5" x14ac:dyDescent="0.25">
      <c r="B7809" s="265">
        <v>88497</v>
      </c>
      <c r="C7809" s="246" t="s">
        <v>6195</v>
      </c>
      <c r="D7809" s="245" t="s">
        <v>121</v>
      </c>
      <c r="E7809" s="247">
        <v>23.62</v>
      </c>
    </row>
    <row r="7810" spans="2:5" ht="31.5" x14ac:dyDescent="0.25">
      <c r="B7810" s="265">
        <v>104648</v>
      </c>
      <c r="C7810" s="246" t="s">
        <v>9455</v>
      </c>
      <c r="D7810" s="245" t="s">
        <v>121</v>
      </c>
      <c r="E7810" s="247">
        <v>0</v>
      </c>
    </row>
    <row r="7811" spans="2:5" x14ac:dyDescent="0.25">
      <c r="B7811" s="265">
        <v>88495</v>
      </c>
      <c r="C7811" s="246" t="s">
        <v>6193</v>
      </c>
      <c r="D7811" s="245" t="s">
        <v>121</v>
      </c>
      <c r="E7811" s="247">
        <v>15.22</v>
      </c>
    </row>
    <row r="7812" spans="2:5" x14ac:dyDescent="0.25">
      <c r="B7812" s="265">
        <v>104646</v>
      </c>
      <c r="C7812" s="246" t="s">
        <v>9456</v>
      </c>
      <c r="D7812" s="245" t="s">
        <v>121</v>
      </c>
      <c r="E7812" s="247">
        <v>0</v>
      </c>
    </row>
    <row r="7813" spans="2:5" x14ac:dyDescent="0.25">
      <c r="B7813" s="265">
        <v>88496</v>
      </c>
      <c r="C7813" s="246" t="s">
        <v>6194</v>
      </c>
      <c r="D7813" s="245" t="s">
        <v>121</v>
      </c>
      <c r="E7813" s="247">
        <v>41.94</v>
      </c>
    </row>
    <row r="7814" spans="2:5" x14ac:dyDescent="0.25">
      <c r="B7814" s="265">
        <v>104647</v>
      </c>
      <c r="C7814" s="246" t="s">
        <v>9457</v>
      </c>
      <c r="D7814" s="245" t="s">
        <v>121</v>
      </c>
      <c r="E7814" s="247">
        <v>0</v>
      </c>
    </row>
    <row r="7815" spans="2:5" x14ac:dyDescent="0.25">
      <c r="B7815" s="265">
        <v>88494</v>
      </c>
      <c r="C7815" s="246" t="s">
        <v>6192</v>
      </c>
      <c r="D7815" s="245" t="s">
        <v>121</v>
      </c>
      <c r="E7815" s="247">
        <v>27.7</v>
      </c>
    </row>
    <row r="7816" spans="2:5" x14ac:dyDescent="0.25">
      <c r="B7816" s="265">
        <v>104645</v>
      </c>
      <c r="C7816" s="246" t="s">
        <v>9458</v>
      </c>
      <c r="D7816" s="245" t="s">
        <v>121</v>
      </c>
      <c r="E7816" s="247">
        <v>0</v>
      </c>
    </row>
    <row r="7817" spans="2:5" x14ac:dyDescent="0.25">
      <c r="B7817" s="265">
        <v>88485</v>
      </c>
      <c r="C7817" s="246" t="s">
        <v>6189</v>
      </c>
      <c r="D7817" s="245" t="s">
        <v>121</v>
      </c>
      <c r="E7817" s="247">
        <v>4.66</v>
      </c>
    </row>
    <row r="7818" spans="2:5" x14ac:dyDescent="0.25">
      <c r="B7818" s="265">
        <v>88484</v>
      </c>
      <c r="C7818" s="246" t="s">
        <v>6188</v>
      </c>
      <c r="D7818" s="245" t="s">
        <v>121</v>
      </c>
      <c r="E7818" s="247">
        <v>5.92</v>
      </c>
    </row>
    <row r="7819" spans="2:5" x14ac:dyDescent="0.25">
      <c r="B7819" s="265">
        <v>104638</v>
      </c>
      <c r="C7819" s="246" t="s">
        <v>9459</v>
      </c>
      <c r="D7819" s="245" t="s">
        <v>121</v>
      </c>
      <c r="E7819" s="247">
        <v>0</v>
      </c>
    </row>
    <row r="7820" spans="2:5" x14ac:dyDescent="0.25">
      <c r="B7820" s="265">
        <v>104637</v>
      </c>
      <c r="C7820" s="246" t="s">
        <v>9460</v>
      </c>
      <c r="D7820" s="245" t="s">
        <v>121</v>
      </c>
      <c r="E7820" s="247">
        <v>0</v>
      </c>
    </row>
    <row r="7821" spans="2:5" x14ac:dyDescent="0.25">
      <c r="B7821" s="265">
        <v>104641</v>
      </c>
      <c r="C7821" s="246" t="s">
        <v>6215</v>
      </c>
      <c r="D7821" s="245" t="s">
        <v>121</v>
      </c>
      <c r="E7821" s="247">
        <v>10.95</v>
      </c>
    </row>
    <row r="7822" spans="2:5" x14ac:dyDescent="0.25">
      <c r="B7822" s="265">
        <v>104639</v>
      </c>
      <c r="C7822" s="246" t="s">
        <v>6213</v>
      </c>
      <c r="D7822" s="245" t="s">
        <v>121</v>
      </c>
      <c r="E7822" s="247">
        <v>14.02</v>
      </c>
    </row>
    <row r="7823" spans="2:5" x14ac:dyDescent="0.25">
      <c r="B7823" s="265">
        <v>104644</v>
      </c>
      <c r="C7823" s="246" t="s">
        <v>9461</v>
      </c>
      <c r="D7823" s="245" t="s">
        <v>121</v>
      </c>
      <c r="E7823" s="247">
        <v>0</v>
      </c>
    </row>
    <row r="7824" spans="2:5" x14ac:dyDescent="0.25">
      <c r="B7824" s="265">
        <v>104643</v>
      </c>
      <c r="C7824" s="246" t="s">
        <v>9462</v>
      </c>
      <c r="D7824" s="245" t="s">
        <v>121</v>
      </c>
      <c r="E7824" s="247">
        <v>0</v>
      </c>
    </row>
    <row r="7825" spans="2:5" x14ac:dyDescent="0.25">
      <c r="B7825" s="265">
        <v>88489</v>
      </c>
      <c r="C7825" s="246" t="s">
        <v>6191</v>
      </c>
      <c r="D7825" s="245" t="s">
        <v>121</v>
      </c>
      <c r="E7825" s="247">
        <v>14.22</v>
      </c>
    </row>
    <row r="7826" spans="2:5" x14ac:dyDescent="0.25">
      <c r="B7826" s="265">
        <v>88488</v>
      </c>
      <c r="C7826" s="246" t="s">
        <v>6190</v>
      </c>
      <c r="D7826" s="245" t="s">
        <v>121</v>
      </c>
      <c r="E7826" s="247">
        <v>17.29</v>
      </c>
    </row>
    <row r="7827" spans="2:5" x14ac:dyDescent="0.25">
      <c r="B7827" s="265">
        <v>104642</v>
      </c>
      <c r="C7827" s="246" t="s">
        <v>6216</v>
      </c>
      <c r="D7827" s="245" t="s">
        <v>121</v>
      </c>
      <c r="E7827" s="247">
        <v>12.16</v>
      </c>
    </row>
    <row r="7828" spans="2:5" x14ac:dyDescent="0.25">
      <c r="B7828" s="265">
        <v>104640</v>
      </c>
      <c r="C7828" s="246" t="s">
        <v>6214</v>
      </c>
      <c r="D7828" s="245" t="s">
        <v>121</v>
      </c>
      <c r="E7828" s="247">
        <v>15.23</v>
      </c>
    </row>
    <row r="7829" spans="2:5" x14ac:dyDescent="0.25">
      <c r="B7829" s="265">
        <v>95305</v>
      </c>
      <c r="C7829" s="246" t="s">
        <v>6196</v>
      </c>
      <c r="D7829" s="245" t="s">
        <v>121</v>
      </c>
      <c r="E7829" s="247">
        <v>14.78</v>
      </c>
    </row>
    <row r="7830" spans="2:5" x14ac:dyDescent="0.25">
      <c r="B7830" s="265">
        <v>95306</v>
      </c>
      <c r="C7830" s="246" t="s">
        <v>6197</v>
      </c>
      <c r="D7830" s="245" t="s">
        <v>121</v>
      </c>
      <c r="E7830" s="247">
        <v>17.690000000000001</v>
      </c>
    </row>
    <row r="7831" spans="2:5" ht="31.5" x14ac:dyDescent="0.25">
      <c r="B7831" s="265">
        <v>102201</v>
      </c>
      <c r="C7831" s="246" t="s">
        <v>6221</v>
      </c>
      <c r="D7831" s="245" t="s">
        <v>121</v>
      </c>
      <c r="E7831" s="247">
        <v>25.13</v>
      </c>
    </row>
    <row r="7832" spans="2:5" ht="31.5" x14ac:dyDescent="0.25">
      <c r="B7832" s="265">
        <v>102200</v>
      </c>
      <c r="C7832" s="246" t="s">
        <v>6220</v>
      </c>
      <c r="D7832" s="245" t="s">
        <v>121</v>
      </c>
      <c r="E7832" s="247">
        <v>27.2</v>
      </c>
    </row>
    <row r="7833" spans="2:5" ht="31.5" x14ac:dyDescent="0.25">
      <c r="B7833" s="265">
        <v>102202</v>
      </c>
      <c r="C7833" s="246" t="s">
        <v>6222</v>
      </c>
      <c r="D7833" s="245" t="s">
        <v>121</v>
      </c>
      <c r="E7833" s="247">
        <v>65.69</v>
      </c>
    </row>
    <row r="7834" spans="2:5" x14ac:dyDescent="0.25">
      <c r="B7834" s="265">
        <v>102193</v>
      </c>
      <c r="C7834" s="246" t="s">
        <v>6217</v>
      </c>
      <c r="D7834" s="245" t="s">
        <v>121</v>
      </c>
      <c r="E7834" s="247">
        <v>2.7</v>
      </c>
    </row>
    <row r="7835" spans="2:5" x14ac:dyDescent="0.25">
      <c r="B7835" s="265">
        <v>102194</v>
      </c>
      <c r="C7835" s="246" t="s">
        <v>6218</v>
      </c>
      <c r="D7835" s="245" t="s">
        <v>121</v>
      </c>
      <c r="E7835" s="247">
        <v>10.81</v>
      </c>
    </row>
    <row r="7836" spans="2:5" x14ac:dyDescent="0.25">
      <c r="B7836" s="265">
        <v>102198</v>
      </c>
      <c r="C7836" s="246" t="s">
        <v>9463</v>
      </c>
      <c r="D7836" s="245" t="s">
        <v>121</v>
      </c>
      <c r="E7836" s="247">
        <v>0</v>
      </c>
    </row>
    <row r="7837" spans="2:5" x14ac:dyDescent="0.25">
      <c r="B7837" s="265">
        <v>102197</v>
      </c>
      <c r="C7837" s="246" t="s">
        <v>6219</v>
      </c>
      <c r="D7837" s="245" t="s">
        <v>121</v>
      </c>
      <c r="E7837" s="247">
        <v>34.36</v>
      </c>
    </row>
    <row r="7838" spans="2:5" x14ac:dyDescent="0.25">
      <c r="B7838" s="265">
        <v>102195</v>
      </c>
      <c r="C7838" s="246" t="s">
        <v>9464</v>
      </c>
      <c r="D7838" s="245" t="s">
        <v>121</v>
      </c>
      <c r="E7838" s="247">
        <v>0</v>
      </c>
    </row>
    <row r="7839" spans="2:5" x14ac:dyDescent="0.25">
      <c r="B7839" s="265">
        <v>102199</v>
      </c>
      <c r="C7839" s="246" t="s">
        <v>9465</v>
      </c>
      <c r="D7839" s="245" t="s">
        <v>121</v>
      </c>
      <c r="E7839" s="247">
        <v>0</v>
      </c>
    </row>
    <row r="7840" spans="2:5" x14ac:dyDescent="0.25">
      <c r="B7840" s="265">
        <v>102196</v>
      </c>
      <c r="C7840" s="246" t="s">
        <v>9466</v>
      </c>
      <c r="D7840" s="245" t="s">
        <v>121</v>
      </c>
      <c r="E7840" s="247">
        <v>0</v>
      </c>
    </row>
    <row r="7841" spans="2:5" x14ac:dyDescent="0.25">
      <c r="B7841" s="265">
        <v>102233</v>
      </c>
      <c r="C7841" s="246" t="s">
        <v>6244</v>
      </c>
      <c r="D7841" s="245" t="s">
        <v>121</v>
      </c>
      <c r="E7841" s="247">
        <v>13.62</v>
      </c>
    </row>
    <row r="7842" spans="2:5" x14ac:dyDescent="0.25">
      <c r="B7842" s="265">
        <v>102234</v>
      </c>
      <c r="C7842" s="246" t="s">
        <v>6245</v>
      </c>
      <c r="D7842" s="245" t="s">
        <v>121</v>
      </c>
      <c r="E7842" s="247">
        <v>27.24</v>
      </c>
    </row>
    <row r="7843" spans="2:5" x14ac:dyDescent="0.25">
      <c r="B7843" s="265">
        <v>102207</v>
      </c>
      <c r="C7843" s="246" t="s">
        <v>6226</v>
      </c>
      <c r="D7843" s="245" t="s">
        <v>121</v>
      </c>
      <c r="E7843" s="247">
        <v>10.47</v>
      </c>
    </row>
    <row r="7844" spans="2:5" x14ac:dyDescent="0.25">
      <c r="B7844" s="265">
        <v>102217</v>
      </c>
      <c r="C7844" s="246" t="s">
        <v>6233</v>
      </c>
      <c r="D7844" s="245" t="s">
        <v>121</v>
      </c>
      <c r="E7844" s="247">
        <v>20.96</v>
      </c>
    </row>
    <row r="7845" spans="2:5" x14ac:dyDescent="0.25">
      <c r="B7845" s="265">
        <v>102227</v>
      </c>
      <c r="C7845" s="246" t="s">
        <v>6240</v>
      </c>
      <c r="D7845" s="245" t="s">
        <v>121</v>
      </c>
      <c r="E7845" s="247">
        <v>31.44</v>
      </c>
    </row>
    <row r="7846" spans="2:5" x14ac:dyDescent="0.25">
      <c r="B7846" s="265">
        <v>102211</v>
      </c>
      <c r="C7846" s="246" t="s">
        <v>9467</v>
      </c>
      <c r="D7846" s="245" t="s">
        <v>121</v>
      </c>
      <c r="E7846" s="247">
        <v>0</v>
      </c>
    </row>
    <row r="7847" spans="2:5" x14ac:dyDescent="0.25">
      <c r="B7847" s="265">
        <v>102221</v>
      </c>
      <c r="C7847" s="246" t="s">
        <v>9468</v>
      </c>
      <c r="D7847" s="245" t="s">
        <v>121</v>
      </c>
      <c r="E7847" s="247">
        <v>0</v>
      </c>
    </row>
    <row r="7848" spans="2:5" x14ac:dyDescent="0.25">
      <c r="B7848" s="265">
        <v>102231</v>
      </c>
      <c r="C7848" s="246" t="s">
        <v>9469</v>
      </c>
      <c r="D7848" s="245" t="s">
        <v>121</v>
      </c>
      <c r="E7848" s="247">
        <v>0</v>
      </c>
    </row>
    <row r="7849" spans="2:5" ht="31.5" x14ac:dyDescent="0.25">
      <c r="B7849" s="265">
        <v>102209</v>
      </c>
      <c r="C7849" s="246" t="s">
        <v>6228</v>
      </c>
      <c r="D7849" s="245" t="s">
        <v>121</v>
      </c>
      <c r="E7849" s="247">
        <v>10.33</v>
      </c>
    </row>
    <row r="7850" spans="2:5" ht="31.5" x14ac:dyDescent="0.25">
      <c r="B7850" s="265">
        <v>102219</v>
      </c>
      <c r="C7850" s="246" t="s">
        <v>6235</v>
      </c>
      <c r="D7850" s="245" t="s">
        <v>121</v>
      </c>
      <c r="E7850" s="247">
        <v>20.67</v>
      </c>
    </row>
    <row r="7851" spans="2:5" ht="31.5" x14ac:dyDescent="0.25">
      <c r="B7851" s="265">
        <v>102229</v>
      </c>
      <c r="C7851" s="246" t="s">
        <v>6242</v>
      </c>
      <c r="D7851" s="245" t="s">
        <v>121</v>
      </c>
      <c r="E7851" s="247">
        <v>31.02</v>
      </c>
    </row>
    <row r="7852" spans="2:5" ht="31.5" x14ac:dyDescent="0.25">
      <c r="B7852" s="265">
        <v>102210</v>
      </c>
      <c r="C7852" s="246" t="s">
        <v>6229</v>
      </c>
      <c r="D7852" s="245" t="s">
        <v>121</v>
      </c>
      <c r="E7852" s="247">
        <v>9.93</v>
      </c>
    </row>
    <row r="7853" spans="2:5" ht="31.5" x14ac:dyDescent="0.25">
      <c r="B7853" s="265">
        <v>102220</v>
      </c>
      <c r="C7853" s="246" t="s">
        <v>6236</v>
      </c>
      <c r="D7853" s="245" t="s">
        <v>121</v>
      </c>
      <c r="E7853" s="247">
        <v>19.86</v>
      </c>
    </row>
    <row r="7854" spans="2:5" ht="31.5" x14ac:dyDescent="0.25">
      <c r="B7854" s="265">
        <v>102230</v>
      </c>
      <c r="C7854" s="246" t="s">
        <v>6243</v>
      </c>
      <c r="D7854" s="245" t="s">
        <v>121</v>
      </c>
      <c r="E7854" s="247">
        <v>29.81</v>
      </c>
    </row>
    <row r="7855" spans="2:5" x14ac:dyDescent="0.25">
      <c r="B7855" s="265">
        <v>102208</v>
      </c>
      <c r="C7855" s="246" t="s">
        <v>6227</v>
      </c>
      <c r="D7855" s="245" t="s">
        <v>121</v>
      </c>
      <c r="E7855" s="247">
        <v>10.06</v>
      </c>
    </row>
    <row r="7856" spans="2:5" x14ac:dyDescent="0.25">
      <c r="B7856" s="265">
        <v>102218</v>
      </c>
      <c r="C7856" s="246" t="s">
        <v>6234</v>
      </c>
      <c r="D7856" s="245" t="s">
        <v>121</v>
      </c>
      <c r="E7856" s="247">
        <v>20.13</v>
      </c>
    </row>
    <row r="7857" spans="2:5" x14ac:dyDescent="0.25">
      <c r="B7857" s="265">
        <v>102228</v>
      </c>
      <c r="C7857" s="246" t="s">
        <v>6241</v>
      </c>
      <c r="D7857" s="245" t="s">
        <v>121</v>
      </c>
      <c r="E7857" s="247">
        <v>30.22</v>
      </c>
    </row>
    <row r="7858" spans="2:5" x14ac:dyDescent="0.25">
      <c r="B7858" s="265">
        <v>102212</v>
      </c>
      <c r="C7858" s="246" t="s">
        <v>9470</v>
      </c>
      <c r="D7858" s="245" t="s">
        <v>121</v>
      </c>
      <c r="E7858" s="247">
        <v>0</v>
      </c>
    </row>
    <row r="7859" spans="2:5" x14ac:dyDescent="0.25">
      <c r="B7859" s="265">
        <v>102222</v>
      </c>
      <c r="C7859" s="246" t="s">
        <v>9471</v>
      </c>
      <c r="D7859" s="245" t="s">
        <v>121</v>
      </c>
      <c r="E7859" s="247">
        <v>0</v>
      </c>
    </row>
    <row r="7860" spans="2:5" x14ac:dyDescent="0.25">
      <c r="B7860" s="265">
        <v>102232</v>
      </c>
      <c r="C7860" s="246" t="s">
        <v>9472</v>
      </c>
      <c r="D7860" s="245" t="s">
        <v>121</v>
      </c>
      <c r="E7860" s="247">
        <v>0</v>
      </c>
    </row>
    <row r="7861" spans="2:5" x14ac:dyDescent="0.25">
      <c r="B7861" s="265">
        <v>102203</v>
      </c>
      <c r="C7861" s="246" t="s">
        <v>6223</v>
      </c>
      <c r="D7861" s="245" t="s">
        <v>121</v>
      </c>
      <c r="E7861" s="247">
        <v>12.35</v>
      </c>
    </row>
    <row r="7862" spans="2:5" x14ac:dyDescent="0.25">
      <c r="B7862" s="265">
        <v>102213</v>
      </c>
      <c r="C7862" s="246" t="s">
        <v>6230</v>
      </c>
      <c r="D7862" s="245" t="s">
        <v>121</v>
      </c>
      <c r="E7862" s="247">
        <v>24.72</v>
      </c>
    </row>
    <row r="7863" spans="2:5" x14ac:dyDescent="0.25">
      <c r="B7863" s="265">
        <v>102223</v>
      </c>
      <c r="C7863" s="246" t="s">
        <v>6237</v>
      </c>
      <c r="D7863" s="245" t="s">
        <v>121</v>
      </c>
      <c r="E7863" s="247">
        <v>37.090000000000003</v>
      </c>
    </row>
    <row r="7864" spans="2:5" x14ac:dyDescent="0.25">
      <c r="B7864" s="265">
        <v>102204</v>
      </c>
      <c r="C7864" s="246" t="s">
        <v>6224</v>
      </c>
      <c r="D7864" s="245" t="s">
        <v>121</v>
      </c>
      <c r="E7864" s="247">
        <v>12.66</v>
      </c>
    </row>
    <row r="7865" spans="2:5" x14ac:dyDescent="0.25">
      <c r="B7865" s="265">
        <v>102214</v>
      </c>
      <c r="C7865" s="246" t="s">
        <v>6231</v>
      </c>
      <c r="D7865" s="245" t="s">
        <v>121</v>
      </c>
      <c r="E7865" s="247">
        <v>25.33</v>
      </c>
    </row>
    <row r="7866" spans="2:5" x14ac:dyDescent="0.25">
      <c r="B7866" s="265">
        <v>102224</v>
      </c>
      <c r="C7866" s="246" t="s">
        <v>6238</v>
      </c>
      <c r="D7866" s="245" t="s">
        <v>121</v>
      </c>
      <c r="E7866" s="247">
        <v>37.99</v>
      </c>
    </row>
    <row r="7867" spans="2:5" ht="31.5" x14ac:dyDescent="0.25">
      <c r="B7867" s="265">
        <v>102205</v>
      </c>
      <c r="C7867" s="246" t="s">
        <v>6225</v>
      </c>
      <c r="D7867" s="245" t="s">
        <v>121</v>
      </c>
      <c r="E7867" s="247">
        <v>11.71</v>
      </c>
    </row>
    <row r="7868" spans="2:5" ht="31.5" x14ac:dyDescent="0.25">
      <c r="B7868" s="265">
        <v>102215</v>
      </c>
      <c r="C7868" s="246" t="s">
        <v>6232</v>
      </c>
      <c r="D7868" s="245" t="s">
        <v>121</v>
      </c>
      <c r="E7868" s="247">
        <v>23.42</v>
      </c>
    </row>
    <row r="7869" spans="2:5" ht="31.5" x14ac:dyDescent="0.25">
      <c r="B7869" s="265">
        <v>102225</v>
      </c>
      <c r="C7869" s="246" t="s">
        <v>6239</v>
      </c>
      <c r="D7869" s="245" t="s">
        <v>121</v>
      </c>
      <c r="E7869" s="247">
        <v>35.130000000000003</v>
      </c>
    </row>
    <row r="7870" spans="2:5" x14ac:dyDescent="0.25">
      <c r="B7870" s="265">
        <v>102206</v>
      </c>
      <c r="C7870" s="246" t="s">
        <v>9473</v>
      </c>
      <c r="D7870" s="245" t="s">
        <v>121</v>
      </c>
      <c r="E7870" s="247">
        <v>0</v>
      </c>
    </row>
    <row r="7871" spans="2:5" x14ac:dyDescent="0.25">
      <c r="B7871" s="265">
        <v>102216</v>
      </c>
      <c r="C7871" s="246" t="s">
        <v>9474</v>
      </c>
      <c r="D7871" s="245" t="s">
        <v>121</v>
      </c>
      <c r="E7871" s="247">
        <v>0</v>
      </c>
    </row>
    <row r="7872" spans="2:5" x14ac:dyDescent="0.25">
      <c r="B7872" s="265">
        <v>102226</v>
      </c>
      <c r="C7872" s="246" t="s">
        <v>9475</v>
      </c>
      <c r="D7872" s="245" t="s">
        <v>121</v>
      </c>
      <c r="E7872" s="247">
        <v>0</v>
      </c>
    </row>
    <row r="7873" spans="2:5" x14ac:dyDescent="0.25">
      <c r="B7873" s="265">
        <v>100718</v>
      </c>
      <c r="C7873" s="246" t="s">
        <v>6248</v>
      </c>
      <c r="D7873" s="245" t="s">
        <v>123</v>
      </c>
      <c r="E7873" s="247">
        <v>1.74</v>
      </c>
    </row>
    <row r="7874" spans="2:5" x14ac:dyDescent="0.25">
      <c r="B7874" s="265">
        <v>100716</v>
      </c>
      <c r="C7874" s="246" t="s">
        <v>6246</v>
      </c>
      <c r="D7874" s="245" t="s">
        <v>121</v>
      </c>
      <c r="E7874" s="247">
        <v>25.58</v>
      </c>
    </row>
    <row r="7875" spans="2:5" x14ac:dyDescent="0.25">
      <c r="B7875" s="265">
        <v>100717</v>
      </c>
      <c r="C7875" s="246" t="s">
        <v>6247</v>
      </c>
      <c r="D7875" s="245" t="s">
        <v>121</v>
      </c>
      <c r="E7875" s="247">
        <v>12.88</v>
      </c>
    </row>
    <row r="7876" spans="2:5" ht="31.5" x14ac:dyDescent="0.25">
      <c r="B7876" s="265">
        <v>100754</v>
      </c>
      <c r="C7876" s="246" t="s">
        <v>6280</v>
      </c>
      <c r="D7876" s="245" t="s">
        <v>121</v>
      </c>
      <c r="E7876" s="247">
        <v>38.4</v>
      </c>
    </row>
    <row r="7877" spans="2:5" ht="31.5" x14ac:dyDescent="0.25">
      <c r="B7877" s="265">
        <v>100736</v>
      </c>
      <c r="C7877" s="246" t="s">
        <v>6264</v>
      </c>
      <c r="D7877" s="245" t="s">
        <v>121</v>
      </c>
      <c r="E7877" s="247">
        <v>19.190000000000001</v>
      </c>
    </row>
    <row r="7878" spans="2:5" ht="31.5" x14ac:dyDescent="0.25">
      <c r="B7878" s="265">
        <v>100753</v>
      </c>
      <c r="C7878" s="246" t="s">
        <v>6279</v>
      </c>
      <c r="D7878" s="245" t="s">
        <v>121</v>
      </c>
      <c r="E7878" s="247">
        <v>28.24</v>
      </c>
    </row>
    <row r="7879" spans="2:5" ht="31.5" x14ac:dyDescent="0.25">
      <c r="B7879" s="265">
        <v>100735</v>
      </c>
      <c r="C7879" s="246" t="s">
        <v>6263</v>
      </c>
      <c r="D7879" s="245" t="s">
        <v>121</v>
      </c>
      <c r="E7879" s="247">
        <v>14.12</v>
      </c>
    </row>
    <row r="7880" spans="2:5" ht="31.5" x14ac:dyDescent="0.25">
      <c r="B7880" s="265">
        <v>100734</v>
      </c>
      <c r="C7880" s="246" t="s">
        <v>6262</v>
      </c>
      <c r="D7880" s="245" t="s">
        <v>121</v>
      </c>
      <c r="E7880" s="247">
        <v>19.96</v>
      </c>
    </row>
    <row r="7881" spans="2:5" ht="31.5" x14ac:dyDescent="0.25">
      <c r="B7881" s="265">
        <v>100733</v>
      </c>
      <c r="C7881" s="246" t="s">
        <v>6261</v>
      </c>
      <c r="D7881" s="245" t="s">
        <v>121</v>
      </c>
      <c r="E7881" s="247">
        <v>14.96</v>
      </c>
    </row>
    <row r="7882" spans="2:5" ht="31.5" x14ac:dyDescent="0.25">
      <c r="B7882" s="265">
        <v>100740</v>
      </c>
      <c r="C7882" s="246" t="s">
        <v>6266</v>
      </c>
      <c r="D7882" s="245" t="s">
        <v>121</v>
      </c>
      <c r="E7882" s="247">
        <v>13.6</v>
      </c>
    </row>
    <row r="7883" spans="2:5" ht="31.5" x14ac:dyDescent="0.25">
      <c r="B7883" s="265">
        <v>100758</v>
      </c>
      <c r="C7883" s="246" t="s">
        <v>6282</v>
      </c>
      <c r="D7883" s="245" t="s">
        <v>121</v>
      </c>
      <c r="E7883" s="247">
        <v>63.19</v>
      </c>
    </row>
    <row r="7884" spans="2:5" ht="31.5" x14ac:dyDescent="0.25">
      <c r="B7884" s="265">
        <v>100742</v>
      </c>
      <c r="C7884" s="246" t="s">
        <v>6268</v>
      </c>
      <c r="D7884" s="245" t="s">
        <v>121</v>
      </c>
      <c r="E7884" s="247">
        <v>31.58</v>
      </c>
    </row>
    <row r="7885" spans="2:5" ht="31.5" x14ac:dyDescent="0.25">
      <c r="B7885" s="265">
        <v>100739</v>
      </c>
      <c r="C7885" s="246" t="s">
        <v>6265</v>
      </c>
      <c r="D7885" s="245" t="s">
        <v>121</v>
      </c>
      <c r="E7885" s="247">
        <v>11.55</v>
      </c>
    </row>
    <row r="7886" spans="2:5" ht="31.5" x14ac:dyDescent="0.25">
      <c r="B7886" s="265">
        <v>100757</v>
      </c>
      <c r="C7886" s="246" t="s">
        <v>6281</v>
      </c>
      <c r="D7886" s="245" t="s">
        <v>121</v>
      </c>
      <c r="E7886" s="247">
        <v>59.96</v>
      </c>
    </row>
    <row r="7887" spans="2:5" ht="31.5" x14ac:dyDescent="0.25">
      <c r="B7887" s="265">
        <v>100741</v>
      </c>
      <c r="C7887" s="246" t="s">
        <v>6267</v>
      </c>
      <c r="D7887" s="245" t="s">
        <v>121</v>
      </c>
      <c r="E7887" s="247">
        <v>29.97</v>
      </c>
    </row>
    <row r="7888" spans="2:5" ht="31.5" x14ac:dyDescent="0.25">
      <c r="B7888" s="265">
        <v>100744</v>
      </c>
      <c r="C7888" s="246" t="s">
        <v>6270</v>
      </c>
      <c r="D7888" s="245" t="s">
        <v>121</v>
      </c>
      <c r="E7888" s="247">
        <v>13.44</v>
      </c>
    </row>
    <row r="7889" spans="2:5" ht="31.5" x14ac:dyDescent="0.25">
      <c r="B7889" s="265">
        <v>100760</v>
      </c>
      <c r="C7889" s="246" t="s">
        <v>6284</v>
      </c>
      <c r="D7889" s="245" t="s">
        <v>121</v>
      </c>
      <c r="E7889" s="247">
        <v>62.85</v>
      </c>
    </row>
    <row r="7890" spans="2:5" ht="31.5" x14ac:dyDescent="0.25">
      <c r="B7890" s="265">
        <v>100746</v>
      </c>
      <c r="C7890" s="246" t="s">
        <v>6272</v>
      </c>
      <c r="D7890" s="245" t="s">
        <v>121</v>
      </c>
      <c r="E7890" s="247">
        <v>31.42</v>
      </c>
    </row>
    <row r="7891" spans="2:5" ht="31.5" x14ac:dyDescent="0.25">
      <c r="B7891" s="265">
        <v>100743</v>
      </c>
      <c r="C7891" s="246" t="s">
        <v>6269</v>
      </c>
      <c r="D7891" s="245" t="s">
        <v>121</v>
      </c>
      <c r="E7891" s="247">
        <v>11.3</v>
      </c>
    </row>
    <row r="7892" spans="2:5" ht="31.5" x14ac:dyDescent="0.25">
      <c r="B7892" s="265">
        <v>100745</v>
      </c>
      <c r="C7892" s="246" t="s">
        <v>6271</v>
      </c>
      <c r="D7892" s="245" t="s">
        <v>121</v>
      </c>
      <c r="E7892" s="247">
        <v>29.7</v>
      </c>
    </row>
    <row r="7893" spans="2:5" ht="31.5" x14ac:dyDescent="0.25">
      <c r="B7893" s="265">
        <v>100759</v>
      </c>
      <c r="C7893" s="246" t="s">
        <v>6283</v>
      </c>
      <c r="D7893" s="245" t="s">
        <v>121</v>
      </c>
      <c r="E7893" s="247">
        <v>59.42</v>
      </c>
    </row>
    <row r="7894" spans="2:5" ht="31.5" x14ac:dyDescent="0.25">
      <c r="B7894" s="265">
        <v>100748</v>
      </c>
      <c r="C7894" s="246" t="s">
        <v>6274</v>
      </c>
      <c r="D7894" s="245" t="s">
        <v>121</v>
      </c>
      <c r="E7894" s="247">
        <v>13.51</v>
      </c>
    </row>
    <row r="7895" spans="2:5" ht="31.5" x14ac:dyDescent="0.25">
      <c r="B7895" s="265">
        <v>100762</v>
      </c>
      <c r="C7895" s="246" t="s">
        <v>6286</v>
      </c>
      <c r="D7895" s="245" t="s">
        <v>121</v>
      </c>
      <c r="E7895" s="247">
        <v>62.99</v>
      </c>
    </row>
    <row r="7896" spans="2:5" ht="31.5" x14ac:dyDescent="0.25">
      <c r="B7896" s="265">
        <v>100750</v>
      </c>
      <c r="C7896" s="246" t="s">
        <v>6276</v>
      </c>
      <c r="D7896" s="245" t="s">
        <v>121</v>
      </c>
      <c r="E7896" s="247">
        <v>31.49</v>
      </c>
    </row>
    <row r="7897" spans="2:5" ht="31.5" x14ac:dyDescent="0.25">
      <c r="B7897" s="265">
        <v>100747</v>
      </c>
      <c r="C7897" s="246" t="s">
        <v>6273</v>
      </c>
      <c r="D7897" s="245" t="s">
        <v>121</v>
      </c>
      <c r="E7897" s="247">
        <v>11.4</v>
      </c>
    </row>
    <row r="7898" spans="2:5" ht="31.5" x14ac:dyDescent="0.25">
      <c r="B7898" s="265">
        <v>100761</v>
      </c>
      <c r="C7898" s="246" t="s">
        <v>6285</v>
      </c>
      <c r="D7898" s="245" t="s">
        <v>121</v>
      </c>
      <c r="E7898" s="247">
        <v>59.64</v>
      </c>
    </row>
    <row r="7899" spans="2:5" ht="31.5" x14ac:dyDescent="0.25">
      <c r="B7899" s="265">
        <v>100749</v>
      </c>
      <c r="C7899" s="246" t="s">
        <v>6275</v>
      </c>
      <c r="D7899" s="245" t="s">
        <v>121</v>
      </c>
      <c r="E7899" s="247">
        <v>29.81</v>
      </c>
    </row>
    <row r="7900" spans="2:5" ht="31.5" x14ac:dyDescent="0.25">
      <c r="B7900" s="265">
        <v>100720</v>
      </c>
      <c r="C7900" s="246" t="s">
        <v>6250</v>
      </c>
      <c r="D7900" s="245" t="s">
        <v>121</v>
      </c>
      <c r="E7900" s="247">
        <v>13.02</v>
      </c>
    </row>
    <row r="7901" spans="2:5" ht="31.5" x14ac:dyDescent="0.25">
      <c r="B7901" s="265">
        <v>100722</v>
      </c>
      <c r="C7901" s="246" t="s">
        <v>6252</v>
      </c>
      <c r="D7901" s="245" t="s">
        <v>121</v>
      </c>
      <c r="E7901" s="247">
        <v>31.02</v>
      </c>
    </row>
    <row r="7902" spans="2:5" ht="31.5" x14ac:dyDescent="0.25">
      <c r="B7902" s="265">
        <v>100719</v>
      </c>
      <c r="C7902" s="246" t="s">
        <v>6249</v>
      </c>
      <c r="D7902" s="245" t="s">
        <v>121</v>
      </c>
      <c r="E7902" s="247">
        <v>11.73</v>
      </c>
    </row>
    <row r="7903" spans="2:5" ht="31.5" x14ac:dyDescent="0.25">
      <c r="B7903" s="265">
        <v>100721</v>
      </c>
      <c r="C7903" s="246" t="s">
        <v>6251</v>
      </c>
      <c r="D7903" s="245" t="s">
        <v>121</v>
      </c>
      <c r="E7903" s="247">
        <v>30.36</v>
      </c>
    </row>
    <row r="7904" spans="2:5" ht="31.5" x14ac:dyDescent="0.25">
      <c r="B7904" s="265">
        <v>100724</v>
      </c>
      <c r="C7904" s="246" t="s">
        <v>6254</v>
      </c>
      <c r="D7904" s="245" t="s">
        <v>121</v>
      </c>
      <c r="E7904" s="247">
        <v>16.350000000000001</v>
      </c>
    </row>
    <row r="7905" spans="2:5" ht="31.5" x14ac:dyDescent="0.25">
      <c r="B7905" s="265">
        <v>100726</v>
      </c>
      <c r="C7905" s="246" t="s">
        <v>6256</v>
      </c>
      <c r="D7905" s="245" t="s">
        <v>121</v>
      </c>
      <c r="E7905" s="247">
        <v>34.26</v>
      </c>
    </row>
    <row r="7906" spans="2:5" ht="31.5" x14ac:dyDescent="0.25">
      <c r="B7906" s="265">
        <v>100723</v>
      </c>
      <c r="C7906" s="246" t="s">
        <v>6253</v>
      </c>
      <c r="D7906" s="245" t="s">
        <v>121</v>
      </c>
      <c r="E7906" s="247">
        <v>12.55</v>
      </c>
    </row>
    <row r="7907" spans="2:5" ht="31.5" x14ac:dyDescent="0.25">
      <c r="B7907" s="265">
        <v>100725</v>
      </c>
      <c r="C7907" s="246" t="s">
        <v>6255</v>
      </c>
      <c r="D7907" s="245" t="s">
        <v>121</v>
      </c>
      <c r="E7907" s="247">
        <v>30.63</v>
      </c>
    </row>
    <row r="7908" spans="2:5" ht="31.5" x14ac:dyDescent="0.25">
      <c r="B7908" s="265">
        <v>100752</v>
      </c>
      <c r="C7908" s="246" t="s">
        <v>6278</v>
      </c>
      <c r="D7908" s="245" t="s">
        <v>121</v>
      </c>
      <c r="E7908" s="247">
        <v>52.33</v>
      </c>
    </row>
    <row r="7909" spans="2:5" ht="31.5" x14ac:dyDescent="0.25">
      <c r="B7909" s="265">
        <v>100730</v>
      </c>
      <c r="C7909" s="246" t="s">
        <v>6260</v>
      </c>
      <c r="D7909" s="245" t="s">
        <v>121</v>
      </c>
      <c r="E7909" s="247">
        <v>26.16</v>
      </c>
    </row>
    <row r="7910" spans="2:5" ht="31.5" x14ac:dyDescent="0.25">
      <c r="B7910" s="265">
        <v>100751</v>
      </c>
      <c r="C7910" s="246" t="s">
        <v>6277</v>
      </c>
      <c r="D7910" s="245" t="s">
        <v>121</v>
      </c>
      <c r="E7910" s="247">
        <v>42.57</v>
      </c>
    </row>
    <row r="7911" spans="2:5" ht="31.5" x14ac:dyDescent="0.25">
      <c r="B7911" s="265">
        <v>100729</v>
      </c>
      <c r="C7911" s="246" t="s">
        <v>6259</v>
      </c>
      <c r="D7911" s="245" t="s">
        <v>121</v>
      </c>
      <c r="E7911" s="247">
        <v>21.28</v>
      </c>
    </row>
    <row r="7912" spans="2:5" ht="31.5" x14ac:dyDescent="0.25">
      <c r="B7912" s="265">
        <v>100728</v>
      </c>
      <c r="C7912" s="246" t="s">
        <v>6258</v>
      </c>
      <c r="D7912" s="245" t="s">
        <v>121</v>
      </c>
      <c r="E7912" s="247">
        <v>26.61</v>
      </c>
    </row>
    <row r="7913" spans="2:5" ht="31.5" x14ac:dyDescent="0.25">
      <c r="B7913" s="265">
        <v>100732</v>
      </c>
      <c r="C7913" s="246" t="s">
        <v>9476</v>
      </c>
      <c r="D7913" s="245" t="s">
        <v>121</v>
      </c>
      <c r="E7913" s="247">
        <v>0</v>
      </c>
    </row>
    <row r="7914" spans="2:5" ht="31.5" x14ac:dyDescent="0.25">
      <c r="B7914" s="265">
        <v>100731</v>
      </c>
      <c r="C7914" s="246" t="s">
        <v>9477</v>
      </c>
      <c r="D7914" s="245" t="s">
        <v>121</v>
      </c>
      <c r="E7914" s="247">
        <v>0</v>
      </c>
    </row>
    <row r="7915" spans="2:5" ht="31.5" x14ac:dyDescent="0.25">
      <c r="B7915" s="265">
        <v>100727</v>
      </c>
      <c r="C7915" s="246" t="s">
        <v>6257</v>
      </c>
      <c r="D7915" s="245" t="s">
        <v>121</v>
      </c>
      <c r="E7915" s="247">
        <v>28.07</v>
      </c>
    </row>
    <row r="7916" spans="2:5" ht="31.5" x14ac:dyDescent="0.25">
      <c r="B7916" s="265">
        <v>100756</v>
      </c>
      <c r="C7916" s="246" t="s">
        <v>9478</v>
      </c>
      <c r="D7916" s="245" t="s">
        <v>121</v>
      </c>
      <c r="E7916" s="247">
        <v>0</v>
      </c>
    </row>
    <row r="7917" spans="2:5" ht="31.5" x14ac:dyDescent="0.25">
      <c r="B7917" s="265">
        <v>100738</v>
      </c>
      <c r="C7917" s="246" t="s">
        <v>9479</v>
      </c>
      <c r="D7917" s="245" t="s">
        <v>121</v>
      </c>
      <c r="E7917" s="247">
        <v>0</v>
      </c>
    </row>
    <row r="7918" spans="2:5" ht="31.5" x14ac:dyDescent="0.25">
      <c r="B7918" s="265">
        <v>100755</v>
      </c>
      <c r="C7918" s="246" t="s">
        <v>9480</v>
      </c>
      <c r="D7918" s="245" t="s">
        <v>121</v>
      </c>
      <c r="E7918" s="247">
        <v>0</v>
      </c>
    </row>
    <row r="7919" spans="2:5" ht="31.5" x14ac:dyDescent="0.25">
      <c r="B7919" s="265">
        <v>100737</v>
      </c>
      <c r="C7919" s="246" t="s">
        <v>9481</v>
      </c>
      <c r="D7919" s="245" t="s">
        <v>121</v>
      </c>
      <c r="E7919" s="247">
        <v>0</v>
      </c>
    </row>
    <row r="7920" spans="2:5" x14ac:dyDescent="0.25">
      <c r="B7920" s="265">
        <v>102499</v>
      </c>
      <c r="C7920" s="246" t="s">
        <v>6295</v>
      </c>
      <c r="D7920" s="245" t="s">
        <v>121</v>
      </c>
      <c r="E7920" s="247">
        <v>3.65</v>
      </c>
    </row>
    <row r="7921" spans="2:5" ht="31.5" x14ac:dyDescent="0.25">
      <c r="B7921" s="265">
        <v>102505</v>
      </c>
      <c r="C7921" s="246" t="s">
        <v>6299</v>
      </c>
      <c r="D7921" s="245" t="s">
        <v>123</v>
      </c>
      <c r="E7921" s="247">
        <v>13.17</v>
      </c>
    </row>
    <row r="7922" spans="2:5" ht="31.5" x14ac:dyDescent="0.25">
      <c r="B7922" s="265">
        <v>102504</v>
      </c>
      <c r="C7922" s="246" t="s">
        <v>6298</v>
      </c>
      <c r="D7922" s="245" t="s">
        <v>123</v>
      </c>
      <c r="E7922" s="247">
        <v>12.79</v>
      </c>
    </row>
    <row r="7923" spans="2:5" ht="31.5" x14ac:dyDescent="0.25">
      <c r="B7923" s="265">
        <v>102506</v>
      </c>
      <c r="C7923" s="246" t="s">
        <v>6300</v>
      </c>
      <c r="D7923" s="245" t="s">
        <v>123</v>
      </c>
      <c r="E7923" s="247">
        <v>13.83</v>
      </c>
    </row>
    <row r="7924" spans="2:5" x14ac:dyDescent="0.25">
      <c r="B7924" s="265">
        <v>102500</v>
      </c>
      <c r="C7924" s="246" t="s">
        <v>6296</v>
      </c>
      <c r="D7924" s="245" t="s">
        <v>123</v>
      </c>
      <c r="E7924" s="247">
        <v>5.31</v>
      </c>
    </row>
    <row r="7925" spans="2:5" ht="31.5" x14ac:dyDescent="0.25">
      <c r="B7925" s="265">
        <v>102502</v>
      </c>
      <c r="C7925" s="246" t="s">
        <v>9482</v>
      </c>
      <c r="D7925" s="245" t="s">
        <v>123</v>
      </c>
      <c r="E7925" s="247">
        <v>0</v>
      </c>
    </row>
    <row r="7926" spans="2:5" x14ac:dyDescent="0.25">
      <c r="B7926" s="265">
        <v>102507</v>
      </c>
      <c r="C7926" s="246" t="s">
        <v>6301</v>
      </c>
      <c r="D7926" s="245" t="s">
        <v>123</v>
      </c>
      <c r="E7926" s="247">
        <v>7.39</v>
      </c>
    </row>
    <row r="7927" spans="2:5" ht="31.5" x14ac:dyDescent="0.25">
      <c r="B7927" s="265">
        <v>102510</v>
      </c>
      <c r="C7927" s="246" t="s">
        <v>9483</v>
      </c>
      <c r="D7927" s="245" t="s">
        <v>123</v>
      </c>
      <c r="E7927" s="247">
        <v>0</v>
      </c>
    </row>
    <row r="7928" spans="2:5" ht="31.5" x14ac:dyDescent="0.25">
      <c r="B7928" s="265">
        <v>102512</v>
      </c>
      <c r="C7928" s="246" t="s">
        <v>6304</v>
      </c>
      <c r="D7928" s="245" t="s">
        <v>123</v>
      </c>
      <c r="E7928" s="247">
        <v>6.71</v>
      </c>
    </row>
    <row r="7929" spans="2:5" x14ac:dyDescent="0.25">
      <c r="B7929" s="265">
        <v>102501</v>
      </c>
      <c r="C7929" s="246" t="s">
        <v>6297</v>
      </c>
      <c r="D7929" s="245" t="s">
        <v>121</v>
      </c>
      <c r="E7929" s="247">
        <v>29.89</v>
      </c>
    </row>
    <row r="7930" spans="2:5" ht="31.5" x14ac:dyDescent="0.25">
      <c r="B7930" s="265">
        <v>102503</v>
      </c>
      <c r="C7930" s="246" t="s">
        <v>9484</v>
      </c>
      <c r="D7930" s="245" t="s">
        <v>121</v>
      </c>
      <c r="E7930" s="247">
        <v>0</v>
      </c>
    </row>
    <row r="7931" spans="2:5" x14ac:dyDescent="0.25">
      <c r="B7931" s="265">
        <v>102508</v>
      </c>
      <c r="C7931" s="246" t="s">
        <v>6302</v>
      </c>
      <c r="D7931" s="245" t="s">
        <v>121</v>
      </c>
      <c r="E7931" s="247">
        <v>51.11</v>
      </c>
    </row>
    <row r="7932" spans="2:5" ht="47.25" x14ac:dyDescent="0.25">
      <c r="B7932" s="265">
        <v>102511</v>
      </c>
      <c r="C7932" s="246" t="s">
        <v>9485</v>
      </c>
      <c r="D7932" s="245" t="s">
        <v>121</v>
      </c>
      <c r="E7932" s="247">
        <v>0</v>
      </c>
    </row>
    <row r="7933" spans="2:5" ht="31.5" x14ac:dyDescent="0.25">
      <c r="B7933" s="265">
        <v>102509</v>
      </c>
      <c r="C7933" s="246" t="s">
        <v>6303</v>
      </c>
      <c r="D7933" s="245" t="s">
        <v>121</v>
      </c>
      <c r="E7933" s="247">
        <v>34.79</v>
      </c>
    </row>
    <row r="7934" spans="2:5" x14ac:dyDescent="0.25">
      <c r="B7934" s="265">
        <v>102498</v>
      </c>
      <c r="C7934" s="246" t="s">
        <v>6294</v>
      </c>
      <c r="D7934" s="245" t="s">
        <v>123</v>
      </c>
      <c r="E7934" s="247">
        <v>2.0099999999999998</v>
      </c>
    </row>
    <row r="7935" spans="2:5" ht="31.5" x14ac:dyDescent="0.25">
      <c r="B7935" s="265">
        <v>102519</v>
      </c>
      <c r="C7935" s="246" t="s">
        <v>9486</v>
      </c>
      <c r="D7935" s="245" t="s">
        <v>19</v>
      </c>
      <c r="E7935" s="247">
        <v>0</v>
      </c>
    </row>
    <row r="7936" spans="2:5" ht="31.5" x14ac:dyDescent="0.25">
      <c r="B7936" s="265">
        <v>102491</v>
      </c>
      <c r="C7936" s="246" t="s">
        <v>6289</v>
      </c>
      <c r="D7936" s="245" t="s">
        <v>121</v>
      </c>
      <c r="E7936" s="247">
        <v>23.38</v>
      </c>
    </row>
    <row r="7937" spans="2:5" ht="31.5" x14ac:dyDescent="0.25">
      <c r="B7937" s="265">
        <v>102492</v>
      </c>
      <c r="C7937" s="246" t="s">
        <v>6290</v>
      </c>
      <c r="D7937" s="245" t="s">
        <v>121</v>
      </c>
      <c r="E7937" s="247">
        <v>29.91</v>
      </c>
    </row>
    <row r="7938" spans="2:5" ht="31.5" x14ac:dyDescent="0.25">
      <c r="B7938" s="265">
        <v>102804</v>
      </c>
      <c r="C7938" s="246" t="s">
        <v>9487</v>
      </c>
      <c r="D7938" s="245" t="s">
        <v>121</v>
      </c>
      <c r="E7938" s="247">
        <v>0</v>
      </c>
    </row>
    <row r="7939" spans="2:5" x14ac:dyDescent="0.25">
      <c r="B7939" s="265">
        <v>102494</v>
      </c>
      <c r="C7939" s="246" t="s">
        <v>6291</v>
      </c>
      <c r="D7939" s="245" t="s">
        <v>121</v>
      </c>
      <c r="E7939" s="247">
        <v>68.02</v>
      </c>
    </row>
    <row r="7940" spans="2:5" x14ac:dyDescent="0.25">
      <c r="B7940" s="265">
        <v>102805</v>
      </c>
      <c r="C7940" s="246" t="s">
        <v>9488</v>
      </c>
      <c r="D7940" s="245" t="s">
        <v>121</v>
      </c>
      <c r="E7940" s="247">
        <v>0</v>
      </c>
    </row>
    <row r="7941" spans="2:5" ht="31.5" x14ac:dyDescent="0.25">
      <c r="B7941" s="265">
        <v>102490</v>
      </c>
      <c r="C7941" s="246" t="s">
        <v>9489</v>
      </c>
      <c r="D7941" s="245" t="s">
        <v>121</v>
      </c>
      <c r="E7941" s="247">
        <v>0</v>
      </c>
    </row>
    <row r="7942" spans="2:5" x14ac:dyDescent="0.25">
      <c r="B7942" s="265">
        <v>102496</v>
      </c>
      <c r="C7942" s="246" t="s">
        <v>6292</v>
      </c>
      <c r="D7942" s="245" t="s">
        <v>123</v>
      </c>
      <c r="E7942" s="247">
        <v>15.08</v>
      </c>
    </row>
    <row r="7943" spans="2:5" ht="31.5" x14ac:dyDescent="0.25">
      <c r="B7943" s="265">
        <v>102497</v>
      </c>
      <c r="C7943" s="246" t="s">
        <v>6293</v>
      </c>
      <c r="D7943" s="245" t="s">
        <v>123</v>
      </c>
      <c r="E7943" s="247">
        <v>5.92</v>
      </c>
    </row>
    <row r="7944" spans="2:5" ht="31.5" x14ac:dyDescent="0.25">
      <c r="B7944" s="265">
        <v>102520</v>
      </c>
      <c r="C7944" s="246" t="s">
        <v>6306</v>
      </c>
      <c r="D7944" s="245" t="s">
        <v>121</v>
      </c>
      <c r="E7944" s="247">
        <v>102.03</v>
      </c>
    </row>
    <row r="7945" spans="2:5" ht="31.5" x14ac:dyDescent="0.25">
      <c r="B7945" s="265">
        <v>102518</v>
      </c>
      <c r="C7945" s="246" t="s">
        <v>9490</v>
      </c>
      <c r="D7945" s="245" t="s">
        <v>19</v>
      </c>
      <c r="E7945" s="247">
        <v>0</v>
      </c>
    </row>
    <row r="7946" spans="2:5" ht="31.5" x14ac:dyDescent="0.25">
      <c r="B7946" s="265">
        <v>102514</v>
      </c>
      <c r="C7946" s="246" t="s">
        <v>9491</v>
      </c>
      <c r="D7946" s="245" t="s">
        <v>19</v>
      </c>
      <c r="E7946" s="247">
        <v>0</v>
      </c>
    </row>
    <row r="7947" spans="2:5" ht="31.5" x14ac:dyDescent="0.25">
      <c r="B7947" s="265">
        <v>102516</v>
      </c>
      <c r="C7947" s="246" t="s">
        <v>9492</v>
      </c>
      <c r="D7947" s="245" t="s">
        <v>19</v>
      </c>
      <c r="E7947" s="247">
        <v>0</v>
      </c>
    </row>
    <row r="7948" spans="2:5" ht="31.5" x14ac:dyDescent="0.25">
      <c r="B7948" s="265">
        <v>102515</v>
      </c>
      <c r="C7948" s="246" t="s">
        <v>9493</v>
      </c>
      <c r="D7948" s="245" t="s">
        <v>19</v>
      </c>
      <c r="E7948" s="247">
        <v>0</v>
      </c>
    </row>
    <row r="7949" spans="2:5" ht="31.5" x14ac:dyDescent="0.25">
      <c r="B7949" s="265">
        <v>102517</v>
      </c>
      <c r="C7949" s="246" t="s">
        <v>9494</v>
      </c>
      <c r="D7949" s="245" t="s">
        <v>19</v>
      </c>
      <c r="E7949" s="247">
        <v>0</v>
      </c>
    </row>
    <row r="7950" spans="2:5" ht="31.5" x14ac:dyDescent="0.25">
      <c r="B7950" s="265">
        <v>102513</v>
      </c>
      <c r="C7950" s="246" t="s">
        <v>6305</v>
      </c>
      <c r="D7950" s="245" t="s">
        <v>121</v>
      </c>
      <c r="E7950" s="247">
        <v>58.35</v>
      </c>
    </row>
    <row r="7951" spans="2:5" x14ac:dyDescent="0.25">
      <c r="B7951" s="265">
        <v>102489</v>
      </c>
      <c r="C7951" s="246" t="s">
        <v>6288</v>
      </c>
      <c r="D7951" s="245" t="s">
        <v>121</v>
      </c>
      <c r="E7951" s="247">
        <v>31.47</v>
      </c>
    </row>
    <row r="7952" spans="2:5" x14ac:dyDescent="0.25">
      <c r="B7952" s="265">
        <v>102488</v>
      </c>
      <c r="C7952" s="246" t="s">
        <v>6287</v>
      </c>
      <c r="D7952" s="245" t="s">
        <v>121</v>
      </c>
      <c r="E7952" s="247">
        <v>4.76</v>
      </c>
    </row>
    <row r="7953" spans="2:5" x14ac:dyDescent="0.25">
      <c r="B7953" s="265">
        <v>101730</v>
      </c>
      <c r="C7953" s="246" t="s">
        <v>9495</v>
      </c>
      <c r="D7953" s="245" t="s">
        <v>121</v>
      </c>
      <c r="E7953" s="247">
        <v>0</v>
      </c>
    </row>
    <row r="7954" spans="2:5" x14ac:dyDescent="0.25">
      <c r="B7954" s="265">
        <v>101746</v>
      </c>
      <c r="C7954" s="246" t="s">
        <v>6310</v>
      </c>
      <c r="D7954" s="245" t="s">
        <v>121</v>
      </c>
      <c r="E7954" s="247">
        <v>303.33</v>
      </c>
    </row>
    <row r="7955" spans="2:5" ht="31.5" x14ac:dyDescent="0.25">
      <c r="B7955" s="265">
        <v>98679</v>
      </c>
      <c r="C7955" s="246" t="s">
        <v>6339</v>
      </c>
      <c r="D7955" s="245" t="s">
        <v>121</v>
      </c>
      <c r="E7955" s="247">
        <v>42.64</v>
      </c>
    </row>
    <row r="7956" spans="2:5" ht="31.5" x14ac:dyDescent="0.25">
      <c r="B7956" s="265">
        <v>98680</v>
      </c>
      <c r="C7956" s="246" t="s">
        <v>6340</v>
      </c>
      <c r="D7956" s="245" t="s">
        <v>121</v>
      </c>
      <c r="E7956" s="247">
        <v>53</v>
      </c>
    </row>
    <row r="7957" spans="2:5" ht="31.5" x14ac:dyDescent="0.25">
      <c r="B7957" s="265">
        <v>101749</v>
      </c>
      <c r="C7957" s="246" t="s">
        <v>6307</v>
      </c>
      <c r="D7957" s="245" t="s">
        <v>121</v>
      </c>
      <c r="E7957" s="247">
        <v>61.48</v>
      </c>
    </row>
    <row r="7958" spans="2:5" ht="31.5" x14ac:dyDescent="0.25">
      <c r="B7958" s="265">
        <v>98681</v>
      </c>
      <c r="C7958" s="246" t="s">
        <v>6341</v>
      </c>
      <c r="D7958" s="245" t="s">
        <v>121</v>
      </c>
      <c r="E7958" s="247">
        <v>39.409999999999997</v>
      </c>
    </row>
    <row r="7959" spans="2:5" ht="31.5" x14ac:dyDescent="0.25">
      <c r="B7959" s="265">
        <v>98682</v>
      </c>
      <c r="C7959" s="246" t="s">
        <v>6342</v>
      </c>
      <c r="D7959" s="245" t="s">
        <v>121</v>
      </c>
      <c r="E7959" s="247">
        <v>49.79</v>
      </c>
    </row>
    <row r="7960" spans="2:5" ht="31.5" x14ac:dyDescent="0.25">
      <c r="B7960" s="265">
        <v>101750</v>
      </c>
      <c r="C7960" s="246" t="s">
        <v>6308</v>
      </c>
      <c r="D7960" s="245" t="s">
        <v>121</v>
      </c>
      <c r="E7960" s="247">
        <v>58.26</v>
      </c>
    </row>
    <row r="7961" spans="2:5" x14ac:dyDescent="0.25">
      <c r="B7961" s="265">
        <v>101737</v>
      </c>
      <c r="C7961" s="246" t="s">
        <v>6359</v>
      </c>
      <c r="D7961" s="245" t="s">
        <v>121</v>
      </c>
      <c r="E7961" s="247">
        <v>125.46</v>
      </c>
    </row>
    <row r="7962" spans="2:5" x14ac:dyDescent="0.25">
      <c r="B7962" s="265">
        <v>101735</v>
      </c>
      <c r="C7962" s="246" t="s">
        <v>6357</v>
      </c>
      <c r="D7962" s="245" t="s">
        <v>121</v>
      </c>
      <c r="E7962" s="247">
        <v>413.39</v>
      </c>
    </row>
    <row r="7963" spans="2:5" x14ac:dyDescent="0.25">
      <c r="B7963" s="265">
        <v>101734</v>
      </c>
      <c r="C7963" s="246" t="s">
        <v>6356</v>
      </c>
      <c r="D7963" s="245" t="s">
        <v>121</v>
      </c>
      <c r="E7963" s="247">
        <v>403.67</v>
      </c>
    </row>
    <row r="7964" spans="2:5" x14ac:dyDescent="0.25">
      <c r="B7964" s="265">
        <v>101736</v>
      </c>
      <c r="C7964" s="246" t="s">
        <v>6358</v>
      </c>
      <c r="D7964" s="245" t="s">
        <v>121</v>
      </c>
      <c r="E7964" s="247">
        <v>106.22</v>
      </c>
    </row>
    <row r="7965" spans="2:5" x14ac:dyDescent="0.25">
      <c r="B7965" s="265">
        <v>101733</v>
      </c>
      <c r="C7965" s="246" t="s">
        <v>6355</v>
      </c>
      <c r="D7965" s="245" t="s">
        <v>121</v>
      </c>
      <c r="E7965" s="247">
        <v>269.63</v>
      </c>
    </row>
    <row r="7966" spans="2:5" x14ac:dyDescent="0.25">
      <c r="B7966" s="265">
        <v>98678</v>
      </c>
      <c r="C7966" s="246" t="s">
        <v>6338</v>
      </c>
      <c r="D7966" s="245" t="s">
        <v>121</v>
      </c>
      <c r="E7966" s="247">
        <v>490.57</v>
      </c>
    </row>
    <row r="7967" spans="2:5" x14ac:dyDescent="0.25">
      <c r="B7967" s="265">
        <v>98677</v>
      </c>
      <c r="C7967" s="246" t="s">
        <v>9496</v>
      </c>
      <c r="D7967" s="245" t="s">
        <v>121</v>
      </c>
      <c r="E7967" s="247">
        <v>0</v>
      </c>
    </row>
    <row r="7968" spans="2:5" x14ac:dyDescent="0.25">
      <c r="B7968" s="265">
        <v>98676</v>
      </c>
      <c r="C7968" s="246" t="s">
        <v>9497</v>
      </c>
      <c r="D7968" s="245" t="s">
        <v>121</v>
      </c>
      <c r="E7968" s="247">
        <v>0</v>
      </c>
    </row>
    <row r="7969" spans="2:5" x14ac:dyDescent="0.25">
      <c r="B7969" s="265">
        <v>98675</v>
      </c>
      <c r="C7969" s="246" t="s">
        <v>9498</v>
      </c>
      <c r="D7969" s="245" t="s">
        <v>121</v>
      </c>
      <c r="E7969" s="247">
        <v>0</v>
      </c>
    </row>
    <row r="7970" spans="2:5" x14ac:dyDescent="0.25">
      <c r="B7970" s="265">
        <v>101747</v>
      </c>
      <c r="C7970" s="246" t="s">
        <v>6379</v>
      </c>
      <c r="D7970" s="245" t="s">
        <v>121</v>
      </c>
      <c r="E7970" s="247">
        <v>75.739999999999995</v>
      </c>
    </row>
    <row r="7971" spans="2:5" ht="47.25" x14ac:dyDescent="0.25">
      <c r="B7971" s="265">
        <v>104162</v>
      </c>
      <c r="C7971" s="246" t="s">
        <v>6361</v>
      </c>
      <c r="D7971" s="245" t="s">
        <v>121</v>
      </c>
      <c r="E7971" s="247">
        <v>112.04</v>
      </c>
    </row>
    <row r="7972" spans="2:5" x14ac:dyDescent="0.25">
      <c r="B7972" s="265">
        <v>98671</v>
      </c>
      <c r="C7972" s="246" t="s">
        <v>6336</v>
      </c>
      <c r="D7972" s="245" t="s">
        <v>121</v>
      </c>
      <c r="E7972" s="247">
        <v>479.5</v>
      </c>
    </row>
    <row r="7973" spans="2:5" x14ac:dyDescent="0.25">
      <c r="B7973" s="265">
        <v>101092</v>
      </c>
      <c r="C7973" s="246" t="s">
        <v>6362</v>
      </c>
      <c r="D7973" s="245" t="s">
        <v>121</v>
      </c>
      <c r="E7973" s="247">
        <v>495.25</v>
      </c>
    </row>
    <row r="7974" spans="2:5" x14ac:dyDescent="0.25">
      <c r="B7974" s="265">
        <v>101091</v>
      </c>
      <c r="C7974" s="246" t="s">
        <v>6348</v>
      </c>
      <c r="D7974" s="245" t="s">
        <v>121</v>
      </c>
      <c r="E7974" s="247">
        <v>141.37</v>
      </c>
    </row>
    <row r="7975" spans="2:5" ht="31.5" x14ac:dyDescent="0.25">
      <c r="B7975" s="265">
        <v>101726</v>
      </c>
      <c r="C7975" s="246" t="s">
        <v>6350</v>
      </c>
      <c r="D7975" s="245" t="s">
        <v>121</v>
      </c>
      <c r="E7975" s="247">
        <v>195.17</v>
      </c>
    </row>
    <row r="7976" spans="2:5" ht="31.5" x14ac:dyDescent="0.25">
      <c r="B7976" s="265">
        <v>101725</v>
      </c>
      <c r="C7976" s="246" t="s">
        <v>6349</v>
      </c>
      <c r="D7976" s="245" t="s">
        <v>121</v>
      </c>
      <c r="E7976" s="247">
        <v>317.5</v>
      </c>
    </row>
    <row r="7977" spans="2:5" x14ac:dyDescent="0.25">
      <c r="B7977" s="265">
        <v>98672</v>
      </c>
      <c r="C7977" s="246" t="s">
        <v>6337</v>
      </c>
      <c r="D7977" s="245" t="s">
        <v>121</v>
      </c>
      <c r="E7977" s="247">
        <v>584.35</v>
      </c>
    </row>
    <row r="7978" spans="2:5" x14ac:dyDescent="0.25">
      <c r="B7978" s="265">
        <v>101093</v>
      </c>
      <c r="C7978" s="246" t="s">
        <v>6363</v>
      </c>
      <c r="D7978" s="245" t="s">
        <v>121</v>
      </c>
      <c r="E7978" s="247">
        <v>600.1</v>
      </c>
    </row>
    <row r="7979" spans="2:5" x14ac:dyDescent="0.25">
      <c r="B7979" s="265">
        <v>101731</v>
      </c>
      <c r="C7979" s="246" t="s">
        <v>6351</v>
      </c>
      <c r="D7979" s="245" t="s">
        <v>121</v>
      </c>
      <c r="E7979" s="247">
        <v>362.34</v>
      </c>
    </row>
    <row r="7980" spans="2:5" x14ac:dyDescent="0.25">
      <c r="B7980" s="265">
        <v>101732</v>
      </c>
      <c r="C7980" s="246" t="s">
        <v>6352</v>
      </c>
      <c r="D7980" s="245" t="s">
        <v>121</v>
      </c>
      <c r="E7980" s="247">
        <v>114.07</v>
      </c>
    </row>
    <row r="7981" spans="2:5" ht="31.5" x14ac:dyDescent="0.25">
      <c r="B7981" s="265">
        <v>101090</v>
      </c>
      <c r="C7981" s="246" t="s">
        <v>6347</v>
      </c>
      <c r="D7981" s="245" t="s">
        <v>121</v>
      </c>
      <c r="E7981" s="247">
        <v>239.77</v>
      </c>
    </row>
    <row r="7982" spans="2:5" x14ac:dyDescent="0.25">
      <c r="B7982" s="265">
        <v>101751</v>
      </c>
      <c r="C7982" s="246" t="s">
        <v>6311</v>
      </c>
      <c r="D7982" s="245" t="s">
        <v>121</v>
      </c>
      <c r="E7982" s="247">
        <v>207.28</v>
      </c>
    </row>
    <row r="7983" spans="2:5" x14ac:dyDescent="0.25">
      <c r="B7983" s="265">
        <v>101729</v>
      </c>
      <c r="C7983" s="246" t="s">
        <v>6309</v>
      </c>
      <c r="D7983" s="245" t="s">
        <v>121</v>
      </c>
      <c r="E7983" s="247">
        <v>198.61</v>
      </c>
    </row>
    <row r="7984" spans="2:5" x14ac:dyDescent="0.25">
      <c r="B7984" s="265">
        <v>98683</v>
      </c>
      <c r="C7984" s="246" t="s">
        <v>9499</v>
      </c>
      <c r="D7984" s="245" t="s">
        <v>121</v>
      </c>
      <c r="E7984" s="247">
        <v>0</v>
      </c>
    </row>
    <row r="7985" spans="2:5" x14ac:dyDescent="0.25">
      <c r="B7985" s="265">
        <v>101094</v>
      </c>
      <c r="C7985" s="246" t="s">
        <v>6353</v>
      </c>
      <c r="D7985" s="245" t="s">
        <v>123</v>
      </c>
      <c r="E7985" s="247">
        <v>168.08</v>
      </c>
    </row>
    <row r="7986" spans="2:5" ht="31.5" x14ac:dyDescent="0.25">
      <c r="B7986" s="265">
        <v>101095</v>
      </c>
      <c r="C7986" s="246" t="s">
        <v>9500</v>
      </c>
      <c r="D7986" s="245" t="s">
        <v>123</v>
      </c>
      <c r="E7986" s="247">
        <v>0</v>
      </c>
    </row>
    <row r="7987" spans="2:5" x14ac:dyDescent="0.25">
      <c r="B7987" s="265">
        <v>101728</v>
      </c>
      <c r="C7987" s="246" t="s">
        <v>9501</v>
      </c>
      <c r="D7987" s="245" t="s">
        <v>121</v>
      </c>
      <c r="E7987" s="247">
        <v>0</v>
      </c>
    </row>
    <row r="7988" spans="2:5" x14ac:dyDescent="0.25">
      <c r="B7988" s="265">
        <v>101727</v>
      </c>
      <c r="C7988" s="246" t="s">
        <v>6354</v>
      </c>
      <c r="D7988" s="245" t="s">
        <v>121</v>
      </c>
      <c r="E7988" s="247">
        <v>192.35</v>
      </c>
    </row>
    <row r="7989" spans="2:5" x14ac:dyDescent="0.25">
      <c r="B7989" s="265">
        <v>101748</v>
      </c>
      <c r="C7989" s="246" t="s">
        <v>6360</v>
      </c>
      <c r="D7989" s="245" t="s">
        <v>121</v>
      </c>
      <c r="E7989" s="247">
        <v>4.74</v>
      </c>
    </row>
    <row r="7990" spans="2:5" x14ac:dyDescent="0.25">
      <c r="B7990" s="265">
        <v>101742</v>
      </c>
      <c r="C7990" s="246" t="s">
        <v>6441</v>
      </c>
      <c r="D7990" s="245" t="s">
        <v>123</v>
      </c>
      <c r="E7990" s="247">
        <v>67.010000000000005</v>
      </c>
    </row>
    <row r="7991" spans="2:5" x14ac:dyDescent="0.25">
      <c r="B7991" s="265">
        <v>101740</v>
      </c>
      <c r="C7991" s="246" t="s">
        <v>6371</v>
      </c>
      <c r="D7991" s="245" t="s">
        <v>123</v>
      </c>
      <c r="E7991" s="247">
        <v>61.31</v>
      </c>
    </row>
    <row r="7992" spans="2:5" x14ac:dyDescent="0.25">
      <c r="B7992" s="265">
        <v>98685</v>
      </c>
      <c r="C7992" s="246" t="s">
        <v>6343</v>
      </c>
      <c r="D7992" s="245" t="s">
        <v>123</v>
      </c>
      <c r="E7992" s="247">
        <v>88.55</v>
      </c>
    </row>
    <row r="7993" spans="2:5" x14ac:dyDescent="0.25">
      <c r="B7993" s="265">
        <v>98686</v>
      </c>
      <c r="C7993" s="246" t="s">
        <v>6344</v>
      </c>
      <c r="D7993" s="245" t="s">
        <v>123</v>
      </c>
      <c r="E7993" s="247">
        <v>50.88</v>
      </c>
    </row>
    <row r="7994" spans="2:5" x14ac:dyDescent="0.25">
      <c r="B7994" s="265">
        <v>101739</v>
      </c>
      <c r="C7994" s="246" t="s">
        <v>6367</v>
      </c>
      <c r="D7994" s="245" t="s">
        <v>123</v>
      </c>
      <c r="E7994" s="247">
        <v>37.47</v>
      </c>
    </row>
    <row r="7995" spans="2:5" x14ac:dyDescent="0.25">
      <c r="B7995" s="265">
        <v>101738</v>
      </c>
      <c r="C7995" s="246" t="s">
        <v>6366</v>
      </c>
      <c r="D7995" s="245" t="s">
        <v>123</v>
      </c>
      <c r="E7995" s="247">
        <v>34.01</v>
      </c>
    </row>
    <row r="7996" spans="2:5" x14ac:dyDescent="0.25">
      <c r="B7996" s="265">
        <v>101741</v>
      </c>
      <c r="C7996" s="246" t="s">
        <v>6372</v>
      </c>
      <c r="D7996" s="245" t="s">
        <v>123</v>
      </c>
      <c r="E7996" s="247">
        <v>31.1</v>
      </c>
    </row>
    <row r="7997" spans="2:5" x14ac:dyDescent="0.25">
      <c r="B7997" s="265">
        <v>98697</v>
      </c>
      <c r="C7997" s="246" t="s">
        <v>6365</v>
      </c>
      <c r="D7997" s="245" t="s">
        <v>123</v>
      </c>
      <c r="E7997" s="247">
        <v>71.37</v>
      </c>
    </row>
    <row r="7998" spans="2:5" x14ac:dyDescent="0.25">
      <c r="B7998" s="265">
        <v>98688</v>
      </c>
      <c r="C7998" s="246" t="s">
        <v>6345</v>
      </c>
      <c r="D7998" s="245" t="s">
        <v>123</v>
      </c>
      <c r="E7998" s="247">
        <v>72.44</v>
      </c>
    </row>
    <row r="7999" spans="2:5" x14ac:dyDescent="0.25">
      <c r="B7999" s="265">
        <v>98687</v>
      </c>
      <c r="C7999" s="246" t="s">
        <v>9502</v>
      </c>
      <c r="D7999" s="245" t="s">
        <v>123</v>
      </c>
      <c r="E7999" s="247">
        <v>0</v>
      </c>
    </row>
    <row r="8000" spans="2:5" x14ac:dyDescent="0.25">
      <c r="B8000" s="265">
        <v>98689</v>
      </c>
      <c r="C8000" s="246" t="s">
        <v>6346</v>
      </c>
      <c r="D8000" s="245" t="s">
        <v>123</v>
      </c>
      <c r="E8000" s="247">
        <v>127.73</v>
      </c>
    </row>
    <row r="8001" spans="2:5" x14ac:dyDescent="0.25">
      <c r="B8001" s="265">
        <v>98695</v>
      </c>
      <c r="C8001" s="246" t="s">
        <v>6364</v>
      </c>
      <c r="D8001" s="245" t="s">
        <v>123</v>
      </c>
      <c r="E8001" s="247">
        <v>109.33</v>
      </c>
    </row>
    <row r="8002" spans="2:5" ht="47.25" x14ac:dyDescent="0.25">
      <c r="B8002" s="265">
        <v>100606</v>
      </c>
      <c r="C8002" s="246" t="s">
        <v>3311</v>
      </c>
      <c r="D8002" s="245" t="s">
        <v>19</v>
      </c>
      <c r="E8002" s="247">
        <v>1744.5</v>
      </c>
    </row>
    <row r="8003" spans="2:5" ht="47.25" x14ac:dyDescent="0.25">
      <c r="B8003" s="265">
        <v>100604</v>
      </c>
      <c r="C8003" s="246" t="s">
        <v>3309</v>
      </c>
      <c r="D8003" s="245" t="s">
        <v>19</v>
      </c>
      <c r="E8003" s="247">
        <v>708.76</v>
      </c>
    </row>
    <row r="8004" spans="2:5" ht="47.25" x14ac:dyDescent="0.25">
      <c r="B8004" s="265">
        <v>100605</v>
      </c>
      <c r="C8004" s="246" t="s">
        <v>3310</v>
      </c>
      <c r="D8004" s="245" t="s">
        <v>19</v>
      </c>
      <c r="E8004" s="247">
        <v>1135.56</v>
      </c>
    </row>
    <row r="8005" spans="2:5" ht="31.5" x14ac:dyDescent="0.25">
      <c r="B8005" s="265">
        <v>100580</v>
      </c>
      <c r="C8005" s="246" t="s">
        <v>3285</v>
      </c>
      <c r="D8005" s="245" t="s">
        <v>19</v>
      </c>
      <c r="E8005" s="247">
        <v>662.89</v>
      </c>
    </row>
    <row r="8006" spans="2:5" ht="31.5" x14ac:dyDescent="0.25">
      <c r="B8006" s="265">
        <v>100579</v>
      </c>
      <c r="C8006" s="246" t="s">
        <v>3284</v>
      </c>
      <c r="D8006" s="245" t="s">
        <v>19</v>
      </c>
      <c r="E8006" s="247">
        <v>598.14</v>
      </c>
    </row>
    <row r="8007" spans="2:5" ht="47.25" x14ac:dyDescent="0.25">
      <c r="B8007" s="265">
        <v>100609</v>
      </c>
      <c r="C8007" s="246" t="s">
        <v>3314</v>
      </c>
      <c r="D8007" s="245" t="s">
        <v>19</v>
      </c>
      <c r="E8007" s="247">
        <v>1781.14</v>
      </c>
    </row>
    <row r="8008" spans="2:5" ht="47.25" x14ac:dyDescent="0.25">
      <c r="B8008" s="265">
        <v>100607</v>
      </c>
      <c r="C8008" s="246" t="s">
        <v>3312</v>
      </c>
      <c r="D8008" s="245" t="s">
        <v>19</v>
      </c>
      <c r="E8008" s="247">
        <v>728.11</v>
      </c>
    </row>
    <row r="8009" spans="2:5" ht="47.25" x14ac:dyDescent="0.25">
      <c r="B8009" s="265">
        <v>100608</v>
      </c>
      <c r="C8009" s="246" t="s">
        <v>3313</v>
      </c>
      <c r="D8009" s="245" t="s">
        <v>19</v>
      </c>
      <c r="E8009" s="247">
        <v>1161.49</v>
      </c>
    </row>
    <row r="8010" spans="2:5" ht="31.5" x14ac:dyDescent="0.25">
      <c r="B8010" s="265">
        <v>100582</v>
      </c>
      <c r="C8010" s="246" t="s">
        <v>3287</v>
      </c>
      <c r="D8010" s="245" t="s">
        <v>19</v>
      </c>
      <c r="E8010" s="247">
        <v>740.6</v>
      </c>
    </row>
    <row r="8011" spans="2:5" ht="31.5" x14ac:dyDescent="0.25">
      <c r="B8011" s="265">
        <v>100581</v>
      </c>
      <c r="C8011" s="246" t="s">
        <v>3286</v>
      </c>
      <c r="D8011" s="245" t="s">
        <v>19</v>
      </c>
      <c r="E8011" s="247">
        <v>623.80999999999995</v>
      </c>
    </row>
    <row r="8012" spans="2:5" ht="47.25" x14ac:dyDescent="0.25">
      <c r="B8012" s="265">
        <v>100613</v>
      </c>
      <c r="C8012" s="246" t="s">
        <v>3318</v>
      </c>
      <c r="D8012" s="245" t="s">
        <v>19</v>
      </c>
      <c r="E8012" s="247">
        <v>1816.98</v>
      </c>
    </row>
    <row r="8013" spans="2:5" ht="47.25" x14ac:dyDescent="0.25">
      <c r="B8013" s="265">
        <v>100610</v>
      </c>
      <c r="C8013" s="246" t="s">
        <v>3315</v>
      </c>
      <c r="D8013" s="245" t="s">
        <v>19</v>
      </c>
      <c r="E8013" s="247">
        <v>747.33</v>
      </c>
    </row>
    <row r="8014" spans="2:5" ht="47.25" x14ac:dyDescent="0.25">
      <c r="B8014" s="265">
        <v>100611</v>
      </c>
      <c r="C8014" s="246" t="s">
        <v>3316</v>
      </c>
      <c r="D8014" s="245" t="s">
        <v>19</v>
      </c>
      <c r="E8014" s="247">
        <v>942.48</v>
      </c>
    </row>
    <row r="8015" spans="2:5" ht="47.25" x14ac:dyDescent="0.25">
      <c r="B8015" s="265">
        <v>100612</v>
      </c>
      <c r="C8015" s="246" t="s">
        <v>3317</v>
      </c>
      <c r="D8015" s="245" t="s">
        <v>19</v>
      </c>
      <c r="E8015" s="247">
        <v>1186.96</v>
      </c>
    </row>
    <row r="8016" spans="2:5" ht="31.5" x14ac:dyDescent="0.25">
      <c r="B8016" s="265">
        <v>100584</v>
      </c>
      <c r="C8016" s="246" t="s">
        <v>3289</v>
      </c>
      <c r="D8016" s="245" t="s">
        <v>19</v>
      </c>
      <c r="E8016" s="247">
        <v>721.75</v>
      </c>
    </row>
    <row r="8017" spans="2:5" ht="31.5" x14ac:dyDescent="0.25">
      <c r="B8017" s="265">
        <v>100583</v>
      </c>
      <c r="C8017" s="246" t="s">
        <v>3288</v>
      </c>
      <c r="D8017" s="245" t="s">
        <v>19</v>
      </c>
      <c r="E8017" s="247">
        <v>651.58000000000004</v>
      </c>
    </row>
    <row r="8018" spans="2:5" ht="47.25" x14ac:dyDescent="0.25">
      <c r="B8018" s="265">
        <v>100616</v>
      </c>
      <c r="C8018" s="246" t="s">
        <v>3321</v>
      </c>
      <c r="D8018" s="245" t="s">
        <v>19</v>
      </c>
      <c r="E8018" s="247">
        <v>1892.58</v>
      </c>
    </row>
    <row r="8019" spans="2:5" ht="47.25" x14ac:dyDescent="0.25">
      <c r="B8019" s="265">
        <v>100614</v>
      </c>
      <c r="C8019" s="246" t="s">
        <v>3319</v>
      </c>
      <c r="D8019" s="245" t="s">
        <v>19</v>
      </c>
      <c r="E8019" s="247">
        <v>986.54</v>
      </c>
    </row>
    <row r="8020" spans="2:5" ht="47.25" x14ac:dyDescent="0.25">
      <c r="B8020" s="265">
        <v>100615</v>
      </c>
      <c r="C8020" s="246" t="s">
        <v>3320</v>
      </c>
      <c r="D8020" s="245" t="s">
        <v>19</v>
      </c>
      <c r="E8020" s="247">
        <v>1237.47</v>
      </c>
    </row>
    <row r="8021" spans="2:5" ht="31.5" x14ac:dyDescent="0.25">
      <c r="B8021" s="265">
        <v>100586</v>
      </c>
      <c r="C8021" s="246" t="s">
        <v>3291</v>
      </c>
      <c r="D8021" s="245" t="s">
        <v>19</v>
      </c>
      <c r="E8021" s="247">
        <v>817.1</v>
      </c>
    </row>
    <row r="8022" spans="2:5" ht="31.5" x14ac:dyDescent="0.25">
      <c r="B8022" s="265">
        <v>100585</v>
      </c>
      <c r="C8022" s="246" t="s">
        <v>3290</v>
      </c>
      <c r="D8022" s="245" t="s">
        <v>19</v>
      </c>
      <c r="E8022" s="247">
        <v>705.34</v>
      </c>
    </row>
    <row r="8023" spans="2:5" ht="47.25" x14ac:dyDescent="0.25">
      <c r="B8023" s="265">
        <v>100618</v>
      </c>
      <c r="C8023" s="246" t="s">
        <v>3323</v>
      </c>
      <c r="D8023" s="245" t="s">
        <v>19</v>
      </c>
      <c r="E8023" s="247">
        <v>1972.43</v>
      </c>
    </row>
    <row r="8024" spans="2:5" ht="47.25" x14ac:dyDescent="0.25">
      <c r="B8024" s="265">
        <v>100617</v>
      </c>
      <c r="C8024" s="246" t="s">
        <v>3322</v>
      </c>
      <c r="D8024" s="245" t="s">
        <v>19</v>
      </c>
      <c r="E8024" s="247">
        <v>1287.8699999999999</v>
      </c>
    </row>
    <row r="8025" spans="2:5" ht="31.5" x14ac:dyDescent="0.25">
      <c r="B8025" s="265">
        <v>100588</v>
      </c>
      <c r="C8025" s="246" t="s">
        <v>3293</v>
      </c>
      <c r="D8025" s="245" t="s">
        <v>19</v>
      </c>
      <c r="E8025" s="247">
        <v>848.19</v>
      </c>
    </row>
    <row r="8026" spans="2:5" ht="31.5" x14ac:dyDescent="0.25">
      <c r="B8026" s="265">
        <v>100587</v>
      </c>
      <c r="C8026" s="246" t="s">
        <v>3292</v>
      </c>
      <c r="D8026" s="245" t="s">
        <v>19</v>
      </c>
      <c r="E8026" s="247">
        <v>761.32</v>
      </c>
    </row>
    <row r="8027" spans="2:5" ht="31.5" x14ac:dyDescent="0.25">
      <c r="B8027" s="265">
        <v>100590</v>
      </c>
      <c r="C8027" s="246" t="s">
        <v>3295</v>
      </c>
      <c r="D8027" s="245" t="s">
        <v>19</v>
      </c>
      <c r="E8027" s="247">
        <v>935.74</v>
      </c>
    </row>
    <row r="8028" spans="2:5" ht="31.5" x14ac:dyDescent="0.25">
      <c r="B8028" s="265">
        <v>100589</v>
      </c>
      <c r="C8028" s="246" t="s">
        <v>3294</v>
      </c>
      <c r="D8028" s="245" t="s">
        <v>19</v>
      </c>
      <c r="E8028" s="247">
        <v>849.75</v>
      </c>
    </row>
    <row r="8029" spans="2:5" ht="31.5" x14ac:dyDescent="0.25">
      <c r="B8029" s="265">
        <v>100592</v>
      </c>
      <c r="C8029" s="246" t="s">
        <v>3297</v>
      </c>
      <c r="D8029" s="245" t="s">
        <v>19</v>
      </c>
      <c r="E8029" s="247">
        <v>911.25</v>
      </c>
    </row>
    <row r="8030" spans="2:5" ht="31.5" x14ac:dyDescent="0.25">
      <c r="B8030" s="265">
        <v>100591</v>
      </c>
      <c r="C8030" s="246" t="s">
        <v>3296</v>
      </c>
      <c r="D8030" s="245" t="s">
        <v>19</v>
      </c>
      <c r="E8030" s="247">
        <v>840</v>
      </c>
    </row>
    <row r="8031" spans="2:5" ht="31.5" x14ac:dyDescent="0.25">
      <c r="B8031" s="265">
        <v>100594</v>
      </c>
      <c r="C8031" s="246" t="s">
        <v>3299</v>
      </c>
      <c r="D8031" s="245" t="s">
        <v>19</v>
      </c>
      <c r="E8031" s="247">
        <v>1020.52</v>
      </c>
    </row>
    <row r="8032" spans="2:5" ht="31.5" x14ac:dyDescent="0.25">
      <c r="B8032" s="265">
        <v>100593</v>
      </c>
      <c r="C8032" s="246" t="s">
        <v>3298</v>
      </c>
      <c r="D8032" s="245" t="s">
        <v>19</v>
      </c>
      <c r="E8032" s="247">
        <v>899.86</v>
      </c>
    </row>
    <row r="8033" spans="2:5" ht="31.5" x14ac:dyDescent="0.25">
      <c r="B8033" s="265">
        <v>100596</v>
      </c>
      <c r="C8033" s="246" t="s">
        <v>3301</v>
      </c>
      <c r="D8033" s="245" t="s">
        <v>19</v>
      </c>
      <c r="E8033" s="247">
        <v>1242.2</v>
      </c>
    </row>
    <row r="8034" spans="2:5" ht="31.5" x14ac:dyDescent="0.25">
      <c r="B8034" s="265">
        <v>100595</v>
      </c>
      <c r="C8034" s="246" t="s">
        <v>3300</v>
      </c>
      <c r="D8034" s="245" t="s">
        <v>19</v>
      </c>
      <c r="E8034" s="247">
        <v>1079.54</v>
      </c>
    </row>
    <row r="8035" spans="2:5" ht="31.5" x14ac:dyDescent="0.25">
      <c r="B8035" s="265">
        <v>100598</v>
      </c>
      <c r="C8035" s="246" t="s">
        <v>3303</v>
      </c>
      <c r="D8035" s="245" t="s">
        <v>19</v>
      </c>
      <c r="E8035" s="247">
        <v>1388.78</v>
      </c>
    </row>
    <row r="8036" spans="2:5" ht="31.5" x14ac:dyDescent="0.25">
      <c r="B8036" s="265">
        <v>100597</v>
      </c>
      <c r="C8036" s="246" t="s">
        <v>3302</v>
      </c>
      <c r="D8036" s="245" t="s">
        <v>19</v>
      </c>
      <c r="E8036" s="247">
        <v>1254.68</v>
      </c>
    </row>
    <row r="8037" spans="2:5" ht="47.25" x14ac:dyDescent="0.25">
      <c r="B8037" s="265">
        <v>100603</v>
      </c>
      <c r="C8037" s="246" t="s">
        <v>3308</v>
      </c>
      <c r="D8037" s="245" t="s">
        <v>19</v>
      </c>
      <c r="E8037" s="247">
        <v>1676.31</v>
      </c>
    </row>
    <row r="8038" spans="2:5" ht="47.25" x14ac:dyDescent="0.25">
      <c r="B8038" s="265">
        <v>100599</v>
      </c>
      <c r="C8038" s="246" t="s">
        <v>3304</v>
      </c>
      <c r="D8038" s="245" t="s">
        <v>19</v>
      </c>
      <c r="E8038" s="247">
        <v>557.04</v>
      </c>
    </row>
    <row r="8039" spans="2:5" ht="47.25" x14ac:dyDescent="0.25">
      <c r="B8039" s="265">
        <v>100600</v>
      </c>
      <c r="C8039" s="246" t="s">
        <v>3305</v>
      </c>
      <c r="D8039" s="245" t="s">
        <v>19</v>
      </c>
      <c r="E8039" s="247">
        <v>668.08</v>
      </c>
    </row>
    <row r="8040" spans="2:5" ht="47.25" x14ac:dyDescent="0.25">
      <c r="B8040" s="265">
        <v>100601</v>
      </c>
      <c r="C8040" s="246" t="s">
        <v>3306</v>
      </c>
      <c r="D8040" s="245" t="s">
        <v>19</v>
      </c>
      <c r="E8040" s="247">
        <v>852.64</v>
      </c>
    </row>
    <row r="8041" spans="2:5" ht="47.25" x14ac:dyDescent="0.25">
      <c r="B8041" s="265">
        <v>100602</v>
      </c>
      <c r="C8041" s="246" t="s">
        <v>3307</v>
      </c>
      <c r="D8041" s="245" t="s">
        <v>19</v>
      </c>
      <c r="E8041" s="247">
        <v>1082.92</v>
      </c>
    </row>
    <row r="8042" spans="2:5" ht="31.5" x14ac:dyDescent="0.25">
      <c r="B8042" s="265">
        <v>100578</v>
      </c>
      <c r="C8042" s="246" t="s">
        <v>3283</v>
      </c>
      <c r="D8042" s="245" t="s">
        <v>19</v>
      </c>
      <c r="E8042" s="247">
        <v>546.27</v>
      </c>
    </row>
    <row r="8043" spans="2:5" ht="31.5" x14ac:dyDescent="0.25">
      <c r="B8043" s="265">
        <v>100623</v>
      </c>
      <c r="C8043" s="246" t="s">
        <v>3328</v>
      </c>
      <c r="D8043" s="245" t="s">
        <v>19</v>
      </c>
      <c r="E8043" s="247">
        <v>2467.4499999999998</v>
      </c>
    </row>
    <row r="8044" spans="2:5" ht="31.5" x14ac:dyDescent="0.25">
      <c r="B8044" s="265">
        <v>100621</v>
      </c>
      <c r="C8044" s="246" t="s">
        <v>3326</v>
      </c>
      <c r="D8044" s="245" t="s">
        <v>19</v>
      </c>
      <c r="E8044" s="247">
        <v>2943.44</v>
      </c>
    </row>
    <row r="8045" spans="2:5" ht="31.5" x14ac:dyDescent="0.25">
      <c r="B8045" s="265">
        <v>100622</v>
      </c>
      <c r="C8045" s="246" t="s">
        <v>3327</v>
      </c>
      <c r="D8045" s="245" t="s">
        <v>19</v>
      </c>
      <c r="E8045" s="247">
        <v>2282.56</v>
      </c>
    </row>
    <row r="8046" spans="2:5" ht="31.5" x14ac:dyDescent="0.25">
      <c r="B8046" s="265">
        <v>100620</v>
      </c>
      <c r="C8046" s="246" t="s">
        <v>3325</v>
      </c>
      <c r="D8046" s="245" t="s">
        <v>19</v>
      </c>
      <c r="E8046" s="247">
        <v>2521.66</v>
      </c>
    </row>
    <row r="8047" spans="2:5" ht="31.5" x14ac:dyDescent="0.25">
      <c r="B8047" s="265">
        <v>100619</v>
      </c>
      <c r="C8047" s="246" t="s">
        <v>3324</v>
      </c>
      <c r="D8047" s="245" t="s">
        <v>19</v>
      </c>
      <c r="E8047" s="247">
        <v>573</v>
      </c>
    </row>
    <row r="8048" spans="2:5" ht="31.5" x14ac:dyDescent="0.25">
      <c r="B8048" s="265">
        <v>97985</v>
      </c>
      <c r="C8048" s="246" t="s">
        <v>1925</v>
      </c>
      <c r="D8048" s="245" t="s">
        <v>123</v>
      </c>
      <c r="E8048" s="247">
        <v>1638.99</v>
      </c>
    </row>
    <row r="8049" spans="2:5" ht="31.5" x14ac:dyDescent="0.25">
      <c r="B8049" s="265">
        <v>97993</v>
      </c>
      <c r="C8049" s="246" t="s">
        <v>1929</v>
      </c>
      <c r="D8049" s="245" t="s">
        <v>123</v>
      </c>
      <c r="E8049" s="247">
        <v>2339.96</v>
      </c>
    </row>
    <row r="8050" spans="2:5" ht="31.5" x14ac:dyDescent="0.25">
      <c r="B8050" s="265">
        <v>97991</v>
      </c>
      <c r="C8050" s="246" t="s">
        <v>1928</v>
      </c>
      <c r="D8050" s="245" t="s">
        <v>123</v>
      </c>
      <c r="E8050" s="247">
        <v>1023.43</v>
      </c>
    </row>
    <row r="8051" spans="2:5" ht="31.5" x14ac:dyDescent="0.25">
      <c r="B8051" s="265">
        <v>99283</v>
      </c>
      <c r="C8051" s="246" t="s">
        <v>1977</v>
      </c>
      <c r="D8051" s="245" t="s">
        <v>123</v>
      </c>
      <c r="E8051" s="247">
        <v>1287.51</v>
      </c>
    </row>
    <row r="8052" spans="2:5" ht="31.5" x14ac:dyDescent="0.25">
      <c r="B8052" s="265">
        <v>99293</v>
      </c>
      <c r="C8052" s="246" t="s">
        <v>1981</v>
      </c>
      <c r="D8052" s="245" t="s">
        <v>123</v>
      </c>
      <c r="E8052" s="247">
        <v>1558.63</v>
      </c>
    </row>
    <row r="8053" spans="2:5" ht="31.5" x14ac:dyDescent="0.25">
      <c r="B8053" s="265">
        <v>99243</v>
      </c>
      <c r="C8053" s="246" t="s">
        <v>1963</v>
      </c>
      <c r="D8053" s="245" t="s">
        <v>123</v>
      </c>
      <c r="E8053" s="247">
        <v>1829.68</v>
      </c>
    </row>
    <row r="8054" spans="2:5" ht="31.5" x14ac:dyDescent="0.25">
      <c r="B8054" s="265">
        <v>99249</v>
      </c>
      <c r="C8054" s="246" t="s">
        <v>1966</v>
      </c>
      <c r="D8054" s="245" t="s">
        <v>123</v>
      </c>
      <c r="E8054" s="247">
        <v>2236.35</v>
      </c>
    </row>
    <row r="8055" spans="2:5" ht="31.5" x14ac:dyDescent="0.25">
      <c r="B8055" s="265">
        <v>99278</v>
      </c>
      <c r="C8055" s="246" t="s">
        <v>1974</v>
      </c>
      <c r="D8055" s="245" t="s">
        <v>123</v>
      </c>
      <c r="E8055" s="247">
        <v>425.27</v>
      </c>
    </row>
    <row r="8056" spans="2:5" ht="31.5" x14ac:dyDescent="0.25">
      <c r="B8056" s="265">
        <v>99288</v>
      </c>
      <c r="C8056" s="246" t="s">
        <v>1978</v>
      </c>
      <c r="D8056" s="245" t="s">
        <v>123</v>
      </c>
      <c r="E8056" s="247">
        <v>560.29</v>
      </c>
    </row>
    <row r="8057" spans="2:5" ht="31.5" x14ac:dyDescent="0.25">
      <c r="B8057" s="265">
        <v>99240</v>
      </c>
      <c r="C8057" s="246" t="s">
        <v>1961</v>
      </c>
      <c r="D8057" s="245" t="s">
        <v>123</v>
      </c>
      <c r="E8057" s="247">
        <v>744.22</v>
      </c>
    </row>
    <row r="8058" spans="2:5" ht="31.5" x14ac:dyDescent="0.25">
      <c r="B8058" s="265">
        <v>99246</v>
      </c>
      <c r="C8058" s="246" t="s">
        <v>1964</v>
      </c>
      <c r="D8058" s="245" t="s">
        <v>123</v>
      </c>
      <c r="E8058" s="247">
        <v>1018.9</v>
      </c>
    </row>
    <row r="8059" spans="2:5" ht="31.5" x14ac:dyDescent="0.25">
      <c r="B8059" s="265">
        <v>97981</v>
      </c>
      <c r="C8059" s="246" t="s">
        <v>1923</v>
      </c>
      <c r="D8059" s="245" t="s">
        <v>123</v>
      </c>
      <c r="E8059" s="247">
        <v>1358.58</v>
      </c>
    </row>
    <row r="8060" spans="2:5" ht="31.5" x14ac:dyDescent="0.25">
      <c r="B8060" s="265">
        <v>97989</v>
      </c>
      <c r="C8060" s="246" t="s">
        <v>1927</v>
      </c>
      <c r="D8060" s="245" t="s">
        <v>123</v>
      </c>
      <c r="E8060" s="247">
        <v>1919.33</v>
      </c>
    </row>
    <row r="8061" spans="2:5" ht="31.5" x14ac:dyDescent="0.25">
      <c r="B8061" s="265">
        <v>98409</v>
      </c>
      <c r="C8061" s="246" t="s">
        <v>1960</v>
      </c>
      <c r="D8061" s="245" t="s">
        <v>123</v>
      </c>
      <c r="E8061" s="247">
        <v>427.29</v>
      </c>
    </row>
    <row r="8062" spans="2:5" ht="31.5" x14ac:dyDescent="0.25">
      <c r="B8062" s="265">
        <v>97983</v>
      </c>
      <c r="C8062" s="246" t="s">
        <v>1924</v>
      </c>
      <c r="D8062" s="245" t="s">
        <v>123</v>
      </c>
      <c r="E8062" s="247">
        <v>562.94000000000005</v>
      </c>
    </row>
    <row r="8063" spans="2:5" ht="31.5" x14ac:dyDescent="0.25">
      <c r="B8063" s="265">
        <v>97987</v>
      </c>
      <c r="C8063" s="246" t="s">
        <v>1926</v>
      </c>
      <c r="D8063" s="245" t="s">
        <v>123</v>
      </c>
      <c r="E8063" s="247">
        <v>747.54</v>
      </c>
    </row>
    <row r="8064" spans="2:5" ht="31.5" x14ac:dyDescent="0.25">
      <c r="B8064" s="265">
        <v>99241</v>
      </c>
      <c r="C8064" s="246" t="s">
        <v>1962</v>
      </c>
      <c r="D8064" s="245" t="s">
        <v>123</v>
      </c>
      <c r="E8064" s="247">
        <v>2014.35</v>
      </c>
    </row>
    <row r="8065" spans="2:5" ht="31.5" x14ac:dyDescent="0.25">
      <c r="B8065" s="265">
        <v>99247</v>
      </c>
      <c r="C8065" s="246" t="s">
        <v>1965</v>
      </c>
      <c r="D8065" s="245" t="s">
        <v>123</v>
      </c>
      <c r="E8065" s="247">
        <v>2297.2199999999998</v>
      </c>
    </row>
    <row r="8066" spans="2:5" ht="31.5" x14ac:dyDescent="0.25">
      <c r="B8066" s="265">
        <v>99263</v>
      </c>
      <c r="C8066" s="246" t="s">
        <v>1969</v>
      </c>
      <c r="D8066" s="245" t="s">
        <v>123</v>
      </c>
      <c r="E8066" s="247">
        <v>2580.15</v>
      </c>
    </row>
    <row r="8067" spans="2:5" ht="31.5" x14ac:dyDescent="0.25">
      <c r="B8067" s="265">
        <v>99276</v>
      </c>
      <c r="C8067" s="246" t="s">
        <v>1972</v>
      </c>
      <c r="D8067" s="245" t="s">
        <v>123</v>
      </c>
      <c r="E8067" s="247">
        <v>2863.09</v>
      </c>
    </row>
    <row r="8068" spans="2:5" ht="31.5" x14ac:dyDescent="0.25">
      <c r="B8068" s="265">
        <v>99291</v>
      </c>
      <c r="C8068" s="246" t="s">
        <v>1980</v>
      </c>
      <c r="D8068" s="245" t="s">
        <v>123</v>
      </c>
      <c r="E8068" s="247">
        <v>3145.95</v>
      </c>
    </row>
    <row r="8069" spans="2:5" ht="31.5" x14ac:dyDescent="0.25">
      <c r="B8069" s="265">
        <v>99297</v>
      </c>
      <c r="C8069" s="246" t="s">
        <v>1983</v>
      </c>
      <c r="D8069" s="245" t="s">
        <v>123</v>
      </c>
      <c r="E8069" s="247">
        <v>3452.83</v>
      </c>
    </row>
    <row r="8070" spans="2:5" ht="31.5" x14ac:dyDescent="0.25">
      <c r="B8070" s="265">
        <v>99254</v>
      </c>
      <c r="C8070" s="246" t="s">
        <v>1967</v>
      </c>
      <c r="D8070" s="245" t="s">
        <v>123</v>
      </c>
      <c r="E8070" s="247">
        <v>1448.56</v>
      </c>
    </row>
    <row r="8071" spans="2:5" ht="31.5" x14ac:dyDescent="0.25">
      <c r="B8071" s="265">
        <v>99261</v>
      </c>
      <c r="C8071" s="246" t="s">
        <v>1968</v>
      </c>
      <c r="D8071" s="245" t="s">
        <v>123</v>
      </c>
      <c r="E8071" s="247">
        <v>1731.41</v>
      </c>
    </row>
    <row r="8072" spans="2:5" ht="31.5" x14ac:dyDescent="0.25">
      <c r="B8072" s="265">
        <v>99266</v>
      </c>
      <c r="C8072" s="246" t="s">
        <v>1970</v>
      </c>
      <c r="D8072" s="245" t="s">
        <v>123</v>
      </c>
      <c r="E8072" s="247">
        <v>2014.35</v>
      </c>
    </row>
    <row r="8073" spans="2:5" ht="31.5" x14ac:dyDescent="0.25">
      <c r="B8073" s="265">
        <v>99269</v>
      </c>
      <c r="C8073" s="246" t="s">
        <v>1971</v>
      </c>
      <c r="D8073" s="245" t="s">
        <v>123</v>
      </c>
      <c r="E8073" s="247">
        <v>2297.2199999999998</v>
      </c>
    </row>
    <row r="8074" spans="2:5" ht="31.5" x14ac:dyDescent="0.25">
      <c r="B8074" s="265">
        <v>99277</v>
      </c>
      <c r="C8074" s="246" t="s">
        <v>1973</v>
      </c>
      <c r="D8074" s="245" t="s">
        <v>123</v>
      </c>
      <c r="E8074" s="247">
        <v>2580.15</v>
      </c>
    </row>
    <row r="8075" spans="2:5" ht="31.5" x14ac:dyDescent="0.25">
      <c r="B8075" s="265">
        <v>99281</v>
      </c>
      <c r="C8075" s="246" t="s">
        <v>1975</v>
      </c>
      <c r="D8075" s="245" t="s">
        <v>123</v>
      </c>
      <c r="E8075" s="247">
        <v>2863.09</v>
      </c>
    </row>
    <row r="8076" spans="2:5" ht="31.5" x14ac:dyDescent="0.25">
      <c r="B8076" s="265">
        <v>99289</v>
      </c>
      <c r="C8076" s="246" t="s">
        <v>1979</v>
      </c>
      <c r="D8076" s="245" t="s">
        <v>123</v>
      </c>
      <c r="E8076" s="247">
        <v>3145.95</v>
      </c>
    </row>
    <row r="8077" spans="2:5" ht="31.5" x14ac:dyDescent="0.25">
      <c r="B8077" s="265">
        <v>99282</v>
      </c>
      <c r="C8077" s="246" t="s">
        <v>1976</v>
      </c>
      <c r="D8077" s="245" t="s">
        <v>123</v>
      </c>
      <c r="E8077" s="247">
        <v>3174.96</v>
      </c>
    </row>
    <row r="8078" spans="2:5" ht="31.5" x14ac:dyDescent="0.25">
      <c r="B8078" s="265">
        <v>99296</v>
      </c>
      <c r="C8078" s="246" t="s">
        <v>1982</v>
      </c>
      <c r="D8078" s="245" t="s">
        <v>123</v>
      </c>
      <c r="E8078" s="247">
        <v>3457.83</v>
      </c>
    </row>
    <row r="8079" spans="2:5" ht="31.5" x14ac:dyDescent="0.25">
      <c r="B8079" s="265">
        <v>99299</v>
      </c>
      <c r="C8079" s="246" t="s">
        <v>1984</v>
      </c>
      <c r="D8079" s="245" t="s">
        <v>123</v>
      </c>
      <c r="E8079" s="247">
        <v>3740.64</v>
      </c>
    </row>
    <row r="8080" spans="2:5" ht="31.5" x14ac:dyDescent="0.25">
      <c r="B8080" s="265">
        <v>99302</v>
      </c>
      <c r="C8080" s="246" t="s">
        <v>1985</v>
      </c>
      <c r="D8080" s="245" t="s">
        <v>123</v>
      </c>
      <c r="E8080" s="247">
        <v>4028.52</v>
      </c>
    </row>
    <row r="8081" spans="2:5" ht="31.5" x14ac:dyDescent="0.25">
      <c r="B8081" s="265">
        <v>99307</v>
      </c>
      <c r="C8081" s="246" t="s">
        <v>1988</v>
      </c>
      <c r="D8081" s="245" t="s">
        <v>123</v>
      </c>
      <c r="E8081" s="247">
        <v>2604.15</v>
      </c>
    </row>
    <row r="8082" spans="2:5" ht="31.5" x14ac:dyDescent="0.25">
      <c r="B8082" s="265">
        <v>99317</v>
      </c>
      <c r="C8082" s="246" t="s">
        <v>1992</v>
      </c>
      <c r="D8082" s="245" t="s">
        <v>123</v>
      </c>
      <c r="E8082" s="247">
        <v>2887.03</v>
      </c>
    </row>
    <row r="8083" spans="2:5" ht="31.5" x14ac:dyDescent="0.25">
      <c r="B8083" s="265">
        <v>99321</v>
      </c>
      <c r="C8083" s="246" t="s">
        <v>1995</v>
      </c>
      <c r="D8083" s="245" t="s">
        <v>123</v>
      </c>
      <c r="E8083" s="247">
        <v>3169.95</v>
      </c>
    </row>
    <row r="8084" spans="2:5" ht="31.5" x14ac:dyDescent="0.25">
      <c r="B8084" s="265">
        <v>99323</v>
      </c>
      <c r="C8084" s="246" t="s">
        <v>1996</v>
      </c>
      <c r="D8084" s="245" t="s">
        <v>123</v>
      </c>
      <c r="E8084" s="247">
        <v>3452.83</v>
      </c>
    </row>
    <row r="8085" spans="2:5" ht="31.5" x14ac:dyDescent="0.25">
      <c r="B8085" s="265">
        <v>99325</v>
      </c>
      <c r="C8085" s="246" t="s">
        <v>1997</v>
      </c>
      <c r="D8085" s="245" t="s">
        <v>123</v>
      </c>
      <c r="E8085" s="247">
        <v>3740.64</v>
      </c>
    </row>
    <row r="8086" spans="2:5" ht="31.5" x14ac:dyDescent="0.25">
      <c r="B8086" s="265">
        <v>99311</v>
      </c>
      <c r="C8086" s="246" t="s">
        <v>1990</v>
      </c>
      <c r="D8086" s="245" t="s">
        <v>123</v>
      </c>
      <c r="E8086" s="247">
        <v>4316.45</v>
      </c>
    </row>
    <row r="8087" spans="2:5" ht="31.5" x14ac:dyDescent="0.25">
      <c r="B8087" s="265">
        <v>99314</v>
      </c>
      <c r="C8087" s="246" t="s">
        <v>1991</v>
      </c>
      <c r="D8087" s="245" t="s">
        <v>123</v>
      </c>
      <c r="E8087" s="247">
        <v>4604.33</v>
      </c>
    </row>
    <row r="8088" spans="2:5" ht="31.5" x14ac:dyDescent="0.25">
      <c r="B8088" s="265">
        <v>99304</v>
      </c>
      <c r="C8088" s="246" t="s">
        <v>1986</v>
      </c>
      <c r="D8088" s="245" t="s">
        <v>123</v>
      </c>
      <c r="E8088" s="247">
        <v>3745.65</v>
      </c>
    </row>
    <row r="8089" spans="2:5" ht="31.5" x14ac:dyDescent="0.25">
      <c r="B8089" s="265">
        <v>99306</v>
      </c>
      <c r="C8089" s="246" t="s">
        <v>1987</v>
      </c>
      <c r="D8089" s="245" t="s">
        <v>123</v>
      </c>
      <c r="E8089" s="247">
        <v>4028.52</v>
      </c>
    </row>
    <row r="8090" spans="2:5" ht="31.5" x14ac:dyDescent="0.25">
      <c r="B8090" s="265">
        <v>99309</v>
      </c>
      <c r="C8090" s="246" t="s">
        <v>1989</v>
      </c>
      <c r="D8090" s="245" t="s">
        <v>123</v>
      </c>
      <c r="E8090" s="247">
        <v>4316.45</v>
      </c>
    </row>
    <row r="8091" spans="2:5" ht="31.5" x14ac:dyDescent="0.25">
      <c r="B8091" s="265">
        <v>99327</v>
      </c>
      <c r="C8091" s="246" t="s">
        <v>1998</v>
      </c>
      <c r="D8091" s="245" t="s">
        <v>123</v>
      </c>
      <c r="E8091" s="247">
        <v>4843.3</v>
      </c>
    </row>
    <row r="8092" spans="2:5" ht="31.5" x14ac:dyDescent="0.25">
      <c r="B8092" s="265">
        <v>98009</v>
      </c>
      <c r="C8092" s="246" t="s">
        <v>1937</v>
      </c>
      <c r="D8092" s="245" t="s">
        <v>123</v>
      </c>
      <c r="E8092" s="247">
        <v>2083.9699999999998</v>
      </c>
    </row>
    <row r="8093" spans="2:5" ht="31.5" x14ac:dyDescent="0.25">
      <c r="B8093" s="265">
        <v>98011</v>
      </c>
      <c r="C8093" s="246" t="s">
        <v>1938</v>
      </c>
      <c r="D8093" s="245" t="s">
        <v>123</v>
      </c>
      <c r="E8093" s="247">
        <v>2377.0700000000002</v>
      </c>
    </row>
    <row r="8094" spans="2:5" ht="31.5" x14ac:dyDescent="0.25">
      <c r="B8094" s="265">
        <v>98013</v>
      </c>
      <c r="C8094" s="246" t="s">
        <v>1939</v>
      </c>
      <c r="D8094" s="245" t="s">
        <v>123</v>
      </c>
      <c r="E8094" s="247">
        <v>2670.25</v>
      </c>
    </row>
    <row r="8095" spans="2:5" ht="31.5" x14ac:dyDescent="0.25">
      <c r="B8095" s="265">
        <v>98015</v>
      </c>
      <c r="C8095" s="246" t="s">
        <v>1940</v>
      </c>
      <c r="D8095" s="245" t="s">
        <v>123</v>
      </c>
      <c r="E8095" s="247">
        <v>2963.43</v>
      </c>
    </row>
    <row r="8096" spans="2:5" ht="31.5" x14ac:dyDescent="0.25">
      <c r="B8096" s="265">
        <v>98017</v>
      </c>
      <c r="C8096" s="246" t="s">
        <v>1941</v>
      </c>
      <c r="D8096" s="245" t="s">
        <v>123</v>
      </c>
      <c r="E8096" s="247">
        <v>3256.52</v>
      </c>
    </row>
    <row r="8097" spans="2:5" ht="31.5" x14ac:dyDescent="0.25">
      <c r="B8097" s="265">
        <v>98019</v>
      </c>
      <c r="C8097" s="246" t="s">
        <v>1942</v>
      </c>
      <c r="D8097" s="245" t="s">
        <v>123</v>
      </c>
      <c r="E8097" s="247">
        <v>3576.71</v>
      </c>
    </row>
    <row r="8098" spans="2:5" ht="31.5" x14ac:dyDescent="0.25">
      <c r="B8098" s="265">
        <v>97995</v>
      </c>
      <c r="C8098" s="246" t="s">
        <v>1930</v>
      </c>
      <c r="D8098" s="245" t="s">
        <v>123</v>
      </c>
      <c r="E8098" s="247">
        <v>1497.71</v>
      </c>
    </row>
    <row r="8099" spans="2:5" ht="31.5" x14ac:dyDescent="0.25">
      <c r="B8099" s="265">
        <v>97997</v>
      </c>
      <c r="C8099" s="246" t="s">
        <v>1931</v>
      </c>
      <c r="D8099" s="245" t="s">
        <v>123</v>
      </c>
      <c r="E8099" s="247">
        <v>1790.79</v>
      </c>
    </row>
    <row r="8100" spans="2:5" ht="31.5" x14ac:dyDescent="0.25">
      <c r="B8100" s="265">
        <v>97999</v>
      </c>
      <c r="C8100" s="246" t="s">
        <v>1932</v>
      </c>
      <c r="D8100" s="245" t="s">
        <v>123</v>
      </c>
      <c r="E8100" s="247">
        <v>2083.9699999999998</v>
      </c>
    </row>
    <row r="8101" spans="2:5" ht="31.5" x14ac:dyDescent="0.25">
      <c r="B8101" s="265">
        <v>98001</v>
      </c>
      <c r="C8101" s="246" t="s">
        <v>1933</v>
      </c>
      <c r="D8101" s="245" t="s">
        <v>123</v>
      </c>
      <c r="E8101" s="247">
        <v>2377.0700000000002</v>
      </c>
    </row>
    <row r="8102" spans="2:5" ht="31.5" x14ac:dyDescent="0.25">
      <c r="B8102" s="265">
        <v>98003</v>
      </c>
      <c r="C8102" s="246" t="s">
        <v>1934</v>
      </c>
      <c r="D8102" s="245" t="s">
        <v>123</v>
      </c>
      <c r="E8102" s="247">
        <v>2670.25</v>
      </c>
    </row>
    <row r="8103" spans="2:5" ht="31.5" x14ac:dyDescent="0.25">
      <c r="B8103" s="265">
        <v>98005</v>
      </c>
      <c r="C8103" s="246" t="s">
        <v>1935</v>
      </c>
      <c r="D8103" s="245" t="s">
        <v>123</v>
      </c>
      <c r="E8103" s="247">
        <v>2963.43</v>
      </c>
    </row>
    <row r="8104" spans="2:5" ht="31.5" x14ac:dyDescent="0.25">
      <c r="B8104" s="265">
        <v>98007</v>
      </c>
      <c r="C8104" s="246" t="s">
        <v>1936</v>
      </c>
      <c r="D8104" s="245" t="s">
        <v>123</v>
      </c>
      <c r="E8104" s="247">
        <v>3256.52</v>
      </c>
    </row>
    <row r="8105" spans="2:5" ht="31.5" x14ac:dyDescent="0.25">
      <c r="B8105" s="265">
        <v>98031</v>
      </c>
      <c r="C8105" s="246" t="s">
        <v>1948</v>
      </c>
      <c r="D8105" s="245" t="s">
        <v>123</v>
      </c>
      <c r="E8105" s="247">
        <v>3289.25</v>
      </c>
    </row>
    <row r="8106" spans="2:5" ht="31.5" x14ac:dyDescent="0.25">
      <c r="B8106" s="265">
        <v>98033</v>
      </c>
      <c r="C8106" s="246" t="s">
        <v>1949</v>
      </c>
      <c r="D8106" s="245" t="s">
        <v>123</v>
      </c>
      <c r="E8106" s="247">
        <v>3582.35</v>
      </c>
    </row>
    <row r="8107" spans="2:5" ht="31.5" x14ac:dyDescent="0.25">
      <c r="B8107" s="265">
        <v>98035</v>
      </c>
      <c r="C8107" s="246" t="s">
        <v>1950</v>
      </c>
      <c r="D8107" s="245" t="s">
        <v>123</v>
      </c>
      <c r="E8107" s="247">
        <v>3875.41</v>
      </c>
    </row>
    <row r="8108" spans="2:5" ht="31.5" x14ac:dyDescent="0.25">
      <c r="B8108" s="265">
        <v>98037</v>
      </c>
      <c r="C8108" s="246" t="s">
        <v>1951</v>
      </c>
      <c r="D8108" s="245" t="s">
        <v>123</v>
      </c>
      <c r="E8108" s="247">
        <v>4174.17</v>
      </c>
    </row>
    <row r="8109" spans="2:5" ht="31.5" x14ac:dyDescent="0.25">
      <c r="B8109" s="265">
        <v>98021</v>
      </c>
      <c r="C8109" s="246" t="s">
        <v>1943</v>
      </c>
      <c r="D8109" s="245" t="s">
        <v>123</v>
      </c>
      <c r="E8109" s="247">
        <v>2697.33</v>
      </c>
    </row>
    <row r="8110" spans="2:5" ht="31.5" x14ac:dyDescent="0.25">
      <c r="B8110" s="265">
        <v>98023</v>
      </c>
      <c r="C8110" s="246" t="s">
        <v>1944</v>
      </c>
      <c r="D8110" s="245" t="s">
        <v>123</v>
      </c>
      <c r="E8110" s="247">
        <v>2990.44</v>
      </c>
    </row>
    <row r="8111" spans="2:5" ht="31.5" x14ac:dyDescent="0.25">
      <c r="B8111" s="265">
        <v>98025</v>
      </c>
      <c r="C8111" s="246" t="s">
        <v>1945</v>
      </c>
      <c r="D8111" s="245" t="s">
        <v>123</v>
      </c>
      <c r="E8111" s="247">
        <v>3283.6</v>
      </c>
    </row>
    <row r="8112" spans="2:5" ht="31.5" x14ac:dyDescent="0.25">
      <c r="B8112" s="265">
        <v>98027</v>
      </c>
      <c r="C8112" s="246" t="s">
        <v>1946</v>
      </c>
      <c r="D8112" s="245" t="s">
        <v>123</v>
      </c>
      <c r="E8112" s="247">
        <v>3576.71</v>
      </c>
    </row>
    <row r="8113" spans="2:5" ht="31.5" x14ac:dyDescent="0.25">
      <c r="B8113" s="265">
        <v>98029</v>
      </c>
      <c r="C8113" s="246" t="s">
        <v>1947</v>
      </c>
      <c r="D8113" s="245" t="s">
        <v>123</v>
      </c>
      <c r="E8113" s="247">
        <v>3875.41</v>
      </c>
    </row>
    <row r="8114" spans="2:5" ht="31.5" x14ac:dyDescent="0.25">
      <c r="B8114" s="265">
        <v>98045</v>
      </c>
      <c r="C8114" s="246" t="s">
        <v>1955</v>
      </c>
      <c r="D8114" s="245" t="s">
        <v>123</v>
      </c>
      <c r="E8114" s="247">
        <v>4472.9799999999996</v>
      </c>
    </row>
    <row r="8115" spans="2:5" ht="31.5" x14ac:dyDescent="0.25">
      <c r="B8115" s="265">
        <v>98047</v>
      </c>
      <c r="C8115" s="246" t="s">
        <v>1956</v>
      </c>
      <c r="D8115" s="245" t="s">
        <v>123</v>
      </c>
      <c r="E8115" s="247">
        <v>4771.7299999999996</v>
      </c>
    </row>
    <row r="8116" spans="2:5" ht="31.5" x14ac:dyDescent="0.25">
      <c r="B8116" s="265">
        <v>98039</v>
      </c>
      <c r="C8116" s="246" t="s">
        <v>1952</v>
      </c>
      <c r="D8116" s="245" t="s">
        <v>123</v>
      </c>
      <c r="E8116" s="247">
        <v>3881.07</v>
      </c>
    </row>
    <row r="8117" spans="2:5" ht="31.5" x14ac:dyDescent="0.25">
      <c r="B8117" s="265">
        <v>98041</v>
      </c>
      <c r="C8117" s="246" t="s">
        <v>1953</v>
      </c>
      <c r="D8117" s="245" t="s">
        <v>123</v>
      </c>
      <c r="E8117" s="247">
        <v>4174.17</v>
      </c>
    </row>
    <row r="8118" spans="2:5" ht="31.5" x14ac:dyDescent="0.25">
      <c r="B8118" s="265">
        <v>98043</v>
      </c>
      <c r="C8118" s="246" t="s">
        <v>1954</v>
      </c>
      <c r="D8118" s="245" t="s">
        <v>123</v>
      </c>
      <c r="E8118" s="247">
        <v>4472.9799999999996</v>
      </c>
    </row>
    <row r="8119" spans="2:5" ht="31.5" x14ac:dyDescent="0.25">
      <c r="B8119" s="265">
        <v>98049</v>
      </c>
      <c r="C8119" s="246" t="s">
        <v>1957</v>
      </c>
      <c r="D8119" s="245" t="s">
        <v>123</v>
      </c>
      <c r="E8119" s="247">
        <v>5015.3100000000004</v>
      </c>
    </row>
    <row r="8120" spans="2:5" ht="31.5" x14ac:dyDescent="0.25">
      <c r="B8120" s="265">
        <v>101809</v>
      </c>
      <c r="C8120" s="246" t="s">
        <v>9503</v>
      </c>
      <c r="D8120" s="245" t="s">
        <v>19</v>
      </c>
      <c r="E8120" s="247">
        <v>3068.69</v>
      </c>
    </row>
    <row r="8121" spans="2:5" ht="31.5" x14ac:dyDescent="0.25">
      <c r="B8121" s="265">
        <v>97980</v>
      </c>
      <c r="C8121" s="246" t="s">
        <v>9504</v>
      </c>
      <c r="D8121" s="245" t="s">
        <v>19</v>
      </c>
      <c r="E8121" s="247">
        <v>2284.21</v>
      </c>
    </row>
    <row r="8122" spans="2:5" ht="31.5" x14ac:dyDescent="0.25">
      <c r="B8122" s="265">
        <v>98405</v>
      </c>
      <c r="C8122" s="246" t="s">
        <v>9505</v>
      </c>
      <c r="D8122" s="245" t="s">
        <v>19</v>
      </c>
      <c r="E8122" s="247">
        <v>2806.22</v>
      </c>
    </row>
    <row r="8123" spans="2:5" ht="31.5" x14ac:dyDescent="0.25">
      <c r="B8123" s="265">
        <v>97988</v>
      </c>
      <c r="C8123" s="246" t="s">
        <v>9506</v>
      </c>
      <c r="D8123" s="245" t="s">
        <v>19</v>
      </c>
      <c r="E8123" s="247">
        <v>3323.22</v>
      </c>
    </row>
    <row r="8124" spans="2:5" ht="31.5" x14ac:dyDescent="0.25">
      <c r="B8124" s="265">
        <v>102139</v>
      </c>
      <c r="C8124" s="246" t="s">
        <v>9507</v>
      </c>
      <c r="D8124" s="245" t="s">
        <v>19</v>
      </c>
      <c r="E8124" s="247">
        <v>1803.04</v>
      </c>
    </row>
    <row r="8125" spans="2:5" ht="31.5" x14ac:dyDescent="0.25">
      <c r="B8125" s="265">
        <v>102141</v>
      </c>
      <c r="C8125" s="246" t="s">
        <v>9508</v>
      </c>
      <c r="D8125" s="245" t="s">
        <v>19</v>
      </c>
      <c r="E8125" s="247">
        <v>2776.29</v>
      </c>
    </row>
    <row r="8126" spans="2:5" ht="31.5" x14ac:dyDescent="0.25">
      <c r="B8126" s="265">
        <v>99280</v>
      </c>
      <c r="C8126" s="246" t="s">
        <v>9509</v>
      </c>
      <c r="D8126" s="245" t="s">
        <v>19</v>
      </c>
      <c r="E8126" s="247">
        <v>2209.5500000000002</v>
      </c>
    </row>
    <row r="8127" spans="2:5" ht="31.5" x14ac:dyDescent="0.25">
      <c r="B8127" s="265">
        <v>99292</v>
      </c>
      <c r="C8127" s="246" t="s">
        <v>9510</v>
      </c>
      <c r="D8127" s="245" t="s">
        <v>19</v>
      </c>
      <c r="E8127" s="247">
        <v>2721.1</v>
      </c>
    </row>
    <row r="8128" spans="2:5" ht="31.5" x14ac:dyDescent="0.25">
      <c r="B8128" s="265">
        <v>99242</v>
      </c>
      <c r="C8128" s="246" t="s">
        <v>9511</v>
      </c>
      <c r="D8128" s="245" t="s">
        <v>19</v>
      </c>
      <c r="E8128" s="247">
        <v>3228.55</v>
      </c>
    </row>
    <row r="8129" spans="2:5" ht="31.5" x14ac:dyDescent="0.25">
      <c r="B8129" s="265">
        <v>99248</v>
      </c>
      <c r="C8129" s="246" t="s">
        <v>9512</v>
      </c>
      <c r="D8129" s="245" t="s">
        <v>19</v>
      </c>
      <c r="E8129" s="247">
        <v>4118.6899999999996</v>
      </c>
    </row>
    <row r="8130" spans="2:5" ht="31.5" x14ac:dyDescent="0.25">
      <c r="B8130" s="265">
        <v>99275</v>
      </c>
      <c r="C8130" s="246" t="s">
        <v>9513</v>
      </c>
      <c r="D8130" s="245" t="s">
        <v>19</v>
      </c>
      <c r="E8130" s="247">
        <v>1025.54</v>
      </c>
    </row>
    <row r="8131" spans="2:5" ht="31.5" x14ac:dyDescent="0.25">
      <c r="B8131" s="265">
        <v>99285</v>
      </c>
      <c r="C8131" s="246" t="s">
        <v>9514</v>
      </c>
      <c r="D8131" s="245" t="s">
        <v>19</v>
      </c>
      <c r="E8131" s="247">
        <v>1418.66</v>
      </c>
    </row>
    <row r="8132" spans="2:5" ht="31.5" x14ac:dyDescent="0.25">
      <c r="B8132" s="265">
        <v>102457</v>
      </c>
      <c r="C8132" s="246" t="s">
        <v>9515</v>
      </c>
      <c r="D8132" s="245" t="s">
        <v>19</v>
      </c>
      <c r="E8132" s="247">
        <v>1766.73</v>
      </c>
    </row>
    <row r="8133" spans="2:5" ht="31.5" x14ac:dyDescent="0.25">
      <c r="B8133" s="265">
        <v>102142</v>
      </c>
      <c r="C8133" s="246" t="s">
        <v>9516</v>
      </c>
      <c r="D8133" s="245" t="s">
        <v>19</v>
      </c>
      <c r="E8133" s="247">
        <v>2738.73</v>
      </c>
    </row>
    <row r="8134" spans="2:5" ht="31.5" x14ac:dyDescent="0.25">
      <c r="B8134" s="265">
        <v>97992</v>
      </c>
      <c r="C8134" s="246" t="s">
        <v>9517</v>
      </c>
      <c r="D8134" s="245" t="s">
        <v>19</v>
      </c>
      <c r="E8134" s="247">
        <v>4232.9399999999996</v>
      </c>
    </row>
    <row r="8135" spans="2:5" ht="31.5" x14ac:dyDescent="0.25">
      <c r="B8135" s="265">
        <v>97978</v>
      </c>
      <c r="C8135" s="246" t="s">
        <v>9518</v>
      </c>
      <c r="D8135" s="245" t="s">
        <v>19</v>
      </c>
      <c r="E8135" s="247">
        <v>1033.8499999999999</v>
      </c>
    </row>
    <row r="8136" spans="2:5" ht="31.5" x14ac:dyDescent="0.25">
      <c r="B8136" s="265">
        <v>98410</v>
      </c>
      <c r="C8136" s="246" t="s">
        <v>9519</v>
      </c>
      <c r="D8136" s="245" t="s">
        <v>19</v>
      </c>
      <c r="E8136" s="247">
        <v>1313.66</v>
      </c>
    </row>
    <row r="8137" spans="2:5" ht="31.5" x14ac:dyDescent="0.25">
      <c r="B8137" s="265">
        <v>97994</v>
      </c>
      <c r="C8137" s="246" t="s">
        <v>9520</v>
      </c>
      <c r="D8137" s="245" t="s">
        <v>19</v>
      </c>
      <c r="E8137" s="247">
        <v>2853.08</v>
      </c>
    </row>
    <row r="8138" spans="2:5" ht="31.5" x14ac:dyDescent="0.25">
      <c r="B8138" s="265">
        <v>99290</v>
      </c>
      <c r="C8138" s="246" t="s">
        <v>9521</v>
      </c>
      <c r="D8138" s="245" t="s">
        <v>19</v>
      </c>
      <c r="E8138" s="247">
        <v>4355.96</v>
      </c>
    </row>
    <row r="8139" spans="2:5" ht="31.5" x14ac:dyDescent="0.25">
      <c r="B8139" s="265">
        <v>99244</v>
      </c>
      <c r="C8139" s="246" t="s">
        <v>9522</v>
      </c>
      <c r="D8139" s="245" t="s">
        <v>19</v>
      </c>
      <c r="E8139" s="247">
        <v>5311.22</v>
      </c>
    </row>
    <row r="8140" spans="2:5" ht="31.5" x14ac:dyDescent="0.25">
      <c r="B8140" s="265">
        <v>99256</v>
      </c>
      <c r="C8140" s="246" t="s">
        <v>9523</v>
      </c>
      <c r="D8140" s="245" t="s">
        <v>19</v>
      </c>
      <c r="E8140" s="247">
        <v>6237.53</v>
      </c>
    </row>
    <row r="8141" spans="2:5" ht="31.5" x14ac:dyDescent="0.25">
      <c r="B8141" s="265">
        <v>99271</v>
      </c>
      <c r="C8141" s="246" t="s">
        <v>9524</v>
      </c>
      <c r="D8141" s="245" t="s">
        <v>19</v>
      </c>
      <c r="E8141" s="247">
        <v>7163.74</v>
      </c>
    </row>
    <row r="8142" spans="2:5" ht="31.5" x14ac:dyDescent="0.25">
      <c r="B8142" s="265">
        <v>99284</v>
      </c>
      <c r="C8142" s="246" t="s">
        <v>9525</v>
      </c>
      <c r="D8142" s="245" t="s">
        <v>19</v>
      </c>
      <c r="E8142" s="247">
        <v>8090.1</v>
      </c>
    </row>
    <row r="8143" spans="2:5" ht="31.5" x14ac:dyDescent="0.25">
      <c r="B8143" s="265">
        <v>99294</v>
      </c>
      <c r="C8143" s="246" t="s">
        <v>9526</v>
      </c>
      <c r="D8143" s="245" t="s">
        <v>19</v>
      </c>
      <c r="E8143" s="247">
        <v>9016.34</v>
      </c>
    </row>
    <row r="8144" spans="2:5" ht="31.5" x14ac:dyDescent="0.25">
      <c r="B8144" s="265">
        <v>99252</v>
      </c>
      <c r="C8144" s="246" t="s">
        <v>9527</v>
      </c>
      <c r="D8144" s="245" t="s">
        <v>19</v>
      </c>
      <c r="E8144" s="247">
        <v>2793.79</v>
      </c>
    </row>
    <row r="8145" spans="2:5" ht="31.5" x14ac:dyDescent="0.25">
      <c r="B8145" s="265">
        <v>99259</v>
      </c>
      <c r="C8145" s="246" t="s">
        <v>9528</v>
      </c>
      <c r="D8145" s="245" t="s">
        <v>19</v>
      </c>
      <c r="E8145" s="247">
        <v>3533.79</v>
      </c>
    </row>
    <row r="8146" spans="2:5" ht="31.5" x14ac:dyDescent="0.25">
      <c r="B8146" s="265">
        <v>99265</v>
      </c>
      <c r="C8146" s="246" t="s">
        <v>9529</v>
      </c>
      <c r="D8146" s="245" t="s">
        <v>19</v>
      </c>
      <c r="E8146" s="247">
        <v>4273.74</v>
      </c>
    </row>
    <row r="8147" spans="2:5" ht="31.5" x14ac:dyDescent="0.25">
      <c r="B8147" s="265">
        <v>99267</v>
      </c>
      <c r="C8147" s="246" t="s">
        <v>9530</v>
      </c>
      <c r="D8147" s="245" t="s">
        <v>19</v>
      </c>
      <c r="E8147" s="247">
        <v>5013.74</v>
      </c>
    </row>
    <row r="8148" spans="2:5" ht="31.5" x14ac:dyDescent="0.25">
      <c r="B8148" s="265">
        <v>99274</v>
      </c>
      <c r="C8148" s="246" t="s">
        <v>9531</v>
      </c>
      <c r="D8148" s="245" t="s">
        <v>19</v>
      </c>
      <c r="E8148" s="247">
        <v>5790.32</v>
      </c>
    </row>
    <row r="8149" spans="2:5" ht="31.5" x14ac:dyDescent="0.25">
      <c r="B8149" s="265">
        <v>99279</v>
      </c>
      <c r="C8149" s="246" t="s">
        <v>9532</v>
      </c>
      <c r="D8149" s="245" t="s">
        <v>19</v>
      </c>
      <c r="E8149" s="247">
        <v>6534.86</v>
      </c>
    </row>
    <row r="8150" spans="2:5" ht="31.5" x14ac:dyDescent="0.25">
      <c r="B8150" s="265">
        <v>99286</v>
      </c>
      <c r="C8150" s="246" t="s">
        <v>9533</v>
      </c>
      <c r="D8150" s="245" t="s">
        <v>19</v>
      </c>
      <c r="E8150" s="247">
        <v>7279.52</v>
      </c>
    </row>
    <row r="8151" spans="2:5" ht="31.5" x14ac:dyDescent="0.25">
      <c r="B8151" s="265">
        <v>99326</v>
      </c>
      <c r="C8151" s="246" t="s">
        <v>9534</v>
      </c>
      <c r="D8151" s="245" t="s">
        <v>19</v>
      </c>
      <c r="E8151" s="247">
        <v>8818.27</v>
      </c>
    </row>
    <row r="8152" spans="2:5" ht="31.5" x14ac:dyDescent="0.25">
      <c r="B8152" s="265">
        <v>99287</v>
      </c>
      <c r="C8152" s="246" t="s">
        <v>9535</v>
      </c>
      <c r="D8152" s="245" t="s">
        <v>19</v>
      </c>
      <c r="E8152" s="247">
        <v>10136.39</v>
      </c>
    </row>
    <row r="8153" spans="2:5" ht="31.5" x14ac:dyDescent="0.25">
      <c r="B8153" s="265">
        <v>99298</v>
      </c>
      <c r="C8153" s="246" t="s">
        <v>9536</v>
      </c>
      <c r="D8153" s="245" t="s">
        <v>19</v>
      </c>
      <c r="E8153" s="247">
        <v>11454.51</v>
      </c>
    </row>
    <row r="8154" spans="2:5" ht="31.5" x14ac:dyDescent="0.25">
      <c r="B8154" s="265">
        <v>99300</v>
      </c>
      <c r="C8154" s="246" t="s">
        <v>9537</v>
      </c>
      <c r="D8154" s="245" t="s">
        <v>19</v>
      </c>
      <c r="E8154" s="247">
        <v>12772.63</v>
      </c>
    </row>
    <row r="8155" spans="2:5" ht="31.5" x14ac:dyDescent="0.25">
      <c r="B8155" s="265">
        <v>99301</v>
      </c>
      <c r="C8155" s="246" t="s">
        <v>9538</v>
      </c>
      <c r="D8155" s="245" t="s">
        <v>19</v>
      </c>
      <c r="E8155" s="247">
        <v>6403.62</v>
      </c>
    </row>
    <row r="8156" spans="2:5" ht="31.5" x14ac:dyDescent="0.25">
      <c r="B8156" s="265">
        <v>99312</v>
      </c>
      <c r="C8156" s="246" t="s">
        <v>9539</v>
      </c>
      <c r="D8156" s="245" t="s">
        <v>19</v>
      </c>
      <c r="E8156" s="247">
        <v>7498.86</v>
      </c>
    </row>
    <row r="8157" spans="2:5" ht="31.5" x14ac:dyDescent="0.25">
      <c r="B8157" s="265">
        <v>99320</v>
      </c>
      <c r="C8157" s="246" t="s">
        <v>9540</v>
      </c>
      <c r="D8157" s="245" t="s">
        <v>19</v>
      </c>
      <c r="E8157" s="247">
        <v>8658.2099999999991</v>
      </c>
    </row>
    <row r="8158" spans="2:5" ht="31.5" x14ac:dyDescent="0.25">
      <c r="B8158" s="265">
        <v>99322</v>
      </c>
      <c r="C8158" s="246" t="s">
        <v>9541</v>
      </c>
      <c r="D8158" s="245" t="s">
        <v>19</v>
      </c>
      <c r="E8158" s="247">
        <v>9761.5300000000007</v>
      </c>
    </row>
    <row r="8159" spans="2:5" ht="31.5" x14ac:dyDescent="0.25">
      <c r="B8159" s="265">
        <v>99324</v>
      </c>
      <c r="C8159" s="246" t="s">
        <v>9542</v>
      </c>
      <c r="D8159" s="245" t="s">
        <v>19</v>
      </c>
      <c r="E8159" s="247">
        <v>10864.91</v>
      </c>
    </row>
    <row r="8160" spans="2:5" ht="31.5" x14ac:dyDescent="0.25">
      <c r="B8160" s="265">
        <v>99310</v>
      </c>
      <c r="C8160" s="246" t="s">
        <v>9543</v>
      </c>
      <c r="D8160" s="245" t="s">
        <v>19</v>
      </c>
      <c r="E8160" s="247">
        <v>14932.34</v>
      </c>
    </row>
    <row r="8161" spans="2:5" ht="31.5" x14ac:dyDescent="0.25">
      <c r="B8161" s="265">
        <v>99313</v>
      </c>
      <c r="C8161" s="246" t="s">
        <v>9544</v>
      </c>
      <c r="D8161" s="245" t="s">
        <v>19</v>
      </c>
      <c r="E8161" s="247">
        <v>16632.990000000002</v>
      </c>
    </row>
    <row r="8162" spans="2:5" ht="31.5" x14ac:dyDescent="0.25">
      <c r="B8162" s="265">
        <v>99303</v>
      </c>
      <c r="C8162" s="246" t="s">
        <v>9545</v>
      </c>
      <c r="D8162" s="245" t="s">
        <v>19</v>
      </c>
      <c r="E8162" s="247">
        <v>11683.95</v>
      </c>
    </row>
    <row r="8163" spans="2:5" ht="31.5" x14ac:dyDescent="0.25">
      <c r="B8163" s="265">
        <v>99305</v>
      </c>
      <c r="C8163" s="246" t="s">
        <v>9546</v>
      </c>
      <c r="D8163" s="245" t="s">
        <v>19</v>
      </c>
      <c r="E8163" s="247">
        <v>13193.38</v>
      </c>
    </row>
    <row r="8164" spans="2:5" ht="31.5" x14ac:dyDescent="0.25">
      <c r="B8164" s="265">
        <v>99308</v>
      </c>
      <c r="C8164" s="246" t="s">
        <v>9547</v>
      </c>
      <c r="D8164" s="245" t="s">
        <v>19</v>
      </c>
      <c r="E8164" s="247">
        <v>14702.86</v>
      </c>
    </row>
    <row r="8165" spans="2:5" ht="31.5" x14ac:dyDescent="0.25">
      <c r="B8165" s="265">
        <v>99315</v>
      </c>
      <c r="C8165" s="246" t="s">
        <v>9548</v>
      </c>
      <c r="D8165" s="245" t="s">
        <v>19</v>
      </c>
      <c r="E8165" s="247">
        <v>18563.23</v>
      </c>
    </row>
    <row r="8166" spans="2:5" ht="31.5" x14ac:dyDescent="0.25">
      <c r="B8166" s="265">
        <v>98008</v>
      </c>
      <c r="C8166" s="246" t="s">
        <v>9549</v>
      </c>
      <c r="D8166" s="245" t="s">
        <v>19</v>
      </c>
      <c r="E8166" s="247">
        <v>4449.18</v>
      </c>
    </row>
    <row r="8167" spans="2:5" ht="31.5" x14ac:dyDescent="0.25">
      <c r="B8167" s="265">
        <v>98010</v>
      </c>
      <c r="C8167" s="246" t="s">
        <v>9550</v>
      </c>
      <c r="D8167" s="245" t="s">
        <v>19</v>
      </c>
      <c r="E8167" s="247">
        <v>5424.96</v>
      </c>
    </row>
    <row r="8168" spans="2:5" ht="31.5" x14ac:dyDescent="0.25">
      <c r="B8168" s="265">
        <v>98012</v>
      </c>
      <c r="C8168" s="246" t="s">
        <v>9551</v>
      </c>
      <c r="D8168" s="245" t="s">
        <v>19</v>
      </c>
      <c r="E8168" s="247">
        <v>6371.78</v>
      </c>
    </row>
    <row r="8169" spans="2:5" ht="31.5" x14ac:dyDescent="0.25">
      <c r="B8169" s="265">
        <v>98014</v>
      </c>
      <c r="C8169" s="246" t="s">
        <v>9552</v>
      </c>
      <c r="D8169" s="245" t="s">
        <v>19</v>
      </c>
      <c r="E8169" s="247">
        <v>7318.5</v>
      </c>
    </row>
    <row r="8170" spans="2:5" ht="31.5" x14ac:dyDescent="0.25">
      <c r="B8170" s="265">
        <v>98016</v>
      </c>
      <c r="C8170" s="246" t="s">
        <v>9553</v>
      </c>
      <c r="D8170" s="245" t="s">
        <v>19</v>
      </c>
      <c r="E8170" s="247">
        <v>8265.3799999999992</v>
      </c>
    </row>
    <row r="8171" spans="2:5" ht="31.5" x14ac:dyDescent="0.25">
      <c r="B8171" s="265">
        <v>98018</v>
      </c>
      <c r="C8171" s="246" t="s">
        <v>9554</v>
      </c>
      <c r="D8171" s="245" t="s">
        <v>19</v>
      </c>
      <c r="E8171" s="247">
        <v>9212.1299999999992</v>
      </c>
    </row>
    <row r="8172" spans="2:5" ht="31.5" x14ac:dyDescent="0.25">
      <c r="B8172" s="265">
        <v>97996</v>
      </c>
      <c r="C8172" s="246" t="s">
        <v>9555</v>
      </c>
      <c r="D8172" s="245" t="s">
        <v>19</v>
      </c>
      <c r="E8172" s="247">
        <v>3609.45</v>
      </c>
    </row>
    <row r="8173" spans="2:5" ht="31.5" x14ac:dyDescent="0.25">
      <c r="B8173" s="265">
        <v>98407</v>
      </c>
      <c r="C8173" s="246" t="s">
        <v>9556</v>
      </c>
      <c r="D8173" s="245" t="s">
        <v>19</v>
      </c>
      <c r="E8173" s="247">
        <v>4365.75</v>
      </c>
    </row>
    <row r="8174" spans="2:5" ht="31.5" x14ac:dyDescent="0.25">
      <c r="B8174" s="265">
        <v>98408</v>
      </c>
      <c r="C8174" s="246" t="s">
        <v>9557</v>
      </c>
      <c r="D8174" s="245" t="s">
        <v>19</v>
      </c>
      <c r="E8174" s="247">
        <v>5122.12</v>
      </c>
    </row>
    <row r="8175" spans="2:5" ht="31.5" x14ac:dyDescent="0.25">
      <c r="B8175" s="265">
        <v>98002</v>
      </c>
      <c r="C8175" s="246" t="s">
        <v>9558</v>
      </c>
      <c r="D8175" s="245" t="s">
        <v>19</v>
      </c>
      <c r="E8175" s="247">
        <v>5915.05</v>
      </c>
    </row>
    <row r="8176" spans="2:5" ht="31.5" x14ac:dyDescent="0.25">
      <c r="B8176" s="265">
        <v>98406</v>
      </c>
      <c r="C8176" s="246" t="s">
        <v>9559</v>
      </c>
      <c r="D8176" s="245" t="s">
        <v>19</v>
      </c>
      <c r="E8176" s="247">
        <v>6675.96</v>
      </c>
    </row>
    <row r="8177" spans="2:5" ht="31.5" x14ac:dyDescent="0.25">
      <c r="B8177" s="265">
        <v>98006</v>
      </c>
      <c r="C8177" s="246" t="s">
        <v>9560</v>
      </c>
      <c r="D8177" s="245" t="s">
        <v>19</v>
      </c>
      <c r="E8177" s="247">
        <v>7436.97</v>
      </c>
    </row>
    <row r="8178" spans="2:5" ht="31.5" x14ac:dyDescent="0.25">
      <c r="B8178" s="265">
        <v>98030</v>
      </c>
      <c r="C8178" s="246" t="s">
        <v>9561</v>
      </c>
      <c r="D8178" s="245" t="s">
        <v>19</v>
      </c>
      <c r="E8178" s="247">
        <v>9011.3799999999992</v>
      </c>
    </row>
    <row r="8179" spans="2:5" ht="31.5" x14ac:dyDescent="0.25">
      <c r="B8179" s="265">
        <v>98032</v>
      </c>
      <c r="C8179" s="246" t="s">
        <v>9562</v>
      </c>
      <c r="D8179" s="245" t="s">
        <v>19</v>
      </c>
      <c r="E8179" s="247">
        <v>10359.48</v>
      </c>
    </row>
    <row r="8180" spans="2:5" ht="31.5" x14ac:dyDescent="0.25">
      <c r="B8180" s="265">
        <v>98034</v>
      </c>
      <c r="C8180" s="246" t="s">
        <v>9563</v>
      </c>
      <c r="D8180" s="245" t="s">
        <v>19</v>
      </c>
      <c r="E8180" s="247">
        <v>11707.56</v>
      </c>
    </row>
    <row r="8181" spans="2:5" ht="31.5" x14ac:dyDescent="0.25">
      <c r="B8181" s="265">
        <v>98036</v>
      </c>
      <c r="C8181" s="246" t="s">
        <v>9564</v>
      </c>
      <c r="D8181" s="245" t="s">
        <v>19</v>
      </c>
      <c r="E8181" s="247">
        <v>13055.66</v>
      </c>
    </row>
    <row r="8182" spans="2:5" ht="31.5" x14ac:dyDescent="0.25">
      <c r="B8182" s="265">
        <v>98020</v>
      </c>
      <c r="C8182" s="246" t="s">
        <v>9565</v>
      </c>
      <c r="D8182" s="245" t="s">
        <v>19</v>
      </c>
      <c r="E8182" s="247">
        <v>6542.18</v>
      </c>
    </row>
    <row r="8183" spans="2:5" ht="31.5" x14ac:dyDescent="0.25">
      <c r="B8183" s="265">
        <v>98022</v>
      </c>
      <c r="C8183" s="246" t="s">
        <v>9566</v>
      </c>
      <c r="D8183" s="245" t="s">
        <v>19</v>
      </c>
      <c r="E8183" s="247">
        <v>7661.57</v>
      </c>
    </row>
    <row r="8184" spans="2:5" ht="31.5" x14ac:dyDescent="0.25">
      <c r="B8184" s="265">
        <v>98024</v>
      </c>
      <c r="C8184" s="246" t="s">
        <v>9567</v>
      </c>
      <c r="D8184" s="245" t="s">
        <v>19</v>
      </c>
      <c r="E8184" s="247">
        <v>8845.09</v>
      </c>
    </row>
    <row r="8185" spans="2:5" ht="31.5" x14ac:dyDescent="0.25">
      <c r="B8185" s="265">
        <v>98026</v>
      </c>
      <c r="C8185" s="246" t="s">
        <v>9568</v>
      </c>
      <c r="D8185" s="245" t="s">
        <v>19</v>
      </c>
      <c r="E8185" s="247">
        <v>9972.57</v>
      </c>
    </row>
    <row r="8186" spans="2:5" ht="31.5" x14ac:dyDescent="0.25">
      <c r="B8186" s="265">
        <v>98028</v>
      </c>
      <c r="C8186" s="246" t="s">
        <v>9569</v>
      </c>
      <c r="D8186" s="245" t="s">
        <v>19</v>
      </c>
      <c r="E8186" s="247">
        <v>11100.12</v>
      </c>
    </row>
    <row r="8187" spans="2:5" ht="31.5" x14ac:dyDescent="0.25">
      <c r="B8187" s="265">
        <v>98044</v>
      </c>
      <c r="C8187" s="246" t="s">
        <v>9570</v>
      </c>
      <c r="D8187" s="245" t="s">
        <v>19</v>
      </c>
      <c r="E8187" s="247">
        <v>15265.55</v>
      </c>
    </row>
    <row r="8188" spans="2:5" ht="31.5" x14ac:dyDescent="0.25">
      <c r="B8188" s="265">
        <v>98046</v>
      </c>
      <c r="C8188" s="246" t="s">
        <v>9571</v>
      </c>
      <c r="D8188" s="245" t="s">
        <v>19</v>
      </c>
      <c r="E8188" s="247">
        <v>17004.900000000001</v>
      </c>
    </row>
    <row r="8189" spans="2:5" ht="31.5" x14ac:dyDescent="0.25">
      <c r="B8189" s="265">
        <v>98038</v>
      </c>
      <c r="C8189" s="246" t="s">
        <v>9572</v>
      </c>
      <c r="D8189" s="245" t="s">
        <v>19</v>
      </c>
      <c r="E8189" s="247">
        <v>11942.74</v>
      </c>
    </row>
    <row r="8190" spans="2:5" ht="31.5" x14ac:dyDescent="0.25">
      <c r="B8190" s="265">
        <v>98040</v>
      </c>
      <c r="C8190" s="246" t="s">
        <v>9573</v>
      </c>
      <c r="D8190" s="245" t="s">
        <v>19</v>
      </c>
      <c r="E8190" s="247">
        <v>13486.51</v>
      </c>
    </row>
    <row r="8191" spans="2:5" ht="31.5" x14ac:dyDescent="0.25">
      <c r="B8191" s="265">
        <v>98042</v>
      </c>
      <c r="C8191" s="246" t="s">
        <v>9574</v>
      </c>
      <c r="D8191" s="245" t="s">
        <v>19</v>
      </c>
      <c r="E8191" s="247">
        <v>15030.33</v>
      </c>
    </row>
    <row r="8192" spans="2:5" ht="31.5" x14ac:dyDescent="0.25">
      <c r="B8192" s="265">
        <v>98048</v>
      </c>
      <c r="C8192" s="246" t="s">
        <v>9575</v>
      </c>
      <c r="D8192" s="245" t="s">
        <v>19</v>
      </c>
      <c r="E8192" s="247">
        <v>18979.580000000002</v>
      </c>
    </row>
    <row r="8193" spans="2:5" ht="31.5" x14ac:dyDescent="0.25">
      <c r="B8193" s="265">
        <v>97955</v>
      </c>
      <c r="C8193" s="246" t="s">
        <v>1918</v>
      </c>
      <c r="D8193" s="245" t="s">
        <v>19</v>
      </c>
      <c r="E8193" s="247">
        <v>3251.69</v>
      </c>
    </row>
    <row r="8194" spans="2:5" ht="31.5" x14ac:dyDescent="0.25">
      <c r="B8194" s="265">
        <v>97948</v>
      </c>
      <c r="C8194" s="246" t="s">
        <v>1912</v>
      </c>
      <c r="D8194" s="245" t="s">
        <v>19</v>
      </c>
      <c r="E8194" s="247">
        <v>3617.76</v>
      </c>
    </row>
    <row r="8195" spans="2:5" ht="31.5" x14ac:dyDescent="0.25">
      <c r="B8195" s="265">
        <v>97934</v>
      </c>
      <c r="C8195" s="246" t="s">
        <v>1908</v>
      </c>
      <c r="D8195" s="245" t="s">
        <v>19</v>
      </c>
      <c r="E8195" s="247">
        <v>2562.8000000000002</v>
      </c>
    </row>
    <row r="8196" spans="2:5" ht="31.5" x14ac:dyDescent="0.25">
      <c r="B8196" s="265">
        <v>97953</v>
      </c>
      <c r="C8196" s="246" t="s">
        <v>1917</v>
      </c>
      <c r="D8196" s="245" t="s">
        <v>19</v>
      </c>
      <c r="E8196" s="247">
        <v>1505.34</v>
      </c>
    </row>
    <row r="8197" spans="2:5" ht="31.5" x14ac:dyDescent="0.25">
      <c r="B8197" s="265">
        <v>97947</v>
      </c>
      <c r="C8197" s="246" t="s">
        <v>1911</v>
      </c>
      <c r="D8197" s="245" t="s">
        <v>19</v>
      </c>
      <c r="E8197" s="247">
        <v>1959.58</v>
      </c>
    </row>
    <row r="8198" spans="2:5" ht="31.5" x14ac:dyDescent="0.25">
      <c r="B8198" s="265">
        <v>97933</v>
      </c>
      <c r="C8198" s="246" t="s">
        <v>1907</v>
      </c>
      <c r="D8198" s="245" t="s">
        <v>19</v>
      </c>
      <c r="E8198" s="247">
        <v>1160.1099999999999</v>
      </c>
    </row>
    <row r="8199" spans="2:5" ht="31.5" x14ac:dyDescent="0.25">
      <c r="B8199" s="265">
        <v>97961</v>
      </c>
      <c r="C8199" s="246" t="s">
        <v>1921</v>
      </c>
      <c r="D8199" s="245" t="s">
        <v>19</v>
      </c>
      <c r="E8199" s="247">
        <v>2638.41</v>
      </c>
    </row>
    <row r="8200" spans="2:5" ht="31.5" x14ac:dyDescent="0.25">
      <c r="B8200" s="265">
        <v>97951</v>
      </c>
      <c r="C8200" s="246" t="s">
        <v>1915</v>
      </c>
      <c r="D8200" s="245" t="s">
        <v>19</v>
      </c>
      <c r="E8200" s="247">
        <v>3172.57</v>
      </c>
    </row>
    <row r="8201" spans="2:5" ht="31.5" x14ac:dyDescent="0.25">
      <c r="B8201" s="265">
        <v>97973</v>
      </c>
      <c r="C8201" s="246" t="s">
        <v>1922</v>
      </c>
      <c r="D8201" s="245" t="s">
        <v>19</v>
      </c>
      <c r="E8201" s="247">
        <v>4939.8100000000004</v>
      </c>
    </row>
    <row r="8202" spans="2:5" ht="31.5" x14ac:dyDescent="0.25">
      <c r="B8202" s="265">
        <v>97952</v>
      </c>
      <c r="C8202" s="246" t="s">
        <v>1916</v>
      </c>
      <c r="D8202" s="245" t="s">
        <v>19</v>
      </c>
      <c r="E8202" s="247">
        <v>5499.92</v>
      </c>
    </row>
    <row r="8203" spans="2:5" ht="31.5" x14ac:dyDescent="0.25">
      <c r="B8203" s="265">
        <v>97957</v>
      </c>
      <c r="C8203" s="246" t="s">
        <v>1920</v>
      </c>
      <c r="D8203" s="245" t="s">
        <v>19</v>
      </c>
      <c r="E8203" s="247">
        <v>2912.12</v>
      </c>
    </row>
    <row r="8204" spans="2:5" ht="31.5" x14ac:dyDescent="0.25">
      <c r="B8204" s="265">
        <v>97950</v>
      </c>
      <c r="C8204" s="246" t="s">
        <v>1914</v>
      </c>
      <c r="D8204" s="245" t="s">
        <v>19</v>
      </c>
      <c r="E8204" s="247">
        <v>3496.86</v>
      </c>
    </row>
    <row r="8205" spans="2:5" ht="31.5" x14ac:dyDescent="0.25">
      <c r="B8205" s="265">
        <v>97936</v>
      </c>
      <c r="C8205" s="246" t="s">
        <v>1910</v>
      </c>
      <c r="D8205" s="245" t="s">
        <v>19</v>
      </c>
      <c r="E8205" s="247">
        <v>2203.23</v>
      </c>
    </row>
    <row r="8206" spans="2:5" ht="31.5" x14ac:dyDescent="0.25">
      <c r="B8206" s="265">
        <v>97956</v>
      </c>
      <c r="C8206" s="246" t="s">
        <v>1919</v>
      </c>
      <c r="D8206" s="245" t="s">
        <v>19</v>
      </c>
      <c r="E8206" s="247">
        <v>1621.78</v>
      </c>
    </row>
    <row r="8207" spans="2:5" ht="31.5" x14ac:dyDescent="0.25">
      <c r="B8207" s="265">
        <v>97949</v>
      </c>
      <c r="C8207" s="246" t="s">
        <v>1913</v>
      </c>
      <c r="D8207" s="245" t="s">
        <v>19</v>
      </c>
      <c r="E8207" s="247">
        <v>1982.49</v>
      </c>
    </row>
    <row r="8208" spans="2:5" ht="31.5" x14ac:dyDescent="0.25">
      <c r="B8208" s="265">
        <v>97935</v>
      </c>
      <c r="C8208" s="246" t="s">
        <v>1909</v>
      </c>
      <c r="D8208" s="245" t="s">
        <v>19</v>
      </c>
      <c r="E8208" s="247">
        <v>963.18</v>
      </c>
    </row>
    <row r="8209" spans="2:5" ht="31.5" x14ac:dyDescent="0.25">
      <c r="B8209" s="265">
        <v>99319</v>
      </c>
      <c r="C8209" s="246" t="s">
        <v>1994</v>
      </c>
      <c r="D8209" s="245" t="s">
        <v>123</v>
      </c>
      <c r="E8209" s="247">
        <v>1024.3599999999999</v>
      </c>
    </row>
    <row r="8210" spans="2:5" ht="31.5" x14ac:dyDescent="0.25">
      <c r="B8210" s="265">
        <v>99318</v>
      </c>
      <c r="C8210" s="246" t="s">
        <v>1993</v>
      </c>
      <c r="D8210" s="245" t="s">
        <v>123</v>
      </c>
      <c r="E8210" s="247">
        <v>310.37</v>
      </c>
    </row>
    <row r="8211" spans="2:5" ht="31.5" x14ac:dyDescent="0.25">
      <c r="B8211" s="265">
        <v>98051</v>
      </c>
      <c r="C8211" s="246" t="s">
        <v>1959</v>
      </c>
      <c r="D8211" s="245" t="s">
        <v>123</v>
      </c>
      <c r="E8211" s="247">
        <v>1083.81</v>
      </c>
    </row>
    <row r="8212" spans="2:5" ht="31.5" x14ac:dyDescent="0.25">
      <c r="B8212" s="265">
        <v>98050</v>
      </c>
      <c r="C8212" s="246" t="s">
        <v>1958</v>
      </c>
      <c r="D8212" s="245" t="s">
        <v>123</v>
      </c>
      <c r="E8212" s="247">
        <v>311.27999999999997</v>
      </c>
    </row>
    <row r="8213" spans="2:5" ht="31.5" x14ac:dyDescent="0.25">
      <c r="B8213" s="265">
        <v>99272</v>
      </c>
      <c r="C8213" s="246" t="s">
        <v>9576</v>
      </c>
      <c r="D8213" s="245" t="s">
        <v>19</v>
      </c>
      <c r="E8213" s="247">
        <v>1193.7</v>
      </c>
    </row>
    <row r="8214" spans="2:5" ht="31.5" x14ac:dyDescent="0.25">
      <c r="B8214" s="265">
        <v>99273</v>
      </c>
      <c r="C8214" s="246" t="s">
        <v>9577</v>
      </c>
      <c r="D8214" s="245" t="s">
        <v>19</v>
      </c>
      <c r="E8214" s="247">
        <v>1710.53</v>
      </c>
    </row>
    <row r="8215" spans="2:5" ht="31.5" x14ac:dyDescent="0.25">
      <c r="B8215" s="265">
        <v>99268</v>
      </c>
      <c r="C8215" s="246" t="s">
        <v>9578</v>
      </c>
      <c r="D8215" s="245" t="s">
        <v>19</v>
      </c>
      <c r="E8215" s="247">
        <v>507.17</v>
      </c>
    </row>
    <row r="8216" spans="2:5" ht="31.5" x14ac:dyDescent="0.25">
      <c r="B8216" s="265">
        <v>99270</v>
      </c>
      <c r="C8216" s="246" t="s">
        <v>9579</v>
      </c>
      <c r="D8216" s="245" t="s">
        <v>19</v>
      </c>
      <c r="E8216" s="247">
        <v>666.31</v>
      </c>
    </row>
    <row r="8217" spans="2:5" ht="31.5" x14ac:dyDescent="0.25">
      <c r="B8217" s="265">
        <v>97976</v>
      </c>
      <c r="C8217" s="246" t="s">
        <v>9580</v>
      </c>
      <c r="D8217" s="245" t="s">
        <v>19</v>
      </c>
      <c r="E8217" s="247">
        <v>1236.31</v>
      </c>
    </row>
    <row r="8218" spans="2:5" ht="31.5" x14ac:dyDescent="0.25">
      <c r="B8218" s="265">
        <v>97977</v>
      </c>
      <c r="C8218" s="246" t="s">
        <v>9581</v>
      </c>
      <c r="D8218" s="245" t="s">
        <v>19</v>
      </c>
      <c r="E8218" s="247">
        <v>1786.07</v>
      </c>
    </row>
    <row r="8219" spans="2:5" ht="31.5" x14ac:dyDescent="0.25">
      <c r="B8219" s="265">
        <v>97974</v>
      </c>
      <c r="C8219" s="246" t="s">
        <v>9582</v>
      </c>
      <c r="D8219" s="245" t="s">
        <v>19</v>
      </c>
      <c r="E8219" s="247">
        <v>511.41</v>
      </c>
    </row>
    <row r="8220" spans="2:5" ht="31.5" x14ac:dyDescent="0.25">
      <c r="B8220" s="265">
        <v>97975</v>
      </c>
      <c r="C8220" s="246" t="s">
        <v>9583</v>
      </c>
      <c r="D8220" s="245" t="s">
        <v>19</v>
      </c>
      <c r="E8220" s="247">
        <v>671.27</v>
      </c>
    </row>
    <row r="8221" spans="2:5" ht="31.5" x14ac:dyDescent="0.25">
      <c r="B8221" s="265">
        <v>101798</v>
      </c>
      <c r="C8221" s="246" t="s">
        <v>3441</v>
      </c>
      <c r="D8221" s="245" t="s">
        <v>19</v>
      </c>
      <c r="E8221" s="247">
        <v>408.1</v>
      </c>
    </row>
    <row r="8222" spans="2:5" ht="31.5" x14ac:dyDescent="0.25">
      <c r="B8222" s="265">
        <v>101799</v>
      </c>
      <c r="C8222" s="246" t="s">
        <v>3442</v>
      </c>
      <c r="D8222" s="245" t="s">
        <v>19</v>
      </c>
      <c r="E8222" s="247">
        <v>979.94</v>
      </c>
    </row>
    <row r="8223" spans="2:5" ht="31.5" x14ac:dyDescent="0.25">
      <c r="B8223" s="265">
        <v>102487</v>
      </c>
      <c r="C8223" s="246" t="s">
        <v>2724</v>
      </c>
      <c r="D8223" s="245" t="s">
        <v>173</v>
      </c>
      <c r="E8223" s="247">
        <v>633.33000000000004</v>
      </c>
    </row>
    <row r="8224" spans="2:5" ht="31.5" x14ac:dyDescent="0.25">
      <c r="B8224" s="265">
        <v>102486</v>
      </c>
      <c r="C8224" s="246" t="s">
        <v>2723</v>
      </c>
      <c r="D8224" s="245" t="s">
        <v>173</v>
      </c>
      <c r="E8224" s="247">
        <v>606.86</v>
      </c>
    </row>
    <row r="8225" spans="2:5" ht="31.5" x14ac:dyDescent="0.25">
      <c r="B8225" s="265">
        <v>102474</v>
      </c>
      <c r="C8225" s="246" t="s">
        <v>2711</v>
      </c>
      <c r="D8225" s="245" t="s">
        <v>173</v>
      </c>
      <c r="E8225" s="247">
        <v>539.9</v>
      </c>
    </row>
    <row r="8226" spans="2:5" ht="31.5" x14ac:dyDescent="0.25">
      <c r="B8226" s="265">
        <v>102480</v>
      </c>
      <c r="C8226" s="246" t="s">
        <v>2717</v>
      </c>
      <c r="D8226" s="245" t="s">
        <v>173</v>
      </c>
      <c r="E8226" s="247">
        <v>529.12</v>
      </c>
    </row>
    <row r="8227" spans="2:5" ht="31.5" x14ac:dyDescent="0.25">
      <c r="B8227" s="265">
        <v>94975</v>
      </c>
      <c r="C8227" s="246" t="s">
        <v>2695</v>
      </c>
      <c r="D8227" s="245" t="s">
        <v>173</v>
      </c>
      <c r="E8227" s="247">
        <v>511.29</v>
      </c>
    </row>
    <row r="8228" spans="2:5" ht="31.5" x14ac:dyDescent="0.25">
      <c r="B8228" s="265">
        <v>94963</v>
      </c>
      <c r="C8228" s="246" t="s">
        <v>2683</v>
      </c>
      <c r="D8228" s="245" t="s">
        <v>173</v>
      </c>
      <c r="E8228" s="247">
        <v>444.24</v>
      </c>
    </row>
    <row r="8229" spans="2:5" ht="31.5" x14ac:dyDescent="0.25">
      <c r="B8229" s="265">
        <v>94969</v>
      </c>
      <c r="C8229" s="246" t="s">
        <v>2689</v>
      </c>
      <c r="D8229" s="245" t="s">
        <v>173</v>
      </c>
      <c r="E8229" s="247">
        <v>433.15</v>
      </c>
    </row>
    <row r="8230" spans="2:5" ht="31.5" x14ac:dyDescent="0.25">
      <c r="B8230" s="265">
        <v>102475</v>
      </c>
      <c r="C8230" s="246" t="s">
        <v>2712</v>
      </c>
      <c r="D8230" s="245" t="s">
        <v>173</v>
      </c>
      <c r="E8230" s="247">
        <v>584.59</v>
      </c>
    </row>
    <row r="8231" spans="2:5" ht="31.5" x14ac:dyDescent="0.25">
      <c r="B8231" s="265">
        <v>102481</v>
      </c>
      <c r="C8231" s="246" t="s">
        <v>2718</v>
      </c>
      <c r="D8231" s="245" t="s">
        <v>173</v>
      </c>
      <c r="E8231" s="247">
        <v>563.98</v>
      </c>
    </row>
    <row r="8232" spans="2:5" ht="31.5" x14ac:dyDescent="0.25">
      <c r="B8232" s="265">
        <v>94964</v>
      </c>
      <c r="C8232" s="246" t="s">
        <v>2684</v>
      </c>
      <c r="D8232" s="245" t="s">
        <v>173</v>
      </c>
      <c r="E8232" s="247">
        <v>484.89</v>
      </c>
    </row>
    <row r="8233" spans="2:5" ht="31.5" x14ac:dyDescent="0.25">
      <c r="B8233" s="265">
        <v>94970</v>
      </c>
      <c r="C8233" s="246" t="s">
        <v>2690</v>
      </c>
      <c r="D8233" s="245" t="s">
        <v>173</v>
      </c>
      <c r="E8233" s="247">
        <v>464.33</v>
      </c>
    </row>
    <row r="8234" spans="2:5" ht="31.5" x14ac:dyDescent="0.25">
      <c r="B8234" s="265">
        <v>102476</v>
      </c>
      <c r="C8234" s="246" t="s">
        <v>2713</v>
      </c>
      <c r="D8234" s="245" t="s">
        <v>173</v>
      </c>
      <c r="E8234" s="247">
        <v>596.63</v>
      </c>
    </row>
    <row r="8235" spans="2:5" ht="31.5" x14ac:dyDescent="0.25">
      <c r="B8235" s="265">
        <v>102482</v>
      </c>
      <c r="C8235" s="246" t="s">
        <v>2719</v>
      </c>
      <c r="D8235" s="245" t="s">
        <v>173</v>
      </c>
      <c r="E8235" s="247">
        <v>589.70000000000005</v>
      </c>
    </row>
    <row r="8236" spans="2:5" ht="31.5" x14ac:dyDescent="0.25">
      <c r="B8236" s="265">
        <v>94965</v>
      </c>
      <c r="C8236" s="246" t="s">
        <v>2685</v>
      </c>
      <c r="D8236" s="245" t="s">
        <v>173</v>
      </c>
      <c r="E8236" s="247">
        <v>498.37</v>
      </c>
    </row>
    <row r="8237" spans="2:5" ht="31.5" x14ac:dyDescent="0.25">
      <c r="B8237" s="265">
        <v>94971</v>
      </c>
      <c r="C8237" s="246" t="s">
        <v>2691</v>
      </c>
      <c r="D8237" s="245" t="s">
        <v>173</v>
      </c>
      <c r="E8237" s="247">
        <v>486.66</v>
      </c>
    </row>
    <row r="8238" spans="2:5" ht="31.5" x14ac:dyDescent="0.25">
      <c r="B8238" s="265">
        <v>102477</v>
      </c>
      <c r="C8238" s="246" t="s">
        <v>2714</v>
      </c>
      <c r="D8238" s="245" t="s">
        <v>173</v>
      </c>
      <c r="E8238" s="247">
        <v>632.86</v>
      </c>
    </row>
    <row r="8239" spans="2:5" ht="31.5" x14ac:dyDescent="0.25">
      <c r="B8239" s="265">
        <v>102483</v>
      </c>
      <c r="C8239" s="246" t="s">
        <v>2720</v>
      </c>
      <c r="D8239" s="245" t="s">
        <v>173</v>
      </c>
      <c r="E8239" s="247">
        <v>619.14</v>
      </c>
    </row>
    <row r="8240" spans="2:5" ht="31.5" x14ac:dyDescent="0.25">
      <c r="B8240" s="265">
        <v>94966</v>
      </c>
      <c r="C8240" s="246" t="s">
        <v>2686</v>
      </c>
      <c r="D8240" s="245" t="s">
        <v>173</v>
      </c>
      <c r="E8240" s="247">
        <v>513.98</v>
      </c>
    </row>
    <row r="8241" spans="2:5" ht="31.5" x14ac:dyDescent="0.25">
      <c r="B8241" s="265">
        <v>94972</v>
      </c>
      <c r="C8241" s="246" t="s">
        <v>2692</v>
      </c>
      <c r="D8241" s="245" t="s">
        <v>173</v>
      </c>
      <c r="E8241" s="247">
        <v>502.3</v>
      </c>
    </row>
    <row r="8242" spans="2:5" ht="31.5" x14ac:dyDescent="0.25">
      <c r="B8242" s="265">
        <v>102478</v>
      </c>
      <c r="C8242" s="246" t="s">
        <v>2715</v>
      </c>
      <c r="D8242" s="245" t="s">
        <v>173</v>
      </c>
      <c r="E8242" s="247">
        <v>679.74</v>
      </c>
    </row>
    <row r="8243" spans="2:5" ht="31.5" x14ac:dyDescent="0.25">
      <c r="B8243" s="265">
        <v>102484</v>
      </c>
      <c r="C8243" s="246" t="s">
        <v>2721</v>
      </c>
      <c r="D8243" s="245" t="s">
        <v>173</v>
      </c>
      <c r="E8243" s="247">
        <v>675.69</v>
      </c>
    </row>
    <row r="8244" spans="2:5" ht="31.5" x14ac:dyDescent="0.25">
      <c r="B8244" s="265">
        <v>94967</v>
      </c>
      <c r="C8244" s="246" t="s">
        <v>2687</v>
      </c>
      <c r="D8244" s="245" t="s">
        <v>173</v>
      </c>
      <c r="E8244" s="247">
        <v>585.03</v>
      </c>
    </row>
    <row r="8245" spans="2:5" ht="31.5" x14ac:dyDescent="0.25">
      <c r="B8245" s="265">
        <v>94973</v>
      </c>
      <c r="C8245" s="246" t="s">
        <v>2693</v>
      </c>
      <c r="D8245" s="245" t="s">
        <v>173</v>
      </c>
      <c r="E8245" s="247">
        <v>570.29</v>
      </c>
    </row>
    <row r="8246" spans="2:5" ht="31.5" x14ac:dyDescent="0.25">
      <c r="B8246" s="265">
        <v>94974</v>
      </c>
      <c r="C8246" s="246" t="s">
        <v>2694</v>
      </c>
      <c r="D8246" s="245" t="s">
        <v>173</v>
      </c>
      <c r="E8246" s="247">
        <v>476.42</v>
      </c>
    </row>
    <row r="8247" spans="2:5" ht="31.5" x14ac:dyDescent="0.25">
      <c r="B8247" s="265">
        <v>94962</v>
      </c>
      <c r="C8247" s="246" t="s">
        <v>2682</v>
      </c>
      <c r="D8247" s="245" t="s">
        <v>173</v>
      </c>
      <c r="E8247" s="247">
        <v>404.31</v>
      </c>
    </row>
    <row r="8248" spans="2:5" ht="31.5" x14ac:dyDescent="0.25">
      <c r="B8248" s="265">
        <v>94968</v>
      </c>
      <c r="C8248" s="246" t="s">
        <v>2688</v>
      </c>
      <c r="D8248" s="245" t="s">
        <v>173</v>
      </c>
      <c r="E8248" s="247">
        <v>397.2</v>
      </c>
    </row>
    <row r="8249" spans="2:5" ht="31.5" x14ac:dyDescent="0.25">
      <c r="B8249" s="265">
        <v>102485</v>
      </c>
      <c r="C8249" s="246" t="s">
        <v>2722</v>
      </c>
      <c r="D8249" s="245" t="s">
        <v>173</v>
      </c>
      <c r="E8249" s="247">
        <v>574.61</v>
      </c>
    </row>
    <row r="8250" spans="2:5" ht="31.5" x14ac:dyDescent="0.25">
      <c r="B8250" s="265">
        <v>102473</v>
      </c>
      <c r="C8250" s="246" t="s">
        <v>2710</v>
      </c>
      <c r="D8250" s="245" t="s">
        <v>173</v>
      </c>
      <c r="E8250" s="247">
        <v>501.48</v>
      </c>
    </row>
    <row r="8251" spans="2:5" ht="31.5" x14ac:dyDescent="0.25">
      <c r="B8251" s="265">
        <v>102479</v>
      </c>
      <c r="C8251" s="246" t="s">
        <v>2716</v>
      </c>
      <c r="D8251" s="245" t="s">
        <v>173</v>
      </c>
      <c r="E8251" s="247">
        <v>494.47</v>
      </c>
    </row>
    <row r="8252" spans="2:5" ht="47.25" x14ac:dyDescent="0.25">
      <c r="B8252" s="265">
        <v>104835</v>
      </c>
      <c r="C8252" s="246" t="s">
        <v>9584</v>
      </c>
      <c r="D8252" s="245" t="s">
        <v>173</v>
      </c>
      <c r="E8252" s="247">
        <v>0</v>
      </c>
    </row>
    <row r="8253" spans="2:5" ht="47.25" x14ac:dyDescent="0.25">
      <c r="B8253" s="265">
        <v>104833</v>
      </c>
      <c r="C8253" s="246" t="s">
        <v>9585</v>
      </c>
      <c r="D8253" s="245" t="s">
        <v>173</v>
      </c>
      <c r="E8253" s="247">
        <v>0</v>
      </c>
    </row>
    <row r="8254" spans="2:5" ht="47.25" x14ac:dyDescent="0.25">
      <c r="B8254" s="265">
        <v>104834</v>
      </c>
      <c r="C8254" s="246" t="s">
        <v>9586</v>
      </c>
      <c r="D8254" s="245" t="s">
        <v>173</v>
      </c>
      <c r="E8254" s="247">
        <v>0</v>
      </c>
    </row>
    <row r="8255" spans="2:5" ht="47.25" x14ac:dyDescent="0.25">
      <c r="B8255" s="265">
        <v>104836</v>
      </c>
      <c r="C8255" s="246" t="s">
        <v>9587</v>
      </c>
      <c r="D8255" s="245" t="s">
        <v>173</v>
      </c>
      <c r="E8255" s="247">
        <v>0</v>
      </c>
    </row>
    <row r="8256" spans="2:5" ht="47.25" x14ac:dyDescent="0.25">
      <c r="B8256" s="265">
        <v>104837</v>
      </c>
      <c r="C8256" s="246" t="s">
        <v>9588</v>
      </c>
      <c r="D8256" s="245" t="s">
        <v>173</v>
      </c>
      <c r="E8256" s="247">
        <v>0</v>
      </c>
    </row>
    <row r="8257" spans="2:5" ht="47.25" x14ac:dyDescent="0.25">
      <c r="B8257" s="265">
        <v>104838</v>
      </c>
      <c r="C8257" s="246" t="s">
        <v>9589</v>
      </c>
      <c r="D8257" s="245" t="s">
        <v>173</v>
      </c>
      <c r="E8257" s="247">
        <v>0</v>
      </c>
    </row>
    <row r="8258" spans="2:5" ht="31.5" x14ac:dyDescent="0.25">
      <c r="B8258" s="265">
        <v>104839</v>
      </c>
      <c r="C8258" s="246" t="s">
        <v>9590</v>
      </c>
      <c r="D8258" s="245" t="s">
        <v>173</v>
      </c>
      <c r="E8258" s="247">
        <v>0</v>
      </c>
    </row>
    <row r="8259" spans="2:5" ht="47.25" x14ac:dyDescent="0.25">
      <c r="B8259" s="265">
        <v>104840</v>
      </c>
      <c r="C8259" s="246" t="s">
        <v>9591</v>
      </c>
      <c r="D8259" s="245" t="s">
        <v>173</v>
      </c>
      <c r="E8259" s="247">
        <v>0</v>
      </c>
    </row>
    <row r="8260" spans="2:5" ht="47.25" x14ac:dyDescent="0.25">
      <c r="B8260" s="265">
        <v>104830</v>
      </c>
      <c r="C8260" s="246" t="s">
        <v>9592</v>
      </c>
      <c r="D8260" s="245" t="s">
        <v>173</v>
      </c>
      <c r="E8260" s="247">
        <v>0</v>
      </c>
    </row>
    <row r="8261" spans="2:5" ht="47.25" x14ac:dyDescent="0.25">
      <c r="B8261" s="265">
        <v>104829</v>
      </c>
      <c r="C8261" s="246" t="s">
        <v>9593</v>
      </c>
      <c r="D8261" s="245" t="s">
        <v>173</v>
      </c>
      <c r="E8261" s="247">
        <v>0</v>
      </c>
    </row>
    <row r="8262" spans="2:5" ht="31.5" x14ac:dyDescent="0.25">
      <c r="B8262" s="265">
        <v>104832</v>
      </c>
      <c r="C8262" s="246" t="s">
        <v>9594</v>
      </c>
      <c r="D8262" s="245" t="s">
        <v>173</v>
      </c>
      <c r="E8262" s="247">
        <v>0</v>
      </c>
    </row>
    <row r="8263" spans="2:5" ht="47.25" x14ac:dyDescent="0.25">
      <c r="B8263" s="265">
        <v>104831</v>
      </c>
      <c r="C8263" s="246" t="s">
        <v>9595</v>
      </c>
      <c r="D8263" s="245" t="s">
        <v>173</v>
      </c>
      <c r="E8263" s="247">
        <v>0</v>
      </c>
    </row>
    <row r="8264" spans="2:5" x14ac:dyDescent="0.25">
      <c r="B8264" s="265">
        <v>103773</v>
      </c>
      <c r="C8264" s="246" t="s">
        <v>9596</v>
      </c>
      <c r="D8264" s="245" t="s">
        <v>19</v>
      </c>
      <c r="E8264" s="247">
        <v>0</v>
      </c>
    </row>
    <row r="8265" spans="2:5" x14ac:dyDescent="0.25">
      <c r="B8265" s="265">
        <v>103772</v>
      </c>
      <c r="C8265" s="246" t="s">
        <v>9597</v>
      </c>
      <c r="D8265" s="245" t="s">
        <v>19</v>
      </c>
      <c r="E8265" s="247">
        <v>0</v>
      </c>
    </row>
    <row r="8266" spans="2:5" ht="31.5" x14ac:dyDescent="0.25">
      <c r="B8266" s="265">
        <v>103768</v>
      </c>
      <c r="C8266" s="246" t="s">
        <v>9598</v>
      </c>
      <c r="D8266" s="245" t="s">
        <v>19</v>
      </c>
      <c r="E8266" s="247">
        <v>0</v>
      </c>
    </row>
    <row r="8267" spans="2:5" ht="31.5" x14ac:dyDescent="0.25">
      <c r="B8267" s="265">
        <v>103767</v>
      </c>
      <c r="C8267" s="246" t="s">
        <v>9599</v>
      </c>
      <c r="D8267" s="245" t="s">
        <v>19</v>
      </c>
      <c r="E8267" s="247">
        <v>0</v>
      </c>
    </row>
    <row r="8268" spans="2:5" ht="31.5" x14ac:dyDescent="0.25">
      <c r="B8268" s="265">
        <v>103766</v>
      </c>
      <c r="C8268" s="246" t="s">
        <v>9600</v>
      </c>
      <c r="D8268" s="245" t="s">
        <v>19</v>
      </c>
      <c r="E8268" s="247">
        <v>0</v>
      </c>
    </row>
    <row r="8269" spans="2:5" x14ac:dyDescent="0.25">
      <c r="B8269" s="265">
        <v>103765</v>
      </c>
      <c r="C8269" s="246" t="s">
        <v>9601</v>
      </c>
      <c r="D8269" s="245" t="s">
        <v>19</v>
      </c>
      <c r="E8269" s="247">
        <v>0</v>
      </c>
    </row>
    <row r="8270" spans="2:5" x14ac:dyDescent="0.25">
      <c r="B8270" s="265">
        <v>103771</v>
      </c>
      <c r="C8270" s="246" t="s">
        <v>9602</v>
      </c>
      <c r="D8270" s="245" t="s">
        <v>19</v>
      </c>
      <c r="E8270" s="247">
        <v>0</v>
      </c>
    </row>
    <row r="8271" spans="2:5" ht="31.5" x14ac:dyDescent="0.25">
      <c r="B8271" s="265">
        <v>103769</v>
      </c>
      <c r="C8271" s="246" t="s">
        <v>7261</v>
      </c>
      <c r="D8271" s="245" t="s">
        <v>19</v>
      </c>
      <c r="E8271" s="247">
        <v>3331.21</v>
      </c>
    </row>
    <row r="8272" spans="2:5" ht="31.5" x14ac:dyDescent="0.25">
      <c r="B8272" s="265">
        <v>103770</v>
      </c>
      <c r="C8272" s="246" t="s">
        <v>9603</v>
      </c>
      <c r="D8272" s="245" t="s">
        <v>19</v>
      </c>
      <c r="E8272" s="247">
        <v>0</v>
      </c>
    </row>
    <row r="8273" spans="2:5" x14ac:dyDescent="0.25">
      <c r="B8273" s="265">
        <v>103764</v>
      </c>
      <c r="C8273" s="246" t="s">
        <v>9604</v>
      </c>
      <c r="D8273" s="245" t="s">
        <v>19</v>
      </c>
      <c r="E8273" s="247">
        <v>0</v>
      </c>
    </row>
    <row r="8274" spans="2:5" x14ac:dyDescent="0.25">
      <c r="B8274" s="265">
        <v>103780</v>
      </c>
      <c r="C8274" s="246" t="s">
        <v>9605</v>
      </c>
      <c r="D8274" s="245" t="s">
        <v>121</v>
      </c>
      <c r="E8274" s="247">
        <v>0</v>
      </c>
    </row>
    <row r="8275" spans="2:5" x14ac:dyDescent="0.25">
      <c r="B8275" s="265">
        <v>103781</v>
      </c>
      <c r="C8275" s="246" t="s">
        <v>9606</v>
      </c>
      <c r="D8275" s="245" t="s">
        <v>121</v>
      </c>
      <c r="E8275" s="247">
        <v>0</v>
      </c>
    </row>
    <row r="8276" spans="2:5" ht="31.5" x14ac:dyDescent="0.25">
      <c r="B8276" s="265">
        <v>103779</v>
      </c>
      <c r="C8276" s="246" t="s">
        <v>9607</v>
      </c>
      <c r="D8276" s="245" t="s">
        <v>121</v>
      </c>
      <c r="E8276" s="247">
        <v>0</v>
      </c>
    </row>
    <row r="8277" spans="2:5" x14ac:dyDescent="0.25">
      <c r="B8277" s="265">
        <v>103778</v>
      </c>
      <c r="C8277" s="246" t="s">
        <v>9608</v>
      </c>
      <c r="D8277" s="245" t="s">
        <v>121</v>
      </c>
      <c r="E8277" s="247">
        <v>0</v>
      </c>
    </row>
    <row r="8278" spans="2:5" x14ac:dyDescent="0.25">
      <c r="B8278" s="265">
        <v>103924</v>
      </c>
      <c r="C8278" s="246" t="s">
        <v>9609</v>
      </c>
      <c r="D8278" s="245" t="s">
        <v>121</v>
      </c>
      <c r="E8278" s="247">
        <v>0</v>
      </c>
    </row>
    <row r="8279" spans="2:5" ht="31.5" x14ac:dyDescent="0.25">
      <c r="B8279" s="265">
        <v>103776</v>
      </c>
      <c r="C8279" s="246" t="s">
        <v>9610</v>
      </c>
      <c r="D8279" s="245" t="s">
        <v>121</v>
      </c>
      <c r="E8279" s="247">
        <v>0</v>
      </c>
    </row>
    <row r="8280" spans="2:5" x14ac:dyDescent="0.25">
      <c r="B8280" s="265">
        <v>103774</v>
      </c>
      <c r="C8280" s="246" t="s">
        <v>9611</v>
      </c>
      <c r="D8280" s="245" t="s">
        <v>121</v>
      </c>
      <c r="E8280" s="247">
        <v>0</v>
      </c>
    </row>
    <row r="8281" spans="2:5" x14ac:dyDescent="0.25">
      <c r="B8281" s="265">
        <v>103775</v>
      </c>
      <c r="C8281" s="246" t="s">
        <v>9612</v>
      </c>
      <c r="D8281" s="245" t="s">
        <v>121</v>
      </c>
      <c r="E8281" s="247">
        <v>0</v>
      </c>
    </row>
    <row r="8282" spans="2:5" ht="31.5" x14ac:dyDescent="0.25">
      <c r="B8282" s="265">
        <v>97097</v>
      </c>
      <c r="C8282" s="246" t="s">
        <v>2358</v>
      </c>
      <c r="D8282" s="245" t="s">
        <v>121</v>
      </c>
      <c r="E8282" s="247">
        <v>36.79</v>
      </c>
    </row>
    <row r="8283" spans="2:5" ht="31.5" x14ac:dyDescent="0.25">
      <c r="B8283" s="265">
        <v>97089</v>
      </c>
      <c r="C8283" s="246" t="s">
        <v>2352</v>
      </c>
      <c r="D8283" s="245" t="s">
        <v>171</v>
      </c>
      <c r="E8283" s="247">
        <v>16.2</v>
      </c>
    </row>
    <row r="8284" spans="2:5" ht="31.5" x14ac:dyDescent="0.25">
      <c r="B8284" s="265">
        <v>97090</v>
      </c>
      <c r="C8284" s="246" t="s">
        <v>2353</v>
      </c>
      <c r="D8284" s="245" t="s">
        <v>171</v>
      </c>
      <c r="E8284" s="247">
        <v>15.84</v>
      </c>
    </row>
    <row r="8285" spans="2:5" ht="31.5" x14ac:dyDescent="0.25">
      <c r="B8285" s="265">
        <v>97091</v>
      </c>
      <c r="C8285" s="246" t="s">
        <v>2354</v>
      </c>
      <c r="D8285" s="245" t="s">
        <v>171</v>
      </c>
      <c r="E8285" s="247">
        <v>15.32</v>
      </c>
    </row>
    <row r="8286" spans="2:5" ht="31.5" x14ac:dyDescent="0.25">
      <c r="B8286" s="265">
        <v>97092</v>
      </c>
      <c r="C8286" s="246" t="s">
        <v>2355</v>
      </c>
      <c r="D8286" s="245" t="s">
        <v>171</v>
      </c>
      <c r="E8286" s="247">
        <v>14.77</v>
      </c>
    </row>
    <row r="8287" spans="2:5" ht="31.5" x14ac:dyDescent="0.25">
      <c r="B8287" s="265">
        <v>103053</v>
      </c>
      <c r="C8287" s="246" t="s">
        <v>9613</v>
      </c>
      <c r="D8287" s="245" t="s">
        <v>171</v>
      </c>
      <c r="E8287" s="247">
        <v>0</v>
      </c>
    </row>
    <row r="8288" spans="2:5" ht="31.5" x14ac:dyDescent="0.25">
      <c r="B8288" s="265">
        <v>97093</v>
      </c>
      <c r="C8288" s="246" t="s">
        <v>2356</v>
      </c>
      <c r="D8288" s="245" t="s">
        <v>171</v>
      </c>
      <c r="E8288" s="247">
        <v>13.79</v>
      </c>
    </row>
    <row r="8289" spans="2:5" ht="31.5" x14ac:dyDescent="0.25">
      <c r="B8289" s="265">
        <v>103054</v>
      </c>
      <c r="C8289" s="246" t="s">
        <v>9614</v>
      </c>
      <c r="D8289" s="245" t="s">
        <v>171</v>
      </c>
      <c r="E8289" s="247">
        <v>0</v>
      </c>
    </row>
    <row r="8290" spans="2:5" ht="31.5" x14ac:dyDescent="0.25">
      <c r="B8290" s="265">
        <v>97088</v>
      </c>
      <c r="C8290" s="246" t="s">
        <v>2351</v>
      </c>
      <c r="D8290" s="245" t="s">
        <v>171</v>
      </c>
      <c r="E8290" s="247">
        <v>17.77</v>
      </c>
    </row>
    <row r="8291" spans="2:5" ht="31.5" x14ac:dyDescent="0.25">
      <c r="B8291" s="265">
        <v>97087</v>
      </c>
      <c r="C8291" s="246" t="s">
        <v>2350</v>
      </c>
      <c r="D8291" s="245" t="s">
        <v>121</v>
      </c>
      <c r="E8291" s="247">
        <v>2.52</v>
      </c>
    </row>
    <row r="8292" spans="2:5" ht="31.5" x14ac:dyDescent="0.25">
      <c r="B8292" s="265">
        <v>97083</v>
      </c>
      <c r="C8292" s="246" t="s">
        <v>2347</v>
      </c>
      <c r="D8292" s="245" t="s">
        <v>121</v>
      </c>
      <c r="E8292" s="247">
        <v>4.41</v>
      </c>
    </row>
    <row r="8293" spans="2:5" ht="31.5" x14ac:dyDescent="0.25">
      <c r="B8293" s="265">
        <v>97084</v>
      </c>
      <c r="C8293" s="246" t="s">
        <v>2348</v>
      </c>
      <c r="D8293" s="245" t="s">
        <v>121</v>
      </c>
      <c r="E8293" s="247">
        <v>0.92</v>
      </c>
    </row>
    <row r="8294" spans="2:5" ht="31.5" x14ac:dyDescent="0.25">
      <c r="B8294" s="265">
        <v>97096</v>
      </c>
      <c r="C8294" s="246" t="s">
        <v>2357</v>
      </c>
      <c r="D8294" s="245" t="s">
        <v>173</v>
      </c>
      <c r="E8294" s="247">
        <v>576.32000000000005</v>
      </c>
    </row>
    <row r="8295" spans="2:5" x14ac:dyDescent="0.25">
      <c r="B8295" s="265">
        <v>97082</v>
      </c>
      <c r="C8295" s="246" t="s">
        <v>2346</v>
      </c>
      <c r="D8295" s="245" t="s">
        <v>173</v>
      </c>
      <c r="E8295" s="247">
        <v>83.37</v>
      </c>
    </row>
    <row r="8296" spans="2:5" ht="31.5" x14ac:dyDescent="0.25">
      <c r="B8296" s="265">
        <v>103076</v>
      </c>
      <c r="C8296" s="246" t="s">
        <v>2369</v>
      </c>
      <c r="D8296" s="245" t="s">
        <v>121</v>
      </c>
      <c r="E8296" s="247">
        <v>151.52000000000001</v>
      </c>
    </row>
    <row r="8297" spans="2:5" ht="31.5" x14ac:dyDescent="0.25">
      <c r="B8297" s="265">
        <v>103067</v>
      </c>
      <c r="C8297" s="246" t="s">
        <v>9615</v>
      </c>
      <c r="D8297" s="245" t="s">
        <v>121</v>
      </c>
      <c r="E8297" s="247">
        <v>0</v>
      </c>
    </row>
    <row r="8298" spans="2:5" ht="31.5" x14ac:dyDescent="0.25">
      <c r="B8298" s="265">
        <v>103077</v>
      </c>
      <c r="C8298" s="246" t="s">
        <v>2370</v>
      </c>
      <c r="D8298" s="245" t="s">
        <v>121</v>
      </c>
      <c r="E8298" s="247">
        <v>194.99</v>
      </c>
    </row>
    <row r="8299" spans="2:5" ht="31.5" x14ac:dyDescent="0.25">
      <c r="B8299" s="265">
        <v>103068</v>
      </c>
      <c r="C8299" s="246" t="s">
        <v>9616</v>
      </c>
      <c r="D8299" s="245" t="s">
        <v>121</v>
      </c>
      <c r="E8299" s="247">
        <v>0</v>
      </c>
    </row>
    <row r="8300" spans="2:5" ht="31.5" x14ac:dyDescent="0.25">
      <c r="B8300" s="265">
        <v>103078</v>
      </c>
      <c r="C8300" s="246" t="s">
        <v>2371</v>
      </c>
      <c r="D8300" s="245" t="s">
        <v>121</v>
      </c>
      <c r="E8300" s="247">
        <v>234.63</v>
      </c>
    </row>
    <row r="8301" spans="2:5" ht="31.5" x14ac:dyDescent="0.25">
      <c r="B8301" s="265">
        <v>103069</v>
      </c>
      <c r="C8301" s="246" t="s">
        <v>9617</v>
      </c>
      <c r="D8301" s="245" t="s">
        <v>121</v>
      </c>
      <c r="E8301" s="247">
        <v>0</v>
      </c>
    </row>
    <row r="8302" spans="2:5" ht="31.5" x14ac:dyDescent="0.25">
      <c r="B8302" s="265">
        <v>103079</v>
      </c>
      <c r="C8302" s="246" t="s">
        <v>2372</v>
      </c>
      <c r="D8302" s="245" t="s">
        <v>121</v>
      </c>
      <c r="E8302" s="247">
        <v>281.39</v>
      </c>
    </row>
    <row r="8303" spans="2:5" ht="31.5" x14ac:dyDescent="0.25">
      <c r="B8303" s="265">
        <v>103070</v>
      </c>
      <c r="C8303" s="246" t="s">
        <v>9618</v>
      </c>
      <c r="D8303" s="245" t="s">
        <v>121</v>
      </c>
      <c r="E8303" s="247">
        <v>0</v>
      </c>
    </row>
    <row r="8304" spans="2:5" ht="31.5" x14ac:dyDescent="0.25">
      <c r="B8304" s="265">
        <v>103080</v>
      </c>
      <c r="C8304" s="246" t="s">
        <v>2373</v>
      </c>
      <c r="D8304" s="245" t="s">
        <v>121</v>
      </c>
      <c r="E8304" s="247">
        <v>345.19</v>
      </c>
    </row>
    <row r="8305" spans="2:5" ht="31.5" x14ac:dyDescent="0.25">
      <c r="B8305" s="265">
        <v>103071</v>
      </c>
      <c r="C8305" s="246" t="s">
        <v>9619</v>
      </c>
      <c r="D8305" s="245" t="s">
        <v>121</v>
      </c>
      <c r="E8305" s="247">
        <v>0</v>
      </c>
    </row>
    <row r="8306" spans="2:5" ht="31.5" x14ac:dyDescent="0.25">
      <c r="B8306" s="265">
        <v>103075</v>
      </c>
      <c r="C8306" s="246" t="s">
        <v>2368</v>
      </c>
      <c r="D8306" s="245" t="s">
        <v>121</v>
      </c>
      <c r="E8306" s="247">
        <v>208.02</v>
      </c>
    </row>
    <row r="8307" spans="2:5" ht="31.5" x14ac:dyDescent="0.25">
      <c r="B8307" s="265">
        <v>103062</v>
      </c>
      <c r="C8307" s="246" t="s">
        <v>9620</v>
      </c>
      <c r="D8307" s="245" t="s">
        <v>121</v>
      </c>
      <c r="E8307" s="247">
        <v>0</v>
      </c>
    </row>
    <row r="8308" spans="2:5" ht="31.5" x14ac:dyDescent="0.25">
      <c r="B8308" s="265">
        <v>103065</v>
      </c>
      <c r="C8308" s="246" t="s">
        <v>9621</v>
      </c>
      <c r="D8308" s="245" t="s">
        <v>121</v>
      </c>
      <c r="E8308" s="247">
        <v>0</v>
      </c>
    </row>
    <row r="8309" spans="2:5" ht="31.5" x14ac:dyDescent="0.25">
      <c r="B8309" s="265">
        <v>103063</v>
      </c>
      <c r="C8309" s="246" t="s">
        <v>9622</v>
      </c>
      <c r="D8309" s="245" t="s">
        <v>121</v>
      </c>
      <c r="E8309" s="247">
        <v>0</v>
      </c>
    </row>
    <row r="8310" spans="2:5" ht="31.5" x14ac:dyDescent="0.25">
      <c r="B8310" s="265">
        <v>103066</v>
      </c>
      <c r="C8310" s="246" t="s">
        <v>9623</v>
      </c>
      <c r="D8310" s="245" t="s">
        <v>121</v>
      </c>
      <c r="E8310" s="247">
        <v>0</v>
      </c>
    </row>
    <row r="8311" spans="2:5" ht="31.5" x14ac:dyDescent="0.25">
      <c r="B8311" s="265">
        <v>103064</v>
      </c>
      <c r="C8311" s="246" t="s">
        <v>9624</v>
      </c>
      <c r="D8311" s="245" t="s">
        <v>121</v>
      </c>
      <c r="E8311" s="247">
        <v>0</v>
      </c>
    </row>
    <row r="8312" spans="2:5" ht="31.5" x14ac:dyDescent="0.25">
      <c r="B8312" s="265">
        <v>103074</v>
      </c>
      <c r="C8312" s="246" t="s">
        <v>2367</v>
      </c>
      <c r="D8312" s="245" t="s">
        <v>121</v>
      </c>
      <c r="E8312" s="247">
        <v>171.23</v>
      </c>
    </row>
    <row r="8313" spans="2:5" ht="31.5" x14ac:dyDescent="0.25">
      <c r="B8313" s="265">
        <v>103057</v>
      </c>
      <c r="C8313" s="246" t="s">
        <v>9625</v>
      </c>
      <c r="D8313" s="245" t="s">
        <v>121</v>
      </c>
      <c r="E8313" s="247">
        <v>0</v>
      </c>
    </row>
    <row r="8314" spans="2:5" ht="31.5" x14ac:dyDescent="0.25">
      <c r="B8314" s="265">
        <v>103060</v>
      </c>
      <c r="C8314" s="246" t="s">
        <v>9626</v>
      </c>
      <c r="D8314" s="245" t="s">
        <v>121</v>
      </c>
      <c r="E8314" s="247">
        <v>0</v>
      </c>
    </row>
    <row r="8315" spans="2:5" ht="31.5" x14ac:dyDescent="0.25">
      <c r="B8315" s="265">
        <v>103058</v>
      </c>
      <c r="C8315" s="246" t="s">
        <v>9627</v>
      </c>
      <c r="D8315" s="245" t="s">
        <v>121</v>
      </c>
      <c r="E8315" s="247">
        <v>0</v>
      </c>
    </row>
    <row r="8316" spans="2:5" ht="31.5" x14ac:dyDescent="0.25">
      <c r="B8316" s="265">
        <v>103061</v>
      </c>
      <c r="C8316" s="246" t="s">
        <v>9628</v>
      </c>
      <c r="D8316" s="245" t="s">
        <v>121</v>
      </c>
      <c r="E8316" s="247">
        <v>0</v>
      </c>
    </row>
    <row r="8317" spans="2:5" ht="31.5" x14ac:dyDescent="0.25">
      <c r="B8317" s="265">
        <v>103059</v>
      </c>
      <c r="C8317" s="246" t="s">
        <v>9629</v>
      </c>
      <c r="D8317" s="245" t="s">
        <v>121</v>
      </c>
      <c r="E8317" s="247">
        <v>0</v>
      </c>
    </row>
    <row r="8318" spans="2:5" ht="31.5" x14ac:dyDescent="0.25">
      <c r="B8318" s="265">
        <v>97101</v>
      </c>
      <c r="C8318" s="246" t="s">
        <v>2359</v>
      </c>
      <c r="D8318" s="245" t="s">
        <v>121</v>
      </c>
      <c r="E8318" s="247">
        <v>175.2</v>
      </c>
    </row>
    <row r="8319" spans="2:5" x14ac:dyDescent="0.25">
      <c r="B8319" s="265">
        <v>97098</v>
      </c>
      <c r="C8319" s="246" t="s">
        <v>9630</v>
      </c>
      <c r="D8319" s="245" t="s">
        <v>121</v>
      </c>
      <c r="E8319" s="247">
        <v>0</v>
      </c>
    </row>
    <row r="8320" spans="2:5" ht="31.5" x14ac:dyDescent="0.25">
      <c r="B8320" s="265">
        <v>97102</v>
      </c>
      <c r="C8320" s="246" t="s">
        <v>2360</v>
      </c>
      <c r="D8320" s="245" t="s">
        <v>121</v>
      </c>
      <c r="E8320" s="247">
        <v>218.67</v>
      </c>
    </row>
    <row r="8321" spans="2:5" x14ac:dyDescent="0.25">
      <c r="B8321" s="265">
        <v>97099</v>
      </c>
      <c r="C8321" s="246" t="s">
        <v>9631</v>
      </c>
      <c r="D8321" s="245" t="s">
        <v>121</v>
      </c>
      <c r="E8321" s="247">
        <v>0</v>
      </c>
    </row>
    <row r="8322" spans="2:5" ht="31.5" x14ac:dyDescent="0.25">
      <c r="B8322" s="265">
        <v>97103</v>
      </c>
      <c r="C8322" s="246" t="s">
        <v>2361</v>
      </c>
      <c r="D8322" s="245" t="s">
        <v>121</v>
      </c>
      <c r="E8322" s="247">
        <v>258.31</v>
      </c>
    </row>
    <row r="8323" spans="2:5" x14ac:dyDescent="0.25">
      <c r="B8323" s="265">
        <v>97100</v>
      </c>
      <c r="C8323" s="246" t="s">
        <v>9632</v>
      </c>
      <c r="D8323" s="245" t="s">
        <v>121</v>
      </c>
      <c r="E8323" s="247">
        <v>0</v>
      </c>
    </row>
    <row r="8324" spans="2:5" ht="31.5" x14ac:dyDescent="0.25">
      <c r="B8324" s="265">
        <v>103072</v>
      </c>
      <c r="C8324" s="246" t="s">
        <v>2365</v>
      </c>
      <c r="D8324" s="245" t="s">
        <v>121</v>
      </c>
      <c r="E8324" s="247">
        <v>305.07</v>
      </c>
    </row>
    <row r="8325" spans="2:5" x14ac:dyDescent="0.25">
      <c r="B8325" s="265">
        <v>103055</v>
      </c>
      <c r="C8325" s="246" t="s">
        <v>9633</v>
      </c>
      <c r="D8325" s="245" t="s">
        <v>121</v>
      </c>
      <c r="E8325" s="247">
        <v>0</v>
      </c>
    </row>
    <row r="8326" spans="2:5" ht="31.5" x14ac:dyDescent="0.25">
      <c r="B8326" s="265">
        <v>103073</v>
      </c>
      <c r="C8326" s="246" t="s">
        <v>2366</v>
      </c>
      <c r="D8326" s="245" t="s">
        <v>121</v>
      </c>
      <c r="E8326" s="247">
        <v>368.87</v>
      </c>
    </row>
    <row r="8327" spans="2:5" x14ac:dyDescent="0.25">
      <c r="B8327" s="265">
        <v>103056</v>
      </c>
      <c r="C8327" s="246" t="s">
        <v>9634</v>
      </c>
      <c r="D8327" s="245" t="s">
        <v>121</v>
      </c>
      <c r="E8327" s="247">
        <v>0</v>
      </c>
    </row>
    <row r="8328" spans="2:5" ht="31.5" x14ac:dyDescent="0.25">
      <c r="B8328" s="265">
        <v>97086</v>
      </c>
      <c r="C8328" s="246" t="s">
        <v>2349</v>
      </c>
      <c r="D8328" s="245" t="s">
        <v>121</v>
      </c>
      <c r="E8328" s="247">
        <v>164.69</v>
      </c>
    </row>
    <row r="8329" spans="2:5" ht="31.5" x14ac:dyDescent="0.25">
      <c r="B8329" s="265">
        <v>97085</v>
      </c>
      <c r="C8329" s="246" t="s">
        <v>9635</v>
      </c>
      <c r="D8329" s="245" t="s">
        <v>121</v>
      </c>
      <c r="E8329" s="247">
        <v>0</v>
      </c>
    </row>
    <row r="8330" spans="2:5" ht="31.5" x14ac:dyDescent="0.25">
      <c r="B8330" s="265">
        <v>104766</v>
      </c>
      <c r="C8330" s="246" t="s">
        <v>3375</v>
      </c>
      <c r="D8330" s="245" t="s">
        <v>123</v>
      </c>
      <c r="E8330" s="247">
        <v>19.84</v>
      </c>
    </row>
    <row r="8331" spans="2:5" ht="31.5" x14ac:dyDescent="0.25">
      <c r="B8331" s="265">
        <v>90467</v>
      </c>
      <c r="C8331" s="246" t="s">
        <v>5460</v>
      </c>
      <c r="D8331" s="245" t="s">
        <v>123</v>
      </c>
      <c r="E8331" s="247">
        <v>28.99</v>
      </c>
    </row>
    <row r="8332" spans="2:5" ht="31.5" x14ac:dyDescent="0.25">
      <c r="B8332" s="265">
        <v>90466</v>
      </c>
      <c r="C8332" s="246" t="s">
        <v>5459</v>
      </c>
      <c r="D8332" s="245" t="s">
        <v>123</v>
      </c>
      <c r="E8332" s="247">
        <v>19.309999999999999</v>
      </c>
    </row>
    <row r="8333" spans="2:5" ht="31.5" x14ac:dyDescent="0.25">
      <c r="B8333" s="265">
        <v>90469</v>
      </c>
      <c r="C8333" s="246" t="s">
        <v>5462</v>
      </c>
      <c r="D8333" s="245" t="s">
        <v>123</v>
      </c>
      <c r="E8333" s="247">
        <v>13.81</v>
      </c>
    </row>
    <row r="8334" spans="2:5" ht="31.5" x14ac:dyDescent="0.25">
      <c r="B8334" s="265">
        <v>90470</v>
      </c>
      <c r="C8334" s="246" t="s">
        <v>5463</v>
      </c>
      <c r="D8334" s="245" t="s">
        <v>123</v>
      </c>
      <c r="E8334" s="247">
        <v>18.23</v>
      </c>
    </row>
    <row r="8335" spans="2:5" ht="31.5" x14ac:dyDescent="0.25">
      <c r="B8335" s="265">
        <v>90468</v>
      </c>
      <c r="C8335" s="246" t="s">
        <v>5461</v>
      </c>
      <c r="D8335" s="245" t="s">
        <v>123</v>
      </c>
      <c r="E8335" s="247">
        <v>9.1199999999999992</v>
      </c>
    </row>
    <row r="8336" spans="2:5" ht="31.5" x14ac:dyDescent="0.25">
      <c r="B8336" s="265">
        <v>91188</v>
      </c>
      <c r="C8336" s="246" t="s">
        <v>5480</v>
      </c>
      <c r="D8336" s="245" t="s">
        <v>19</v>
      </c>
      <c r="E8336" s="247">
        <v>16.100000000000001</v>
      </c>
    </row>
    <row r="8337" spans="2:5" ht="31.5" x14ac:dyDescent="0.25">
      <c r="B8337" s="265">
        <v>91189</v>
      </c>
      <c r="C8337" s="246" t="s">
        <v>5481</v>
      </c>
      <c r="D8337" s="245" t="s">
        <v>19</v>
      </c>
      <c r="E8337" s="247">
        <v>84.69</v>
      </c>
    </row>
    <row r="8338" spans="2:5" ht="31.5" x14ac:dyDescent="0.25">
      <c r="B8338" s="265">
        <v>91192</v>
      </c>
      <c r="C8338" s="246" t="s">
        <v>5484</v>
      </c>
      <c r="D8338" s="245" t="s">
        <v>19</v>
      </c>
      <c r="E8338" s="247">
        <v>25.29</v>
      </c>
    </row>
    <row r="8339" spans="2:5" x14ac:dyDescent="0.25">
      <c r="B8339" s="265">
        <v>91190</v>
      </c>
      <c r="C8339" s="246" t="s">
        <v>5482</v>
      </c>
      <c r="D8339" s="245" t="s">
        <v>19</v>
      </c>
      <c r="E8339" s="247">
        <v>12.88</v>
      </c>
    </row>
    <row r="8340" spans="2:5" x14ac:dyDescent="0.25">
      <c r="B8340" s="265">
        <v>91191</v>
      </c>
      <c r="C8340" s="246" t="s">
        <v>5483</v>
      </c>
      <c r="D8340" s="245" t="s">
        <v>19</v>
      </c>
      <c r="E8340" s="247">
        <v>17.329999999999998</v>
      </c>
    </row>
    <row r="8341" spans="2:5" ht="31.5" x14ac:dyDescent="0.25">
      <c r="B8341" s="265">
        <v>95541</v>
      </c>
      <c r="C8341" s="246" t="s">
        <v>5490</v>
      </c>
      <c r="D8341" s="245" t="s">
        <v>19</v>
      </c>
      <c r="E8341" s="247">
        <v>32.39</v>
      </c>
    </row>
    <row r="8342" spans="2:5" ht="31.5" x14ac:dyDescent="0.25">
      <c r="B8342" s="265">
        <v>96564</v>
      </c>
      <c r="C8342" s="246" t="s">
        <v>9636</v>
      </c>
      <c r="D8342" s="245" t="s">
        <v>123</v>
      </c>
      <c r="E8342" s="247">
        <v>0</v>
      </c>
    </row>
    <row r="8343" spans="2:5" ht="31.5" x14ac:dyDescent="0.25">
      <c r="B8343" s="265">
        <v>104785</v>
      </c>
      <c r="C8343" s="246" t="s">
        <v>3383</v>
      </c>
      <c r="D8343" s="245" t="s">
        <v>123</v>
      </c>
      <c r="E8343" s="247">
        <v>14.97</v>
      </c>
    </row>
    <row r="8344" spans="2:5" ht="47.25" x14ac:dyDescent="0.25">
      <c r="B8344" s="265">
        <v>91181</v>
      </c>
      <c r="C8344" s="246" t="s">
        <v>5475</v>
      </c>
      <c r="D8344" s="245" t="s">
        <v>123</v>
      </c>
      <c r="E8344" s="247">
        <v>29.79</v>
      </c>
    </row>
    <row r="8345" spans="2:5" ht="31.5" x14ac:dyDescent="0.25">
      <c r="B8345" s="265">
        <v>91166</v>
      </c>
      <c r="C8345" s="246" t="s">
        <v>5464</v>
      </c>
      <c r="D8345" s="245" t="s">
        <v>123</v>
      </c>
      <c r="E8345" s="247">
        <v>4.53</v>
      </c>
    </row>
    <row r="8346" spans="2:5" ht="31.5" x14ac:dyDescent="0.25">
      <c r="B8346" s="265">
        <v>91167</v>
      </c>
      <c r="C8346" s="246" t="s">
        <v>5465</v>
      </c>
      <c r="D8346" s="245" t="s">
        <v>123</v>
      </c>
      <c r="E8346" s="247">
        <v>13.09</v>
      </c>
    </row>
    <row r="8347" spans="2:5" ht="47.25" x14ac:dyDescent="0.25">
      <c r="B8347" s="265">
        <v>91176</v>
      </c>
      <c r="C8347" s="246" t="s">
        <v>5472</v>
      </c>
      <c r="D8347" s="245" t="s">
        <v>123</v>
      </c>
      <c r="E8347" s="247">
        <v>20.97</v>
      </c>
    </row>
    <row r="8348" spans="2:5" ht="31.5" x14ac:dyDescent="0.25">
      <c r="B8348" s="265">
        <v>91182</v>
      </c>
      <c r="C8348" s="246" t="s">
        <v>5476</v>
      </c>
      <c r="D8348" s="245" t="s">
        <v>123</v>
      </c>
      <c r="E8348" s="247">
        <v>31.1</v>
      </c>
    </row>
    <row r="8349" spans="2:5" ht="47.25" x14ac:dyDescent="0.25">
      <c r="B8349" s="265">
        <v>91186</v>
      </c>
      <c r="C8349" s="246" t="s">
        <v>5478</v>
      </c>
      <c r="D8349" s="245" t="s">
        <v>123</v>
      </c>
      <c r="E8349" s="247">
        <v>34.380000000000003</v>
      </c>
    </row>
    <row r="8350" spans="2:5" ht="47.25" x14ac:dyDescent="0.25">
      <c r="B8350" s="265">
        <v>91171</v>
      </c>
      <c r="C8350" s="246" t="s">
        <v>5467</v>
      </c>
      <c r="D8350" s="245" t="s">
        <v>123</v>
      </c>
      <c r="E8350" s="247">
        <v>21.23</v>
      </c>
    </row>
    <row r="8351" spans="2:5" ht="47.25" x14ac:dyDescent="0.25">
      <c r="B8351" s="265">
        <v>91187</v>
      </c>
      <c r="C8351" s="246" t="s">
        <v>5479</v>
      </c>
      <c r="D8351" s="245" t="s">
        <v>123</v>
      </c>
      <c r="E8351" s="247">
        <v>31.04</v>
      </c>
    </row>
    <row r="8352" spans="2:5" ht="47.25" x14ac:dyDescent="0.25">
      <c r="B8352" s="265">
        <v>91172</v>
      </c>
      <c r="C8352" s="246" t="s">
        <v>5468</v>
      </c>
      <c r="D8352" s="245" t="s">
        <v>123</v>
      </c>
      <c r="E8352" s="247">
        <v>24.42</v>
      </c>
    </row>
    <row r="8353" spans="2:5" ht="47.25" x14ac:dyDescent="0.25">
      <c r="B8353" s="265">
        <v>91185</v>
      </c>
      <c r="C8353" s="246" t="s">
        <v>5477</v>
      </c>
      <c r="D8353" s="245" t="s">
        <v>123</v>
      </c>
      <c r="E8353" s="247">
        <v>31.1</v>
      </c>
    </row>
    <row r="8354" spans="2:5" ht="47.25" x14ac:dyDescent="0.25">
      <c r="B8354" s="265">
        <v>91170</v>
      </c>
      <c r="C8354" s="246" t="s">
        <v>5466</v>
      </c>
      <c r="D8354" s="245" t="s">
        <v>123</v>
      </c>
      <c r="E8354" s="247">
        <v>13.09</v>
      </c>
    </row>
    <row r="8355" spans="2:5" ht="47.25" x14ac:dyDescent="0.25">
      <c r="B8355" s="265">
        <v>91180</v>
      </c>
      <c r="C8355" s="246" t="s">
        <v>5474</v>
      </c>
      <c r="D8355" s="245" t="s">
        <v>123</v>
      </c>
      <c r="E8355" s="247">
        <v>28.24</v>
      </c>
    </row>
    <row r="8356" spans="2:5" ht="47.25" x14ac:dyDescent="0.25">
      <c r="B8356" s="265">
        <v>91179</v>
      </c>
      <c r="C8356" s="246" t="s">
        <v>5473</v>
      </c>
      <c r="D8356" s="245" t="s">
        <v>123</v>
      </c>
      <c r="E8356" s="247">
        <v>20.97</v>
      </c>
    </row>
    <row r="8357" spans="2:5" ht="47.25" x14ac:dyDescent="0.25">
      <c r="B8357" s="265">
        <v>91174</v>
      </c>
      <c r="C8357" s="246" t="s">
        <v>5470</v>
      </c>
      <c r="D8357" s="245" t="s">
        <v>123</v>
      </c>
      <c r="E8357" s="247">
        <v>8.48</v>
      </c>
    </row>
    <row r="8358" spans="2:5" ht="47.25" x14ac:dyDescent="0.25">
      <c r="B8358" s="265">
        <v>91175</v>
      </c>
      <c r="C8358" s="246" t="s">
        <v>5471</v>
      </c>
      <c r="D8358" s="245" t="s">
        <v>123</v>
      </c>
      <c r="E8358" s="247">
        <v>13.18</v>
      </c>
    </row>
    <row r="8359" spans="2:5" ht="47.25" x14ac:dyDescent="0.25">
      <c r="B8359" s="265">
        <v>91173</v>
      </c>
      <c r="C8359" s="246" t="s">
        <v>5469</v>
      </c>
      <c r="D8359" s="245" t="s">
        <v>123</v>
      </c>
      <c r="E8359" s="247">
        <v>4.88</v>
      </c>
    </row>
    <row r="8360" spans="2:5" ht="31.5" x14ac:dyDescent="0.25">
      <c r="B8360" s="265">
        <v>104759</v>
      </c>
      <c r="C8360" s="246" t="s">
        <v>3368</v>
      </c>
      <c r="D8360" s="245" t="s">
        <v>19</v>
      </c>
      <c r="E8360" s="247">
        <v>53.59</v>
      </c>
    </row>
    <row r="8361" spans="2:5" ht="31.5" x14ac:dyDescent="0.25">
      <c r="B8361" s="265">
        <v>104760</v>
      </c>
      <c r="C8361" s="246" t="s">
        <v>3369</v>
      </c>
      <c r="D8361" s="245" t="s">
        <v>19</v>
      </c>
      <c r="E8361" s="247">
        <v>78.28</v>
      </c>
    </row>
    <row r="8362" spans="2:5" ht="31.5" x14ac:dyDescent="0.25">
      <c r="B8362" s="265">
        <v>104758</v>
      </c>
      <c r="C8362" s="246" t="s">
        <v>3367</v>
      </c>
      <c r="D8362" s="245" t="s">
        <v>19</v>
      </c>
      <c r="E8362" s="247">
        <v>20.11</v>
      </c>
    </row>
    <row r="8363" spans="2:5" ht="31.5" x14ac:dyDescent="0.25">
      <c r="B8363" s="265">
        <v>90437</v>
      </c>
      <c r="C8363" s="246" t="s">
        <v>5436</v>
      </c>
      <c r="D8363" s="245" t="s">
        <v>19</v>
      </c>
      <c r="E8363" s="247">
        <v>51.84</v>
      </c>
    </row>
    <row r="8364" spans="2:5" ht="31.5" x14ac:dyDescent="0.25">
      <c r="B8364" s="265">
        <v>90438</v>
      </c>
      <c r="C8364" s="246" t="s">
        <v>5437</v>
      </c>
      <c r="D8364" s="245" t="s">
        <v>19</v>
      </c>
      <c r="E8364" s="247">
        <v>75.72</v>
      </c>
    </row>
    <row r="8365" spans="2:5" ht="31.5" x14ac:dyDescent="0.25">
      <c r="B8365" s="265">
        <v>90436</v>
      </c>
      <c r="C8365" s="246" t="s">
        <v>5435</v>
      </c>
      <c r="D8365" s="245" t="s">
        <v>19</v>
      </c>
      <c r="E8365" s="247">
        <v>19.45</v>
      </c>
    </row>
    <row r="8366" spans="2:5" ht="31.5" x14ac:dyDescent="0.25">
      <c r="B8366" s="265">
        <v>104770</v>
      </c>
      <c r="C8366" s="246" t="s">
        <v>3377</v>
      </c>
      <c r="D8366" s="245" t="s">
        <v>19</v>
      </c>
      <c r="E8366" s="247">
        <v>2.2599999999999998</v>
      </c>
    </row>
    <row r="8367" spans="2:5" ht="31.5" x14ac:dyDescent="0.25">
      <c r="B8367" s="265">
        <v>104772</v>
      </c>
      <c r="C8367" s="246" t="s">
        <v>3378</v>
      </c>
      <c r="D8367" s="245" t="s">
        <v>19</v>
      </c>
      <c r="E8367" s="247">
        <v>3.32</v>
      </c>
    </row>
    <row r="8368" spans="2:5" ht="31.5" x14ac:dyDescent="0.25">
      <c r="B8368" s="265">
        <v>104768</v>
      </c>
      <c r="C8368" s="246" t="s">
        <v>3376</v>
      </c>
      <c r="D8368" s="245" t="s">
        <v>19</v>
      </c>
      <c r="E8368" s="247">
        <v>0.85</v>
      </c>
    </row>
    <row r="8369" spans="2:5" ht="31.5" x14ac:dyDescent="0.25">
      <c r="B8369" s="265">
        <v>104769</v>
      </c>
      <c r="C8369" s="246" t="s">
        <v>5522</v>
      </c>
      <c r="D8369" s="245" t="s">
        <v>19</v>
      </c>
      <c r="E8369" s="247">
        <v>2.2000000000000002</v>
      </c>
    </row>
    <row r="8370" spans="2:5" ht="31.5" x14ac:dyDescent="0.25">
      <c r="B8370" s="265">
        <v>104771</v>
      </c>
      <c r="C8370" s="246" t="s">
        <v>5523</v>
      </c>
      <c r="D8370" s="245" t="s">
        <v>19</v>
      </c>
      <c r="E8370" s="247">
        <v>3.21</v>
      </c>
    </row>
    <row r="8371" spans="2:5" ht="31.5" x14ac:dyDescent="0.25">
      <c r="B8371" s="265">
        <v>104767</v>
      </c>
      <c r="C8371" s="246" t="s">
        <v>5521</v>
      </c>
      <c r="D8371" s="245" t="s">
        <v>19</v>
      </c>
      <c r="E8371" s="247">
        <v>0.82</v>
      </c>
    </row>
    <row r="8372" spans="2:5" ht="31.5" x14ac:dyDescent="0.25">
      <c r="B8372" s="265">
        <v>104762</v>
      </c>
      <c r="C8372" s="246" t="s">
        <v>3371</v>
      </c>
      <c r="D8372" s="245" t="s">
        <v>19</v>
      </c>
      <c r="E8372" s="247">
        <v>32.909999999999997</v>
      </c>
    </row>
    <row r="8373" spans="2:5" ht="31.5" x14ac:dyDescent="0.25">
      <c r="B8373" s="265">
        <v>104763</v>
      </c>
      <c r="C8373" s="246" t="s">
        <v>3372</v>
      </c>
      <c r="D8373" s="245" t="s">
        <v>19</v>
      </c>
      <c r="E8373" s="247">
        <v>48.07</v>
      </c>
    </row>
    <row r="8374" spans="2:5" ht="31.5" x14ac:dyDescent="0.25">
      <c r="B8374" s="265">
        <v>104761</v>
      </c>
      <c r="C8374" s="246" t="s">
        <v>3370</v>
      </c>
      <c r="D8374" s="245" t="s">
        <v>19</v>
      </c>
      <c r="E8374" s="247">
        <v>12.34</v>
      </c>
    </row>
    <row r="8375" spans="2:5" ht="31.5" x14ac:dyDescent="0.25">
      <c r="B8375" s="265">
        <v>90440</v>
      </c>
      <c r="C8375" s="246" t="s">
        <v>5439</v>
      </c>
      <c r="D8375" s="245" t="s">
        <v>19</v>
      </c>
      <c r="E8375" s="247">
        <v>32.68</v>
      </c>
    </row>
    <row r="8376" spans="2:5" ht="31.5" x14ac:dyDescent="0.25">
      <c r="B8376" s="265">
        <v>90441</v>
      </c>
      <c r="C8376" s="246" t="s">
        <v>5440</v>
      </c>
      <c r="D8376" s="245" t="s">
        <v>19</v>
      </c>
      <c r="E8376" s="247">
        <v>47.73</v>
      </c>
    </row>
    <row r="8377" spans="2:5" ht="31.5" x14ac:dyDescent="0.25">
      <c r="B8377" s="265">
        <v>90439</v>
      </c>
      <c r="C8377" s="246" t="s">
        <v>5438</v>
      </c>
      <c r="D8377" s="245" t="s">
        <v>19</v>
      </c>
      <c r="E8377" s="247">
        <v>12.25</v>
      </c>
    </row>
    <row r="8378" spans="2:5" ht="31.5" x14ac:dyDescent="0.25">
      <c r="B8378" s="265">
        <v>104776</v>
      </c>
      <c r="C8378" s="246" t="s">
        <v>3380</v>
      </c>
      <c r="D8378" s="245" t="s">
        <v>19</v>
      </c>
      <c r="E8378" s="247">
        <v>7.67</v>
      </c>
    </row>
    <row r="8379" spans="2:5" ht="31.5" x14ac:dyDescent="0.25">
      <c r="B8379" s="265">
        <v>104778</v>
      </c>
      <c r="C8379" s="246" t="s">
        <v>3381</v>
      </c>
      <c r="D8379" s="245" t="s">
        <v>19</v>
      </c>
      <c r="E8379" s="247">
        <v>11.22</v>
      </c>
    </row>
    <row r="8380" spans="2:5" ht="31.5" x14ac:dyDescent="0.25">
      <c r="B8380" s="265">
        <v>104774</v>
      </c>
      <c r="C8380" s="246" t="s">
        <v>3379</v>
      </c>
      <c r="D8380" s="245" t="s">
        <v>19</v>
      </c>
      <c r="E8380" s="247">
        <v>2.86</v>
      </c>
    </row>
    <row r="8381" spans="2:5" ht="31.5" x14ac:dyDescent="0.25">
      <c r="B8381" s="265">
        <v>104775</v>
      </c>
      <c r="C8381" s="246" t="s">
        <v>5525</v>
      </c>
      <c r="D8381" s="245" t="s">
        <v>19</v>
      </c>
      <c r="E8381" s="247">
        <v>7.45</v>
      </c>
    </row>
    <row r="8382" spans="2:5" ht="31.5" x14ac:dyDescent="0.25">
      <c r="B8382" s="265">
        <v>104777</v>
      </c>
      <c r="C8382" s="246" t="s">
        <v>5526</v>
      </c>
      <c r="D8382" s="245" t="s">
        <v>19</v>
      </c>
      <c r="E8382" s="247">
        <v>10.88</v>
      </c>
    </row>
    <row r="8383" spans="2:5" ht="31.5" x14ac:dyDescent="0.25">
      <c r="B8383" s="265">
        <v>104773</v>
      </c>
      <c r="C8383" s="246" t="s">
        <v>5524</v>
      </c>
      <c r="D8383" s="245" t="s">
        <v>19</v>
      </c>
      <c r="E8383" s="247">
        <v>2.78</v>
      </c>
    </row>
    <row r="8384" spans="2:5" ht="31.5" x14ac:dyDescent="0.25">
      <c r="B8384" s="265">
        <v>104782</v>
      </c>
      <c r="C8384" s="246" t="s">
        <v>5529</v>
      </c>
      <c r="D8384" s="245" t="s">
        <v>19</v>
      </c>
      <c r="E8384" s="247">
        <v>59.48</v>
      </c>
    </row>
    <row r="8385" spans="2:5" ht="31.5" x14ac:dyDescent="0.25">
      <c r="B8385" s="265">
        <v>90451</v>
      </c>
      <c r="C8385" s="246" t="s">
        <v>5446</v>
      </c>
      <c r="D8385" s="245" t="s">
        <v>19</v>
      </c>
      <c r="E8385" s="247">
        <v>7.62</v>
      </c>
    </row>
    <row r="8386" spans="2:5" ht="31.5" x14ac:dyDescent="0.25">
      <c r="B8386" s="265">
        <v>90452</v>
      </c>
      <c r="C8386" s="246" t="s">
        <v>5447</v>
      </c>
      <c r="D8386" s="245" t="s">
        <v>19</v>
      </c>
      <c r="E8386" s="247">
        <v>25.53</v>
      </c>
    </row>
    <row r="8387" spans="2:5" ht="31.5" x14ac:dyDescent="0.25">
      <c r="B8387" s="265">
        <v>90455</v>
      </c>
      <c r="C8387" s="246" t="s">
        <v>5450</v>
      </c>
      <c r="D8387" s="245" t="s">
        <v>19</v>
      </c>
      <c r="E8387" s="247">
        <v>9.6</v>
      </c>
    </row>
    <row r="8388" spans="2:5" ht="31.5" x14ac:dyDescent="0.25">
      <c r="B8388" s="265">
        <v>104784</v>
      </c>
      <c r="C8388" s="246" t="s">
        <v>5531</v>
      </c>
      <c r="D8388" s="245" t="s">
        <v>19</v>
      </c>
      <c r="E8388" s="247">
        <v>15.78</v>
      </c>
    </row>
    <row r="8389" spans="2:5" ht="31.5" x14ac:dyDescent="0.25">
      <c r="B8389" s="265">
        <v>90453</v>
      </c>
      <c r="C8389" s="246" t="s">
        <v>5448</v>
      </c>
      <c r="D8389" s="245" t="s">
        <v>19</v>
      </c>
      <c r="E8389" s="247">
        <v>4.6399999999999997</v>
      </c>
    </row>
    <row r="8390" spans="2:5" ht="31.5" x14ac:dyDescent="0.25">
      <c r="B8390" s="265">
        <v>104783</v>
      </c>
      <c r="C8390" s="246" t="s">
        <v>5530</v>
      </c>
      <c r="D8390" s="245" t="s">
        <v>19</v>
      </c>
      <c r="E8390" s="247">
        <v>5.79</v>
      </c>
    </row>
    <row r="8391" spans="2:5" ht="31.5" x14ac:dyDescent="0.25">
      <c r="B8391" s="265">
        <v>90454</v>
      </c>
      <c r="C8391" s="246" t="s">
        <v>5449</v>
      </c>
      <c r="D8391" s="245" t="s">
        <v>19</v>
      </c>
      <c r="E8391" s="247">
        <v>7.36</v>
      </c>
    </row>
    <row r="8392" spans="2:5" x14ac:dyDescent="0.25">
      <c r="B8392" s="265">
        <v>90459</v>
      </c>
      <c r="C8392" s="246" t="s">
        <v>5454</v>
      </c>
      <c r="D8392" s="245" t="s">
        <v>19</v>
      </c>
      <c r="E8392" s="247">
        <v>63.78</v>
      </c>
    </row>
    <row r="8393" spans="2:5" x14ac:dyDescent="0.25">
      <c r="B8393" s="265">
        <v>90456</v>
      </c>
      <c r="C8393" s="246" t="s">
        <v>5451</v>
      </c>
      <c r="D8393" s="245" t="s">
        <v>19</v>
      </c>
      <c r="E8393" s="247">
        <v>7.15</v>
      </c>
    </row>
    <row r="8394" spans="2:5" x14ac:dyDescent="0.25">
      <c r="B8394" s="265">
        <v>90458</v>
      </c>
      <c r="C8394" s="246" t="s">
        <v>5453</v>
      </c>
      <c r="D8394" s="245" t="s">
        <v>19</v>
      </c>
      <c r="E8394" s="247">
        <v>46.58</v>
      </c>
    </row>
    <row r="8395" spans="2:5" x14ac:dyDescent="0.25">
      <c r="B8395" s="265">
        <v>90457</v>
      </c>
      <c r="C8395" s="246" t="s">
        <v>5452</v>
      </c>
      <c r="D8395" s="245" t="s">
        <v>19</v>
      </c>
      <c r="E8395" s="247">
        <v>16.329999999999998</v>
      </c>
    </row>
    <row r="8396" spans="2:5" ht="31.5" x14ac:dyDescent="0.25">
      <c r="B8396" s="265">
        <v>90447</v>
      </c>
      <c r="C8396" s="246" t="s">
        <v>5445</v>
      </c>
      <c r="D8396" s="245" t="s">
        <v>123</v>
      </c>
      <c r="E8396" s="247">
        <v>10.8</v>
      </c>
    </row>
    <row r="8397" spans="2:5" ht="31.5" x14ac:dyDescent="0.25">
      <c r="B8397" s="265">
        <v>91222</v>
      </c>
      <c r="C8397" s="246" t="s">
        <v>5485</v>
      </c>
      <c r="D8397" s="245" t="s">
        <v>123</v>
      </c>
      <c r="E8397" s="247">
        <v>11.61</v>
      </c>
    </row>
    <row r="8398" spans="2:5" ht="31.5" x14ac:dyDescent="0.25">
      <c r="B8398" s="265">
        <v>90443</v>
      </c>
      <c r="C8398" s="246" t="s">
        <v>5441</v>
      </c>
      <c r="D8398" s="245" t="s">
        <v>123</v>
      </c>
      <c r="E8398" s="247">
        <v>10.45</v>
      </c>
    </row>
    <row r="8399" spans="2:5" ht="31.5" x14ac:dyDescent="0.25">
      <c r="B8399" s="265">
        <v>104780</v>
      </c>
      <c r="C8399" s="246" t="s">
        <v>3382</v>
      </c>
      <c r="D8399" s="245" t="s">
        <v>123</v>
      </c>
      <c r="E8399" s="247">
        <v>7.44</v>
      </c>
    </row>
    <row r="8400" spans="2:5" ht="31.5" x14ac:dyDescent="0.25">
      <c r="B8400" s="265">
        <v>104781</v>
      </c>
      <c r="C8400" s="246" t="s">
        <v>5528</v>
      </c>
      <c r="D8400" s="245" t="s">
        <v>123</v>
      </c>
      <c r="E8400" s="247">
        <v>8.5399999999999991</v>
      </c>
    </row>
    <row r="8401" spans="2:5" ht="31.5" x14ac:dyDescent="0.25">
      <c r="B8401" s="265">
        <v>104779</v>
      </c>
      <c r="C8401" s="246" t="s">
        <v>5527</v>
      </c>
      <c r="D8401" s="245" t="s">
        <v>123</v>
      </c>
      <c r="E8401" s="247">
        <v>7.39</v>
      </c>
    </row>
    <row r="8402" spans="2:5" ht="31.5" x14ac:dyDescent="0.25">
      <c r="B8402" s="265">
        <v>104787</v>
      </c>
      <c r="C8402" s="246" t="s">
        <v>5533</v>
      </c>
      <c r="D8402" s="245" t="s">
        <v>123</v>
      </c>
      <c r="E8402" s="247">
        <v>10.82</v>
      </c>
    </row>
    <row r="8403" spans="2:5" ht="31.5" x14ac:dyDescent="0.25">
      <c r="B8403" s="265">
        <v>104788</v>
      </c>
      <c r="C8403" s="246" t="s">
        <v>5534</v>
      </c>
      <c r="D8403" s="245" t="s">
        <v>123</v>
      </c>
      <c r="E8403" s="247">
        <v>14.36</v>
      </c>
    </row>
    <row r="8404" spans="2:5" ht="31.5" x14ac:dyDescent="0.25">
      <c r="B8404" s="265">
        <v>104786</v>
      </c>
      <c r="C8404" s="246" t="s">
        <v>5532</v>
      </c>
      <c r="D8404" s="245" t="s">
        <v>123</v>
      </c>
      <c r="E8404" s="247">
        <v>8.15</v>
      </c>
    </row>
    <row r="8405" spans="2:5" ht="31.5" x14ac:dyDescent="0.25">
      <c r="B8405" s="265">
        <v>90445</v>
      </c>
      <c r="C8405" s="246" t="s">
        <v>5443</v>
      </c>
      <c r="D8405" s="245" t="s">
        <v>123</v>
      </c>
      <c r="E8405" s="247">
        <v>22.44</v>
      </c>
    </row>
    <row r="8406" spans="2:5" ht="31.5" x14ac:dyDescent="0.25">
      <c r="B8406" s="265">
        <v>90446</v>
      </c>
      <c r="C8406" s="246" t="s">
        <v>5444</v>
      </c>
      <c r="D8406" s="245" t="s">
        <v>123</v>
      </c>
      <c r="E8406" s="247">
        <v>29.79</v>
      </c>
    </row>
    <row r="8407" spans="2:5" ht="31.5" x14ac:dyDescent="0.25">
      <c r="B8407" s="265">
        <v>90444</v>
      </c>
      <c r="C8407" s="246" t="s">
        <v>5442</v>
      </c>
      <c r="D8407" s="245" t="s">
        <v>123</v>
      </c>
      <c r="E8407" s="247">
        <v>16.920000000000002</v>
      </c>
    </row>
    <row r="8408" spans="2:5" ht="31.5" x14ac:dyDescent="0.25">
      <c r="B8408" s="265">
        <v>104764</v>
      </c>
      <c r="C8408" s="246" t="s">
        <v>3373</v>
      </c>
      <c r="D8408" s="245" t="s">
        <v>123</v>
      </c>
      <c r="E8408" s="247">
        <v>23.13</v>
      </c>
    </row>
    <row r="8409" spans="2:5" ht="31.5" x14ac:dyDescent="0.25">
      <c r="B8409" s="265">
        <v>90460</v>
      </c>
      <c r="C8409" s="246" t="s">
        <v>5455</v>
      </c>
      <c r="D8409" s="245" t="s">
        <v>123</v>
      </c>
      <c r="E8409" s="247">
        <v>27.7</v>
      </c>
    </row>
    <row r="8410" spans="2:5" ht="31.5" x14ac:dyDescent="0.25">
      <c r="B8410" s="265">
        <v>90462</v>
      </c>
      <c r="C8410" s="246" t="s">
        <v>5457</v>
      </c>
      <c r="D8410" s="245" t="s">
        <v>123</v>
      </c>
      <c r="E8410" s="247">
        <v>4.9000000000000004</v>
      </c>
    </row>
    <row r="8411" spans="2:5" ht="31.5" x14ac:dyDescent="0.25">
      <c r="B8411" s="265">
        <v>104765</v>
      </c>
      <c r="C8411" s="246" t="s">
        <v>3374</v>
      </c>
      <c r="D8411" s="245" t="s">
        <v>123</v>
      </c>
      <c r="E8411" s="247">
        <v>19.64</v>
      </c>
    </row>
    <row r="8412" spans="2:5" ht="31.5" x14ac:dyDescent="0.25">
      <c r="B8412" s="265">
        <v>90461</v>
      </c>
      <c r="C8412" s="246" t="s">
        <v>5456</v>
      </c>
      <c r="D8412" s="245" t="s">
        <v>123</v>
      </c>
      <c r="E8412" s="247">
        <v>21.89</v>
      </c>
    </row>
    <row r="8413" spans="2:5" ht="31.5" x14ac:dyDescent="0.25">
      <c r="B8413" s="265">
        <v>90463</v>
      </c>
      <c r="C8413" s="246" t="s">
        <v>5458</v>
      </c>
      <c r="D8413" s="245" t="s">
        <v>123</v>
      </c>
      <c r="E8413" s="247">
        <v>4.33</v>
      </c>
    </row>
    <row r="8414" spans="2:5" ht="31.5" x14ac:dyDescent="0.25">
      <c r="B8414" s="265">
        <v>96560</v>
      </c>
      <c r="C8414" s="246" t="s">
        <v>5492</v>
      </c>
      <c r="D8414" s="245" t="s">
        <v>121</v>
      </c>
      <c r="E8414" s="247">
        <v>39.19</v>
      </c>
    </row>
    <row r="8415" spans="2:5" ht="31.5" x14ac:dyDescent="0.25">
      <c r="B8415" s="265">
        <v>96559</v>
      </c>
      <c r="C8415" s="246" t="s">
        <v>5491</v>
      </c>
      <c r="D8415" s="245" t="s">
        <v>121</v>
      </c>
      <c r="E8415" s="247">
        <v>39.26</v>
      </c>
    </row>
    <row r="8416" spans="2:5" ht="31.5" x14ac:dyDescent="0.25">
      <c r="B8416" s="265">
        <v>96562</v>
      </c>
      <c r="C8416" s="246" t="s">
        <v>5493</v>
      </c>
      <c r="D8416" s="245" t="s">
        <v>123</v>
      </c>
      <c r="E8416" s="247">
        <v>59.09</v>
      </c>
    </row>
    <row r="8417" spans="2:5" ht="31.5" x14ac:dyDescent="0.25">
      <c r="B8417" s="265">
        <v>96563</v>
      </c>
      <c r="C8417" s="246" t="s">
        <v>5494</v>
      </c>
      <c r="D8417" s="245" t="s">
        <v>123</v>
      </c>
      <c r="E8417" s="247">
        <v>65.87</v>
      </c>
    </row>
    <row r="8418" spans="2:5" ht="31.5" x14ac:dyDescent="0.25">
      <c r="B8418" s="265">
        <v>102469</v>
      </c>
      <c r="C8418" s="246" t="s">
        <v>9637</v>
      </c>
      <c r="D8418" s="245" t="s">
        <v>121</v>
      </c>
      <c r="E8418" s="247">
        <v>0</v>
      </c>
    </row>
    <row r="8419" spans="2:5" ht="31.5" x14ac:dyDescent="0.25">
      <c r="B8419" s="265">
        <v>104388</v>
      </c>
      <c r="C8419" s="246" t="s">
        <v>9638</v>
      </c>
      <c r="D8419" s="245" t="s">
        <v>121</v>
      </c>
      <c r="E8419" s="247">
        <v>0</v>
      </c>
    </row>
    <row r="8420" spans="2:5" ht="31.5" x14ac:dyDescent="0.25">
      <c r="B8420" s="265">
        <v>104387</v>
      </c>
      <c r="C8420" s="246" t="s">
        <v>9639</v>
      </c>
      <c r="D8420" s="245" t="s">
        <v>173</v>
      </c>
      <c r="E8420" s="247">
        <v>0</v>
      </c>
    </row>
    <row r="8421" spans="2:5" ht="31.5" x14ac:dyDescent="0.25">
      <c r="B8421" s="265">
        <v>104364</v>
      </c>
      <c r="C8421" s="246" t="s">
        <v>9640</v>
      </c>
      <c r="D8421" s="245" t="s">
        <v>173</v>
      </c>
      <c r="E8421" s="247">
        <v>0</v>
      </c>
    </row>
    <row r="8422" spans="2:5" ht="31.5" x14ac:dyDescent="0.25">
      <c r="B8422" s="265">
        <v>102097</v>
      </c>
      <c r="C8422" s="246" t="s">
        <v>9641</v>
      </c>
      <c r="D8422" s="245" t="s">
        <v>173</v>
      </c>
      <c r="E8422" s="247">
        <v>0</v>
      </c>
    </row>
    <row r="8423" spans="2:5" ht="31.5" x14ac:dyDescent="0.25">
      <c r="B8423" s="265">
        <v>104365</v>
      </c>
      <c r="C8423" s="246" t="s">
        <v>9642</v>
      </c>
      <c r="D8423" s="245" t="s">
        <v>173</v>
      </c>
      <c r="E8423" s="247">
        <v>0</v>
      </c>
    </row>
    <row r="8424" spans="2:5" ht="47.25" x14ac:dyDescent="0.25">
      <c r="B8424" s="265">
        <v>101870</v>
      </c>
      <c r="C8424" s="246" t="s">
        <v>5974</v>
      </c>
      <c r="D8424" s="245" t="s">
        <v>121</v>
      </c>
      <c r="E8424" s="247">
        <v>49.56</v>
      </c>
    </row>
    <row r="8425" spans="2:5" ht="31.5" x14ac:dyDescent="0.25">
      <c r="B8425" s="265">
        <v>101866</v>
      </c>
      <c r="C8425" s="246" t="s">
        <v>5970</v>
      </c>
      <c r="D8425" s="245" t="s">
        <v>121</v>
      </c>
      <c r="E8425" s="247">
        <v>42.04</v>
      </c>
    </row>
    <row r="8426" spans="2:5" ht="31.5" x14ac:dyDescent="0.25">
      <c r="B8426" s="265">
        <v>101867</v>
      </c>
      <c r="C8426" s="246" t="s">
        <v>5971</v>
      </c>
      <c r="D8426" s="245" t="s">
        <v>121</v>
      </c>
      <c r="E8426" s="247">
        <v>47.83</v>
      </c>
    </row>
    <row r="8427" spans="2:5" ht="47.25" x14ac:dyDescent="0.25">
      <c r="B8427" s="265">
        <v>101868</v>
      </c>
      <c r="C8427" s="246" t="s">
        <v>5972</v>
      </c>
      <c r="D8427" s="245" t="s">
        <v>121</v>
      </c>
      <c r="E8427" s="247">
        <v>38.01</v>
      </c>
    </row>
    <row r="8428" spans="2:5" ht="47.25" x14ac:dyDescent="0.25">
      <c r="B8428" s="265">
        <v>101869</v>
      </c>
      <c r="C8428" s="246" t="s">
        <v>5973</v>
      </c>
      <c r="D8428" s="245" t="s">
        <v>121</v>
      </c>
      <c r="E8428" s="247">
        <v>43.8</v>
      </c>
    </row>
    <row r="8429" spans="2:5" ht="31.5" x14ac:dyDescent="0.25">
      <c r="B8429" s="265">
        <v>101856</v>
      </c>
      <c r="C8429" s="246" t="s">
        <v>5960</v>
      </c>
      <c r="D8429" s="245" t="s">
        <v>121</v>
      </c>
      <c r="E8429" s="247">
        <v>34.44</v>
      </c>
    </row>
    <row r="8430" spans="2:5" ht="47.25" x14ac:dyDescent="0.25">
      <c r="B8430" s="265">
        <v>101865</v>
      </c>
      <c r="C8430" s="246" t="s">
        <v>5969</v>
      </c>
      <c r="D8430" s="245" t="s">
        <v>121</v>
      </c>
      <c r="E8430" s="247">
        <v>47.24</v>
      </c>
    </row>
    <row r="8431" spans="2:5" ht="31.5" x14ac:dyDescent="0.25">
      <c r="B8431" s="265">
        <v>101861</v>
      </c>
      <c r="C8431" s="246" t="s">
        <v>5965</v>
      </c>
      <c r="D8431" s="245" t="s">
        <v>121</v>
      </c>
      <c r="E8431" s="247">
        <v>41.76</v>
      </c>
    </row>
    <row r="8432" spans="2:5" ht="31.5" x14ac:dyDescent="0.25">
      <c r="B8432" s="265">
        <v>101862</v>
      </c>
      <c r="C8432" s="246" t="s">
        <v>5966</v>
      </c>
      <c r="D8432" s="245" t="s">
        <v>121</v>
      </c>
      <c r="E8432" s="247">
        <v>45.5</v>
      </c>
    </row>
    <row r="8433" spans="2:5" ht="47.25" x14ac:dyDescent="0.25">
      <c r="B8433" s="265">
        <v>101863</v>
      </c>
      <c r="C8433" s="246" t="s">
        <v>5967</v>
      </c>
      <c r="D8433" s="245" t="s">
        <v>121</v>
      </c>
      <c r="E8433" s="247">
        <v>35.69</v>
      </c>
    </row>
    <row r="8434" spans="2:5" ht="47.25" x14ac:dyDescent="0.25">
      <c r="B8434" s="265">
        <v>101864</v>
      </c>
      <c r="C8434" s="246" t="s">
        <v>5968</v>
      </c>
      <c r="D8434" s="245" t="s">
        <v>121</v>
      </c>
      <c r="E8434" s="247">
        <v>41.46</v>
      </c>
    </row>
    <row r="8435" spans="2:5" ht="47.25" x14ac:dyDescent="0.25">
      <c r="B8435" s="265">
        <v>101860</v>
      </c>
      <c r="C8435" s="246" t="s">
        <v>5964</v>
      </c>
      <c r="D8435" s="245" t="s">
        <v>121</v>
      </c>
      <c r="E8435" s="247">
        <v>44.62</v>
      </c>
    </row>
    <row r="8436" spans="2:5" ht="31.5" x14ac:dyDescent="0.25">
      <c r="B8436" s="265">
        <v>101857</v>
      </c>
      <c r="C8436" s="246" t="s">
        <v>5961</v>
      </c>
      <c r="D8436" s="245" t="s">
        <v>121</v>
      </c>
      <c r="E8436" s="247">
        <v>43</v>
      </c>
    </row>
    <row r="8437" spans="2:5" ht="47.25" x14ac:dyDescent="0.25">
      <c r="B8437" s="265">
        <v>101858</v>
      </c>
      <c r="C8437" s="246" t="s">
        <v>5962</v>
      </c>
      <c r="D8437" s="245" t="s">
        <v>121</v>
      </c>
      <c r="E8437" s="247">
        <v>35.18</v>
      </c>
    </row>
    <row r="8438" spans="2:5" ht="47.25" x14ac:dyDescent="0.25">
      <c r="B8438" s="265">
        <v>101859</v>
      </c>
      <c r="C8438" s="246" t="s">
        <v>5963</v>
      </c>
      <c r="D8438" s="245" t="s">
        <v>121</v>
      </c>
      <c r="E8438" s="247">
        <v>38.85</v>
      </c>
    </row>
    <row r="8439" spans="2:5" ht="31.5" x14ac:dyDescent="0.25">
      <c r="B8439" s="265">
        <v>101852</v>
      </c>
      <c r="C8439" s="246" t="s">
        <v>5957</v>
      </c>
      <c r="D8439" s="245" t="s">
        <v>121</v>
      </c>
      <c r="E8439" s="247">
        <v>89.2</v>
      </c>
    </row>
    <row r="8440" spans="2:5" ht="31.5" x14ac:dyDescent="0.25">
      <c r="B8440" s="265">
        <v>104385</v>
      </c>
      <c r="C8440" s="246" t="s">
        <v>9643</v>
      </c>
      <c r="D8440" s="245" t="s">
        <v>121</v>
      </c>
      <c r="E8440" s="247">
        <v>0</v>
      </c>
    </row>
    <row r="8441" spans="2:5" ht="31.5" x14ac:dyDescent="0.25">
      <c r="B8441" s="265">
        <v>101850</v>
      </c>
      <c r="C8441" s="246" t="s">
        <v>5956</v>
      </c>
      <c r="D8441" s="245" t="s">
        <v>121</v>
      </c>
      <c r="E8441" s="247">
        <v>72.47</v>
      </c>
    </row>
    <row r="8442" spans="2:5" ht="31.5" x14ac:dyDescent="0.25">
      <c r="B8442" s="265">
        <v>101855</v>
      </c>
      <c r="C8442" s="246" t="s">
        <v>5959</v>
      </c>
      <c r="D8442" s="245" t="s">
        <v>121</v>
      </c>
      <c r="E8442" s="247">
        <v>92.39</v>
      </c>
    </row>
    <row r="8443" spans="2:5" ht="31.5" x14ac:dyDescent="0.25">
      <c r="B8443" s="265">
        <v>104386</v>
      </c>
      <c r="C8443" s="246" t="s">
        <v>9644</v>
      </c>
      <c r="D8443" s="245" t="s">
        <v>121</v>
      </c>
      <c r="E8443" s="247">
        <v>0</v>
      </c>
    </row>
    <row r="8444" spans="2:5" ht="31.5" x14ac:dyDescent="0.25">
      <c r="B8444" s="265">
        <v>101853</v>
      </c>
      <c r="C8444" s="246" t="s">
        <v>5958</v>
      </c>
      <c r="D8444" s="245" t="s">
        <v>121</v>
      </c>
      <c r="E8444" s="247">
        <v>63.4</v>
      </c>
    </row>
    <row r="8445" spans="2:5" ht="31.5" x14ac:dyDescent="0.25">
      <c r="B8445" s="265">
        <v>101849</v>
      </c>
      <c r="C8445" s="246" t="s">
        <v>5955</v>
      </c>
      <c r="D8445" s="245" t="s">
        <v>173</v>
      </c>
      <c r="E8445" s="247">
        <v>136.54</v>
      </c>
    </row>
    <row r="8446" spans="2:5" ht="31.5" x14ac:dyDescent="0.25">
      <c r="B8446" s="265">
        <v>101841</v>
      </c>
      <c r="C8446" s="246" t="s">
        <v>5947</v>
      </c>
      <c r="D8446" s="245" t="s">
        <v>173</v>
      </c>
      <c r="E8446" s="247">
        <v>83.76</v>
      </c>
    </row>
    <row r="8447" spans="2:5" ht="31.5" x14ac:dyDescent="0.25">
      <c r="B8447" s="265">
        <v>101843</v>
      </c>
      <c r="C8447" s="246" t="s">
        <v>5949</v>
      </c>
      <c r="D8447" s="245" t="s">
        <v>173</v>
      </c>
      <c r="E8447" s="247">
        <v>147.65</v>
      </c>
    </row>
    <row r="8448" spans="2:5" ht="31.5" x14ac:dyDescent="0.25">
      <c r="B8448" s="265">
        <v>101844</v>
      </c>
      <c r="C8448" s="246" t="s">
        <v>5950</v>
      </c>
      <c r="D8448" s="245" t="s">
        <v>173</v>
      </c>
      <c r="E8448" s="247">
        <v>177.57</v>
      </c>
    </row>
    <row r="8449" spans="2:5" ht="31.5" x14ac:dyDescent="0.25">
      <c r="B8449" s="265">
        <v>101845</v>
      </c>
      <c r="C8449" s="246" t="s">
        <v>5951</v>
      </c>
      <c r="D8449" s="245" t="s">
        <v>173</v>
      </c>
      <c r="E8449" s="247">
        <v>207.06</v>
      </c>
    </row>
    <row r="8450" spans="2:5" ht="31.5" x14ac:dyDescent="0.25">
      <c r="B8450" s="265">
        <v>101842</v>
      </c>
      <c r="C8450" s="246" t="s">
        <v>5948</v>
      </c>
      <c r="D8450" s="245" t="s">
        <v>173</v>
      </c>
      <c r="E8450" s="247">
        <v>74.81</v>
      </c>
    </row>
    <row r="8451" spans="2:5" ht="31.5" x14ac:dyDescent="0.25">
      <c r="B8451" s="265">
        <v>101846</v>
      </c>
      <c r="C8451" s="246" t="s">
        <v>5952</v>
      </c>
      <c r="D8451" s="245" t="s">
        <v>173</v>
      </c>
      <c r="E8451" s="247">
        <v>139.06</v>
      </c>
    </row>
    <row r="8452" spans="2:5" ht="31.5" x14ac:dyDescent="0.25">
      <c r="B8452" s="265">
        <v>101847</v>
      </c>
      <c r="C8452" s="246" t="s">
        <v>5953</v>
      </c>
      <c r="D8452" s="245" t="s">
        <v>173</v>
      </c>
      <c r="E8452" s="247">
        <v>169.15</v>
      </c>
    </row>
    <row r="8453" spans="2:5" ht="31.5" x14ac:dyDescent="0.25">
      <c r="B8453" s="265">
        <v>101848</v>
      </c>
      <c r="C8453" s="246" t="s">
        <v>5954</v>
      </c>
      <c r="D8453" s="245" t="s">
        <v>173</v>
      </c>
      <c r="E8453" s="247">
        <v>198.83</v>
      </c>
    </row>
    <row r="8454" spans="2:5" ht="31.5" x14ac:dyDescent="0.25">
      <c r="B8454" s="265">
        <v>101839</v>
      </c>
      <c r="C8454" s="246" t="s">
        <v>5945</v>
      </c>
      <c r="D8454" s="245" t="s">
        <v>173</v>
      </c>
      <c r="E8454" s="247">
        <v>127.08</v>
      </c>
    </row>
    <row r="8455" spans="2:5" ht="31.5" x14ac:dyDescent="0.25">
      <c r="B8455" s="265">
        <v>101840</v>
      </c>
      <c r="C8455" s="246" t="s">
        <v>5946</v>
      </c>
      <c r="D8455" s="245" t="s">
        <v>173</v>
      </c>
      <c r="E8455" s="247">
        <v>214.14</v>
      </c>
    </row>
    <row r="8456" spans="2:5" ht="31.5" x14ac:dyDescent="0.25">
      <c r="B8456" s="265">
        <v>101837</v>
      </c>
      <c r="C8456" s="246" t="s">
        <v>5943</v>
      </c>
      <c r="D8456" s="245" t="s">
        <v>173</v>
      </c>
      <c r="E8456" s="247">
        <v>64.260000000000005</v>
      </c>
    </row>
    <row r="8457" spans="2:5" ht="31.5" x14ac:dyDescent="0.25">
      <c r="B8457" s="265">
        <v>101838</v>
      </c>
      <c r="C8457" s="246" t="s">
        <v>5944</v>
      </c>
      <c r="D8457" s="245" t="s">
        <v>173</v>
      </c>
      <c r="E8457" s="247">
        <v>96.1</v>
      </c>
    </row>
    <row r="8458" spans="2:5" ht="31.5" x14ac:dyDescent="0.25">
      <c r="B8458" s="265">
        <v>101836</v>
      </c>
      <c r="C8458" s="246" t="s">
        <v>5942</v>
      </c>
      <c r="D8458" s="245" t="s">
        <v>173</v>
      </c>
      <c r="E8458" s="247">
        <v>30.06</v>
      </c>
    </row>
    <row r="8459" spans="2:5" ht="31.5" x14ac:dyDescent="0.25">
      <c r="B8459" s="265">
        <v>101835</v>
      </c>
      <c r="C8459" s="246" t="s">
        <v>5941</v>
      </c>
      <c r="D8459" s="245" t="s">
        <v>173</v>
      </c>
      <c r="E8459" s="247">
        <v>266.52999999999997</v>
      </c>
    </row>
    <row r="8460" spans="2:5" ht="31.5" x14ac:dyDescent="0.25">
      <c r="B8460" s="265">
        <v>101827</v>
      </c>
      <c r="C8460" s="246" t="s">
        <v>5933</v>
      </c>
      <c r="D8460" s="245" t="s">
        <v>173</v>
      </c>
      <c r="E8460" s="247">
        <v>213.75</v>
      </c>
    </row>
    <row r="8461" spans="2:5" ht="31.5" x14ac:dyDescent="0.25">
      <c r="B8461" s="265">
        <v>101829</v>
      </c>
      <c r="C8461" s="246" t="s">
        <v>5935</v>
      </c>
      <c r="D8461" s="245" t="s">
        <v>173</v>
      </c>
      <c r="E8461" s="247">
        <v>277.64</v>
      </c>
    </row>
    <row r="8462" spans="2:5" ht="31.5" x14ac:dyDescent="0.25">
      <c r="B8462" s="265">
        <v>101830</v>
      </c>
      <c r="C8462" s="246" t="s">
        <v>5936</v>
      </c>
      <c r="D8462" s="245" t="s">
        <v>173</v>
      </c>
      <c r="E8462" s="247">
        <v>307.56</v>
      </c>
    </row>
    <row r="8463" spans="2:5" ht="31.5" x14ac:dyDescent="0.25">
      <c r="B8463" s="265">
        <v>101831</v>
      </c>
      <c r="C8463" s="246" t="s">
        <v>5937</v>
      </c>
      <c r="D8463" s="245" t="s">
        <v>173</v>
      </c>
      <c r="E8463" s="247">
        <v>337.05</v>
      </c>
    </row>
    <row r="8464" spans="2:5" ht="31.5" x14ac:dyDescent="0.25">
      <c r="B8464" s="265">
        <v>101828</v>
      </c>
      <c r="C8464" s="246" t="s">
        <v>5934</v>
      </c>
      <c r="D8464" s="245" t="s">
        <v>173</v>
      </c>
      <c r="E8464" s="247">
        <v>204.8</v>
      </c>
    </row>
    <row r="8465" spans="2:5" ht="31.5" x14ac:dyDescent="0.25">
      <c r="B8465" s="265">
        <v>101832</v>
      </c>
      <c r="C8465" s="246" t="s">
        <v>5938</v>
      </c>
      <c r="D8465" s="245" t="s">
        <v>173</v>
      </c>
      <c r="E8465" s="247">
        <v>269.05</v>
      </c>
    </row>
    <row r="8466" spans="2:5" ht="31.5" x14ac:dyDescent="0.25">
      <c r="B8466" s="265">
        <v>101833</v>
      </c>
      <c r="C8466" s="246" t="s">
        <v>5939</v>
      </c>
      <c r="D8466" s="245" t="s">
        <v>173</v>
      </c>
      <c r="E8466" s="247">
        <v>299.14</v>
      </c>
    </row>
    <row r="8467" spans="2:5" ht="31.5" x14ac:dyDescent="0.25">
      <c r="B8467" s="265">
        <v>101834</v>
      </c>
      <c r="C8467" s="246" t="s">
        <v>5940</v>
      </c>
      <c r="D8467" s="245" t="s">
        <v>173</v>
      </c>
      <c r="E8467" s="247">
        <v>328.82</v>
      </c>
    </row>
    <row r="8468" spans="2:5" ht="31.5" x14ac:dyDescent="0.25">
      <c r="B8468" s="265">
        <v>101825</v>
      </c>
      <c r="C8468" s="246" t="s">
        <v>5931</v>
      </c>
      <c r="D8468" s="245" t="s">
        <v>173</v>
      </c>
      <c r="E8468" s="247">
        <v>257.08</v>
      </c>
    </row>
    <row r="8469" spans="2:5" ht="31.5" x14ac:dyDescent="0.25">
      <c r="B8469" s="265">
        <v>101826</v>
      </c>
      <c r="C8469" s="246" t="s">
        <v>5932</v>
      </c>
      <c r="D8469" s="245" t="s">
        <v>173</v>
      </c>
      <c r="E8469" s="247">
        <v>287.64999999999998</v>
      </c>
    </row>
    <row r="8470" spans="2:5" ht="31.5" x14ac:dyDescent="0.25">
      <c r="B8470" s="265">
        <v>101823</v>
      </c>
      <c r="C8470" s="246" t="s">
        <v>5929</v>
      </c>
      <c r="D8470" s="245" t="s">
        <v>173</v>
      </c>
      <c r="E8470" s="247">
        <v>194.25</v>
      </c>
    </row>
    <row r="8471" spans="2:5" ht="31.5" x14ac:dyDescent="0.25">
      <c r="B8471" s="265">
        <v>101824</v>
      </c>
      <c r="C8471" s="246" t="s">
        <v>5930</v>
      </c>
      <c r="D8471" s="245" t="s">
        <v>173</v>
      </c>
      <c r="E8471" s="247">
        <v>226.09</v>
      </c>
    </row>
    <row r="8472" spans="2:5" ht="31.5" x14ac:dyDescent="0.25">
      <c r="B8472" s="265">
        <v>101822</v>
      </c>
      <c r="C8472" s="246" t="s">
        <v>5928</v>
      </c>
      <c r="D8472" s="245" t="s">
        <v>173</v>
      </c>
      <c r="E8472" s="247">
        <v>160.05000000000001</v>
      </c>
    </row>
    <row r="8473" spans="2:5" ht="47.25" x14ac:dyDescent="0.25">
      <c r="B8473" s="265">
        <v>101819</v>
      </c>
      <c r="C8473" s="246" t="s">
        <v>5926</v>
      </c>
      <c r="D8473" s="245" t="s">
        <v>121</v>
      </c>
      <c r="E8473" s="247">
        <v>80.73</v>
      </c>
    </row>
    <row r="8474" spans="2:5" ht="47.25" x14ac:dyDescent="0.25">
      <c r="B8474" s="265">
        <v>104370</v>
      </c>
      <c r="C8474" s="246" t="s">
        <v>9645</v>
      </c>
      <c r="D8474" s="245" t="s">
        <v>121</v>
      </c>
      <c r="E8474" s="247">
        <v>0</v>
      </c>
    </row>
    <row r="8475" spans="2:5" ht="47.25" x14ac:dyDescent="0.25">
      <c r="B8475" s="265">
        <v>101817</v>
      </c>
      <c r="C8475" s="246" t="s">
        <v>5925</v>
      </c>
      <c r="D8475" s="245" t="s">
        <v>121</v>
      </c>
      <c r="E8475" s="247">
        <v>64.150000000000006</v>
      </c>
    </row>
    <row r="8476" spans="2:5" ht="47.25" x14ac:dyDescent="0.25">
      <c r="B8476" s="265">
        <v>101816</v>
      </c>
      <c r="C8476" s="246" t="s">
        <v>5924</v>
      </c>
      <c r="D8476" s="245" t="s">
        <v>121</v>
      </c>
      <c r="E8476" s="247">
        <v>85.81</v>
      </c>
    </row>
    <row r="8477" spans="2:5" ht="47.25" x14ac:dyDescent="0.25">
      <c r="B8477" s="265">
        <v>104369</v>
      </c>
      <c r="C8477" s="246" t="s">
        <v>9646</v>
      </c>
      <c r="D8477" s="245" t="s">
        <v>121</v>
      </c>
      <c r="E8477" s="247">
        <v>0</v>
      </c>
    </row>
    <row r="8478" spans="2:5" ht="31.5" x14ac:dyDescent="0.25">
      <c r="B8478" s="265">
        <v>101820</v>
      </c>
      <c r="C8478" s="246" t="s">
        <v>5927</v>
      </c>
      <c r="D8478" s="245" t="s">
        <v>121</v>
      </c>
      <c r="E8478" s="247">
        <v>55.09</v>
      </c>
    </row>
    <row r="8479" spans="2:5" ht="31.5" x14ac:dyDescent="0.25">
      <c r="B8479" s="265">
        <v>102988</v>
      </c>
      <c r="C8479" s="246" t="s">
        <v>5976</v>
      </c>
      <c r="D8479" s="245" t="s">
        <v>121</v>
      </c>
      <c r="E8479" s="247">
        <v>73.55</v>
      </c>
    </row>
    <row r="8480" spans="2:5" ht="47.25" x14ac:dyDescent="0.25">
      <c r="B8480" s="265">
        <v>101814</v>
      </c>
      <c r="C8480" s="246" t="s">
        <v>5923</v>
      </c>
      <c r="D8480" s="245" t="s">
        <v>121</v>
      </c>
      <c r="E8480" s="247">
        <v>56.86</v>
      </c>
    </row>
    <row r="8481" spans="2:5" ht="31.5" x14ac:dyDescent="0.25">
      <c r="B8481" s="265">
        <v>102098</v>
      </c>
      <c r="C8481" s="246" t="s">
        <v>5975</v>
      </c>
      <c r="D8481" s="245" t="s">
        <v>173</v>
      </c>
      <c r="E8481" s="247">
        <v>2053.7199999999998</v>
      </c>
    </row>
    <row r="8482" spans="2:5" ht="31.5" x14ac:dyDescent="0.25">
      <c r="B8482" s="265">
        <v>104366</v>
      </c>
      <c r="C8482" s="246" t="s">
        <v>9647</v>
      </c>
      <c r="D8482" s="245" t="s">
        <v>173</v>
      </c>
      <c r="E8482" s="247">
        <v>0</v>
      </c>
    </row>
    <row r="8483" spans="2:5" ht="31.5" x14ac:dyDescent="0.25">
      <c r="B8483" s="265">
        <v>102099</v>
      </c>
      <c r="C8483" s="246" t="s">
        <v>9648</v>
      </c>
      <c r="D8483" s="245" t="s">
        <v>173</v>
      </c>
      <c r="E8483" s="247">
        <v>0</v>
      </c>
    </row>
    <row r="8484" spans="2:5" ht="31.5" x14ac:dyDescent="0.25">
      <c r="B8484" s="265">
        <v>104367</v>
      </c>
      <c r="C8484" s="246" t="s">
        <v>9649</v>
      </c>
      <c r="D8484" s="245" t="s">
        <v>173</v>
      </c>
      <c r="E8484" s="247">
        <v>0</v>
      </c>
    </row>
    <row r="8485" spans="2:5" ht="31.5" x14ac:dyDescent="0.25">
      <c r="B8485" s="265">
        <v>92994</v>
      </c>
      <c r="C8485" s="246" t="s">
        <v>2976</v>
      </c>
      <c r="D8485" s="245" t="s">
        <v>123</v>
      </c>
      <c r="E8485" s="247">
        <v>131.78</v>
      </c>
    </row>
    <row r="8486" spans="2:5" ht="31.5" x14ac:dyDescent="0.25">
      <c r="B8486" s="265">
        <v>92996</v>
      </c>
      <c r="C8486" s="246" t="s">
        <v>2977</v>
      </c>
      <c r="D8486" s="245" t="s">
        <v>123</v>
      </c>
      <c r="E8486" s="247">
        <v>159.36000000000001</v>
      </c>
    </row>
    <row r="8487" spans="2:5" ht="31.5" x14ac:dyDescent="0.25">
      <c r="B8487" s="265">
        <v>92998</v>
      </c>
      <c r="C8487" s="246" t="s">
        <v>2978</v>
      </c>
      <c r="D8487" s="245" t="s">
        <v>123</v>
      </c>
      <c r="E8487" s="247">
        <v>195.18</v>
      </c>
    </row>
    <row r="8488" spans="2:5" ht="31.5" x14ac:dyDescent="0.25">
      <c r="B8488" s="265">
        <v>93000</v>
      </c>
      <c r="C8488" s="246" t="s">
        <v>2979</v>
      </c>
      <c r="D8488" s="245" t="s">
        <v>123</v>
      </c>
      <c r="E8488" s="247">
        <v>258.14</v>
      </c>
    </row>
    <row r="8489" spans="2:5" ht="31.5" x14ac:dyDescent="0.25">
      <c r="B8489" s="265">
        <v>92984</v>
      </c>
      <c r="C8489" s="246" t="s">
        <v>2971</v>
      </c>
      <c r="D8489" s="245" t="s">
        <v>123</v>
      </c>
      <c r="E8489" s="247">
        <v>28.73</v>
      </c>
    </row>
    <row r="8490" spans="2:5" ht="31.5" x14ac:dyDescent="0.25">
      <c r="B8490" s="265">
        <v>93002</v>
      </c>
      <c r="C8490" s="246" t="s">
        <v>2980</v>
      </c>
      <c r="D8490" s="245" t="s">
        <v>123</v>
      </c>
      <c r="E8490" s="247">
        <v>333.46</v>
      </c>
    </row>
    <row r="8491" spans="2:5" ht="31.5" x14ac:dyDescent="0.25">
      <c r="B8491" s="265">
        <v>92986</v>
      </c>
      <c r="C8491" s="246" t="s">
        <v>2972</v>
      </c>
      <c r="D8491" s="245" t="s">
        <v>123</v>
      </c>
      <c r="E8491" s="247">
        <v>39.47</v>
      </c>
    </row>
    <row r="8492" spans="2:5" ht="31.5" x14ac:dyDescent="0.25">
      <c r="B8492" s="265">
        <v>92988</v>
      </c>
      <c r="C8492" s="246" t="s">
        <v>2973</v>
      </c>
      <c r="D8492" s="245" t="s">
        <v>123</v>
      </c>
      <c r="E8492" s="247">
        <v>56.99</v>
      </c>
    </row>
    <row r="8493" spans="2:5" ht="31.5" x14ac:dyDescent="0.25">
      <c r="B8493" s="265">
        <v>92990</v>
      </c>
      <c r="C8493" s="246" t="s">
        <v>2974</v>
      </c>
      <c r="D8493" s="245" t="s">
        <v>123</v>
      </c>
      <c r="E8493" s="247">
        <v>78.67</v>
      </c>
    </row>
    <row r="8494" spans="2:5" ht="31.5" x14ac:dyDescent="0.25">
      <c r="B8494" s="265">
        <v>92992</v>
      </c>
      <c r="C8494" s="246" t="s">
        <v>2975</v>
      </c>
      <c r="D8494" s="245" t="s">
        <v>123</v>
      </c>
      <c r="E8494" s="247">
        <v>101.58</v>
      </c>
    </row>
    <row r="8495" spans="2:5" ht="31.5" x14ac:dyDescent="0.25">
      <c r="B8495" s="265">
        <v>103491</v>
      </c>
      <c r="C8495" s="246" t="s">
        <v>3366</v>
      </c>
      <c r="D8495" s="245" t="s">
        <v>173</v>
      </c>
      <c r="E8495" s="247">
        <v>652.11</v>
      </c>
    </row>
    <row r="8496" spans="2:5" ht="31.5" x14ac:dyDescent="0.25">
      <c r="B8496" s="265">
        <v>93026</v>
      </c>
      <c r="C8496" s="246" t="s">
        <v>2950</v>
      </c>
      <c r="D8496" s="245" t="s">
        <v>19</v>
      </c>
      <c r="E8496" s="247">
        <v>121.21</v>
      </c>
    </row>
    <row r="8497" spans="2:5" ht="31.5" x14ac:dyDescent="0.25">
      <c r="B8497" s="265">
        <v>93018</v>
      </c>
      <c r="C8497" s="246" t="s">
        <v>2946</v>
      </c>
      <c r="D8497" s="245" t="s">
        <v>19</v>
      </c>
      <c r="E8497" s="247">
        <v>32.24</v>
      </c>
    </row>
    <row r="8498" spans="2:5" ht="31.5" x14ac:dyDescent="0.25">
      <c r="B8498" s="265">
        <v>93020</v>
      </c>
      <c r="C8498" s="246" t="s">
        <v>2947</v>
      </c>
      <c r="D8498" s="245" t="s">
        <v>19</v>
      </c>
      <c r="E8498" s="247">
        <v>41.49</v>
      </c>
    </row>
    <row r="8499" spans="2:5" ht="31.5" x14ac:dyDescent="0.25">
      <c r="B8499" s="265">
        <v>93022</v>
      </c>
      <c r="C8499" s="246" t="s">
        <v>2948</v>
      </c>
      <c r="D8499" s="245" t="s">
        <v>19</v>
      </c>
      <c r="E8499" s="247">
        <v>70.12</v>
      </c>
    </row>
    <row r="8500" spans="2:5" ht="31.5" x14ac:dyDescent="0.25">
      <c r="B8500" s="265">
        <v>93024</v>
      </c>
      <c r="C8500" s="246" t="s">
        <v>2949</v>
      </c>
      <c r="D8500" s="245" t="s">
        <v>19</v>
      </c>
      <c r="E8500" s="247">
        <v>73.63</v>
      </c>
    </row>
    <row r="8501" spans="2:5" ht="31.5" x14ac:dyDescent="0.25">
      <c r="B8501" s="265">
        <v>97670</v>
      </c>
      <c r="C8501" s="246" t="s">
        <v>2904</v>
      </c>
      <c r="D8501" s="245" t="s">
        <v>123</v>
      </c>
      <c r="E8501" s="247">
        <v>30.15</v>
      </c>
    </row>
    <row r="8502" spans="2:5" ht="31.5" x14ac:dyDescent="0.25">
      <c r="B8502" s="265">
        <v>103486</v>
      </c>
      <c r="C8502" s="246" t="s">
        <v>9650</v>
      </c>
      <c r="D8502" s="245" t="s">
        <v>123</v>
      </c>
      <c r="E8502" s="247">
        <v>0</v>
      </c>
    </row>
    <row r="8503" spans="2:5" ht="31.5" x14ac:dyDescent="0.25">
      <c r="B8503" s="265">
        <v>103487</v>
      </c>
      <c r="C8503" s="246" t="s">
        <v>9651</v>
      </c>
      <c r="D8503" s="245" t="s">
        <v>123</v>
      </c>
      <c r="E8503" s="247">
        <v>0</v>
      </c>
    </row>
    <row r="8504" spans="2:5" ht="31.5" x14ac:dyDescent="0.25">
      <c r="B8504" s="265">
        <v>103488</v>
      </c>
      <c r="C8504" s="246" t="s">
        <v>9652</v>
      </c>
      <c r="D8504" s="245" t="s">
        <v>123</v>
      </c>
      <c r="E8504" s="247">
        <v>0</v>
      </c>
    </row>
    <row r="8505" spans="2:5" ht="31.5" x14ac:dyDescent="0.25">
      <c r="B8505" s="265">
        <v>103489</v>
      </c>
      <c r="C8505" s="246" t="s">
        <v>9653</v>
      </c>
      <c r="D8505" s="245" t="s">
        <v>123</v>
      </c>
      <c r="E8505" s="247">
        <v>0</v>
      </c>
    </row>
    <row r="8506" spans="2:5" ht="31.5" x14ac:dyDescent="0.25">
      <c r="B8506" s="265">
        <v>97667</v>
      </c>
      <c r="C8506" s="246" t="s">
        <v>2901</v>
      </c>
      <c r="D8506" s="245" t="s">
        <v>123</v>
      </c>
      <c r="E8506" s="247">
        <v>11.13</v>
      </c>
    </row>
    <row r="8507" spans="2:5" ht="31.5" x14ac:dyDescent="0.25">
      <c r="B8507" s="265">
        <v>97668</v>
      </c>
      <c r="C8507" s="246" t="s">
        <v>2902</v>
      </c>
      <c r="D8507" s="245" t="s">
        <v>123</v>
      </c>
      <c r="E8507" s="247">
        <v>15.87</v>
      </c>
    </row>
    <row r="8508" spans="2:5" ht="31.5" x14ac:dyDescent="0.25">
      <c r="B8508" s="265">
        <v>97669</v>
      </c>
      <c r="C8508" s="246" t="s">
        <v>2903</v>
      </c>
      <c r="D8508" s="245" t="s">
        <v>123</v>
      </c>
      <c r="E8508" s="247">
        <v>23.51</v>
      </c>
    </row>
    <row r="8509" spans="2:5" ht="31.5" x14ac:dyDescent="0.25">
      <c r="B8509" s="265">
        <v>93012</v>
      </c>
      <c r="C8509" s="246" t="s">
        <v>2900</v>
      </c>
      <c r="D8509" s="245" t="s">
        <v>123</v>
      </c>
      <c r="E8509" s="247">
        <v>102.9</v>
      </c>
    </row>
    <row r="8510" spans="2:5" ht="31.5" x14ac:dyDescent="0.25">
      <c r="B8510" s="265">
        <v>93008</v>
      </c>
      <c r="C8510" s="246" t="s">
        <v>2896</v>
      </c>
      <c r="D8510" s="245" t="s">
        <v>123</v>
      </c>
      <c r="E8510" s="247">
        <v>26.4</v>
      </c>
    </row>
    <row r="8511" spans="2:5" ht="31.5" x14ac:dyDescent="0.25">
      <c r="B8511" s="265">
        <v>93009</v>
      </c>
      <c r="C8511" s="246" t="s">
        <v>2897</v>
      </c>
      <c r="D8511" s="245" t="s">
        <v>123</v>
      </c>
      <c r="E8511" s="247">
        <v>39.44</v>
      </c>
    </row>
    <row r="8512" spans="2:5" ht="31.5" x14ac:dyDescent="0.25">
      <c r="B8512" s="265">
        <v>93010</v>
      </c>
      <c r="C8512" s="246" t="s">
        <v>2898</v>
      </c>
      <c r="D8512" s="245" t="s">
        <v>123</v>
      </c>
      <c r="E8512" s="247">
        <v>55.23</v>
      </c>
    </row>
    <row r="8513" spans="2:5" ht="31.5" x14ac:dyDescent="0.25">
      <c r="B8513" s="265">
        <v>93011</v>
      </c>
      <c r="C8513" s="246" t="s">
        <v>2899</v>
      </c>
      <c r="D8513" s="245" t="s">
        <v>123</v>
      </c>
      <c r="E8513" s="247">
        <v>67.75</v>
      </c>
    </row>
    <row r="8514" spans="2:5" ht="31.5" x14ac:dyDescent="0.25">
      <c r="B8514" s="265">
        <v>103492</v>
      </c>
      <c r="C8514" s="246" t="s">
        <v>9654</v>
      </c>
      <c r="D8514" s="245" t="s">
        <v>123</v>
      </c>
      <c r="E8514" s="247">
        <v>0</v>
      </c>
    </row>
    <row r="8515" spans="2:5" ht="31.5" x14ac:dyDescent="0.25">
      <c r="B8515" s="265">
        <v>93017</v>
      </c>
      <c r="C8515" s="246" t="s">
        <v>2945</v>
      </c>
      <c r="D8515" s="245" t="s">
        <v>19</v>
      </c>
      <c r="E8515" s="247">
        <v>73.17</v>
      </c>
    </row>
    <row r="8516" spans="2:5" ht="31.5" x14ac:dyDescent="0.25">
      <c r="B8516" s="265">
        <v>93013</v>
      </c>
      <c r="C8516" s="246" t="s">
        <v>2941</v>
      </c>
      <c r="D8516" s="245" t="s">
        <v>19</v>
      </c>
      <c r="E8516" s="247">
        <v>21.09</v>
      </c>
    </row>
    <row r="8517" spans="2:5" ht="31.5" x14ac:dyDescent="0.25">
      <c r="B8517" s="265">
        <v>93014</v>
      </c>
      <c r="C8517" s="246" t="s">
        <v>2942</v>
      </c>
      <c r="D8517" s="245" t="s">
        <v>19</v>
      </c>
      <c r="E8517" s="247">
        <v>25.98</v>
      </c>
    </row>
    <row r="8518" spans="2:5" ht="31.5" x14ac:dyDescent="0.25">
      <c r="B8518" s="265">
        <v>93015</v>
      </c>
      <c r="C8518" s="246" t="s">
        <v>2943</v>
      </c>
      <c r="D8518" s="245" t="s">
        <v>19</v>
      </c>
      <c r="E8518" s="247">
        <v>39.72</v>
      </c>
    </row>
    <row r="8519" spans="2:5" ht="31.5" x14ac:dyDescent="0.25">
      <c r="B8519" s="265">
        <v>93016</v>
      </c>
      <c r="C8519" s="246" t="s">
        <v>2944</v>
      </c>
      <c r="D8519" s="245" t="s">
        <v>19</v>
      </c>
      <c r="E8519" s="247">
        <v>48.43</v>
      </c>
    </row>
    <row r="8520" spans="2:5" ht="31.5" x14ac:dyDescent="0.25">
      <c r="B8520" s="265">
        <v>103490</v>
      </c>
      <c r="C8520" s="246" t="s">
        <v>3365</v>
      </c>
      <c r="D8520" s="245" t="s">
        <v>173</v>
      </c>
      <c r="E8520" s="247">
        <v>3753.37</v>
      </c>
    </row>
    <row r="8521" spans="2:5" x14ac:dyDescent="0.25">
      <c r="B8521" s="265">
        <v>98306</v>
      </c>
      <c r="C8521" s="246" t="s">
        <v>3493</v>
      </c>
      <c r="D8521" s="245" t="s">
        <v>19</v>
      </c>
      <c r="E8521" s="247">
        <v>71.900000000000006</v>
      </c>
    </row>
    <row r="8522" spans="2:5" x14ac:dyDescent="0.25">
      <c r="B8522" s="265">
        <v>100553</v>
      </c>
      <c r="C8522" s="246" t="s">
        <v>3497</v>
      </c>
      <c r="D8522" s="245" t="s">
        <v>123</v>
      </c>
      <c r="E8522" s="247">
        <v>32.76</v>
      </c>
    </row>
    <row r="8523" spans="2:5" x14ac:dyDescent="0.25">
      <c r="B8523" s="265">
        <v>100554</v>
      </c>
      <c r="C8523" s="246" t="s">
        <v>3498</v>
      </c>
      <c r="D8523" s="245" t="s">
        <v>123</v>
      </c>
      <c r="E8523" s="247">
        <v>7.29</v>
      </c>
    </row>
    <row r="8524" spans="2:5" x14ac:dyDescent="0.25">
      <c r="B8524" s="265">
        <v>98300</v>
      </c>
      <c r="C8524" s="246" t="s">
        <v>3488</v>
      </c>
      <c r="D8524" s="245" t="s">
        <v>123</v>
      </c>
      <c r="E8524" s="247">
        <v>7.65</v>
      </c>
    </row>
    <row r="8525" spans="2:5" ht="31.5" x14ac:dyDescent="0.25">
      <c r="B8525" s="265">
        <v>98295</v>
      </c>
      <c r="C8525" s="246" t="s">
        <v>3483</v>
      </c>
      <c r="D8525" s="245" t="s">
        <v>123</v>
      </c>
      <c r="E8525" s="247">
        <v>7.63</v>
      </c>
    </row>
    <row r="8526" spans="2:5" ht="31.5" x14ac:dyDescent="0.25">
      <c r="B8526" s="265">
        <v>98294</v>
      </c>
      <c r="C8526" s="246" t="s">
        <v>3482</v>
      </c>
      <c r="D8526" s="245" t="s">
        <v>123</v>
      </c>
      <c r="E8526" s="247">
        <v>8.6</v>
      </c>
    </row>
    <row r="8527" spans="2:5" ht="31.5" x14ac:dyDescent="0.25">
      <c r="B8527" s="265">
        <v>98297</v>
      </c>
      <c r="C8527" s="246" t="s">
        <v>3485</v>
      </c>
      <c r="D8527" s="245" t="s">
        <v>123</v>
      </c>
      <c r="E8527" s="247">
        <v>11.02</v>
      </c>
    </row>
    <row r="8528" spans="2:5" ht="31.5" x14ac:dyDescent="0.25">
      <c r="B8528" s="265">
        <v>98296</v>
      </c>
      <c r="C8528" s="246" t="s">
        <v>3484</v>
      </c>
      <c r="D8528" s="245" t="s">
        <v>123</v>
      </c>
      <c r="E8528" s="247">
        <v>12.55</v>
      </c>
    </row>
    <row r="8529" spans="2:5" ht="31.5" x14ac:dyDescent="0.25">
      <c r="B8529" s="265">
        <v>98299</v>
      </c>
      <c r="C8529" s="246" t="s">
        <v>3487</v>
      </c>
      <c r="D8529" s="245" t="s">
        <v>123</v>
      </c>
      <c r="E8529" s="247">
        <v>28.61</v>
      </c>
    </row>
    <row r="8530" spans="2:5" ht="31.5" x14ac:dyDescent="0.25">
      <c r="B8530" s="265">
        <v>98298</v>
      </c>
      <c r="C8530" s="246" t="s">
        <v>3486</v>
      </c>
      <c r="D8530" s="245" t="s">
        <v>123</v>
      </c>
      <c r="E8530" s="247">
        <v>30.49</v>
      </c>
    </row>
    <row r="8531" spans="2:5" ht="31.5" x14ac:dyDescent="0.25">
      <c r="B8531" s="265">
        <v>98261</v>
      </c>
      <c r="C8531" s="246" t="s">
        <v>3398</v>
      </c>
      <c r="D8531" s="245" t="s">
        <v>123</v>
      </c>
      <c r="E8531" s="247">
        <v>5.13</v>
      </c>
    </row>
    <row r="8532" spans="2:5" ht="31.5" x14ac:dyDescent="0.25">
      <c r="B8532" s="265">
        <v>98287</v>
      </c>
      <c r="C8532" s="246" t="s">
        <v>3424</v>
      </c>
      <c r="D8532" s="245" t="s">
        <v>123</v>
      </c>
      <c r="E8532" s="247">
        <v>1.96</v>
      </c>
    </row>
    <row r="8533" spans="2:5" ht="31.5" x14ac:dyDescent="0.25">
      <c r="B8533" s="265">
        <v>98280</v>
      </c>
      <c r="C8533" s="246" t="s">
        <v>3417</v>
      </c>
      <c r="D8533" s="245" t="s">
        <v>123</v>
      </c>
      <c r="E8533" s="247">
        <v>10.41</v>
      </c>
    </row>
    <row r="8534" spans="2:5" ht="31.5" x14ac:dyDescent="0.25">
      <c r="B8534" s="265">
        <v>98288</v>
      </c>
      <c r="C8534" s="246" t="s">
        <v>3425</v>
      </c>
      <c r="D8534" s="245" t="s">
        <v>123</v>
      </c>
      <c r="E8534" s="247">
        <v>3.03</v>
      </c>
    </row>
    <row r="8535" spans="2:5" ht="31.5" x14ac:dyDescent="0.25">
      <c r="B8535" s="265">
        <v>98281</v>
      </c>
      <c r="C8535" s="246" t="s">
        <v>3418</v>
      </c>
      <c r="D8535" s="245" t="s">
        <v>123</v>
      </c>
      <c r="E8535" s="247">
        <v>11.49</v>
      </c>
    </row>
    <row r="8536" spans="2:5" ht="31.5" x14ac:dyDescent="0.25">
      <c r="B8536" s="265">
        <v>98262</v>
      </c>
      <c r="C8536" s="246" t="s">
        <v>3399</v>
      </c>
      <c r="D8536" s="245" t="s">
        <v>123</v>
      </c>
      <c r="E8536" s="247">
        <v>6.2</v>
      </c>
    </row>
    <row r="8537" spans="2:5" ht="31.5" x14ac:dyDescent="0.25">
      <c r="B8537" s="265">
        <v>98289</v>
      </c>
      <c r="C8537" s="246" t="s">
        <v>3426</v>
      </c>
      <c r="D8537" s="245" t="s">
        <v>123</v>
      </c>
      <c r="E8537" s="247">
        <v>3.31</v>
      </c>
    </row>
    <row r="8538" spans="2:5" ht="31.5" x14ac:dyDescent="0.25">
      <c r="B8538" s="265">
        <v>98282</v>
      </c>
      <c r="C8538" s="246" t="s">
        <v>3419</v>
      </c>
      <c r="D8538" s="245" t="s">
        <v>123</v>
      </c>
      <c r="E8538" s="247">
        <v>11.76</v>
      </c>
    </row>
    <row r="8539" spans="2:5" ht="31.5" x14ac:dyDescent="0.25">
      <c r="B8539" s="265">
        <v>98263</v>
      </c>
      <c r="C8539" s="246" t="s">
        <v>3400</v>
      </c>
      <c r="D8539" s="245" t="s">
        <v>123</v>
      </c>
      <c r="E8539" s="247">
        <v>6.48</v>
      </c>
    </row>
    <row r="8540" spans="2:5" ht="31.5" x14ac:dyDescent="0.25">
      <c r="B8540" s="265">
        <v>98290</v>
      </c>
      <c r="C8540" s="246" t="s">
        <v>3427</v>
      </c>
      <c r="D8540" s="245" t="s">
        <v>123</v>
      </c>
      <c r="E8540" s="247">
        <v>4.47</v>
      </c>
    </row>
    <row r="8541" spans="2:5" ht="31.5" x14ac:dyDescent="0.25">
      <c r="B8541" s="265">
        <v>98283</v>
      </c>
      <c r="C8541" s="246" t="s">
        <v>3420</v>
      </c>
      <c r="D8541" s="245" t="s">
        <v>123</v>
      </c>
      <c r="E8541" s="247">
        <v>12.91</v>
      </c>
    </row>
    <row r="8542" spans="2:5" ht="31.5" x14ac:dyDescent="0.25">
      <c r="B8542" s="265">
        <v>98264</v>
      </c>
      <c r="C8542" s="246" t="s">
        <v>3401</v>
      </c>
      <c r="D8542" s="245" t="s">
        <v>123</v>
      </c>
      <c r="E8542" s="247">
        <v>7.64</v>
      </c>
    </row>
    <row r="8543" spans="2:5" ht="31.5" x14ac:dyDescent="0.25">
      <c r="B8543" s="265">
        <v>98273</v>
      </c>
      <c r="C8543" s="246" t="s">
        <v>3410</v>
      </c>
      <c r="D8543" s="245" t="s">
        <v>123</v>
      </c>
      <c r="E8543" s="247">
        <v>3.53</v>
      </c>
    </row>
    <row r="8544" spans="2:5" ht="31.5" x14ac:dyDescent="0.25">
      <c r="B8544" s="265">
        <v>98291</v>
      </c>
      <c r="C8544" s="246" t="s">
        <v>3428</v>
      </c>
      <c r="D8544" s="245" t="s">
        <v>123</v>
      </c>
      <c r="E8544" s="247">
        <v>5.23</v>
      </c>
    </row>
    <row r="8545" spans="2:5" ht="31.5" x14ac:dyDescent="0.25">
      <c r="B8545" s="265">
        <v>98284</v>
      </c>
      <c r="C8545" s="246" t="s">
        <v>3421</v>
      </c>
      <c r="D8545" s="245" t="s">
        <v>123</v>
      </c>
      <c r="E8545" s="247">
        <v>13.67</v>
      </c>
    </row>
    <row r="8546" spans="2:5" ht="31.5" x14ac:dyDescent="0.25">
      <c r="B8546" s="265">
        <v>98265</v>
      </c>
      <c r="C8546" s="246" t="s">
        <v>3402</v>
      </c>
      <c r="D8546" s="245" t="s">
        <v>123</v>
      </c>
      <c r="E8546" s="247">
        <v>8.4</v>
      </c>
    </row>
    <row r="8547" spans="2:5" ht="31.5" x14ac:dyDescent="0.25">
      <c r="B8547" s="265">
        <v>98274</v>
      </c>
      <c r="C8547" s="246" t="s">
        <v>3411</v>
      </c>
      <c r="D8547" s="245" t="s">
        <v>123</v>
      </c>
      <c r="E8547" s="247">
        <v>4.29</v>
      </c>
    </row>
    <row r="8548" spans="2:5" ht="31.5" x14ac:dyDescent="0.25">
      <c r="B8548" s="265">
        <v>98292</v>
      </c>
      <c r="C8548" s="246" t="s">
        <v>3429</v>
      </c>
      <c r="D8548" s="245" t="s">
        <v>123</v>
      </c>
      <c r="E8548" s="247">
        <v>6.25</v>
      </c>
    </row>
    <row r="8549" spans="2:5" ht="31.5" x14ac:dyDescent="0.25">
      <c r="B8549" s="265">
        <v>98285</v>
      </c>
      <c r="C8549" s="246" t="s">
        <v>3422</v>
      </c>
      <c r="D8549" s="245" t="s">
        <v>123</v>
      </c>
      <c r="E8549" s="247">
        <v>14.71</v>
      </c>
    </row>
    <row r="8550" spans="2:5" ht="31.5" x14ac:dyDescent="0.25">
      <c r="B8550" s="265">
        <v>98266</v>
      </c>
      <c r="C8550" s="246" t="s">
        <v>3403</v>
      </c>
      <c r="D8550" s="245" t="s">
        <v>123</v>
      </c>
      <c r="E8550" s="247">
        <v>9.42</v>
      </c>
    </row>
    <row r="8551" spans="2:5" ht="31.5" x14ac:dyDescent="0.25">
      <c r="B8551" s="265">
        <v>98275</v>
      </c>
      <c r="C8551" s="246" t="s">
        <v>3412</v>
      </c>
      <c r="D8551" s="245" t="s">
        <v>123</v>
      </c>
      <c r="E8551" s="247">
        <v>5.32</v>
      </c>
    </row>
    <row r="8552" spans="2:5" ht="31.5" x14ac:dyDescent="0.25">
      <c r="B8552" s="265">
        <v>98293</v>
      </c>
      <c r="C8552" s="246" t="s">
        <v>3430</v>
      </c>
      <c r="D8552" s="245" t="s">
        <v>123</v>
      </c>
      <c r="E8552" s="247">
        <v>11.51</v>
      </c>
    </row>
    <row r="8553" spans="2:5" ht="31.5" x14ac:dyDescent="0.25">
      <c r="B8553" s="265">
        <v>98286</v>
      </c>
      <c r="C8553" s="246" t="s">
        <v>3423</v>
      </c>
      <c r="D8553" s="245" t="s">
        <v>123</v>
      </c>
      <c r="E8553" s="247">
        <v>19.97</v>
      </c>
    </row>
    <row r="8554" spans="2:5" ht="31.5" x14ac:dyDescent="0.25">
      <c r="B8554" s="265">
        <v>98267</v>
      </c>
      <c r="C8554" s="246" t="s">
        <v>3404</v>
      </c>
      <c r="D8554" s="245" t="s">
        <v>123</v>
      </c>
      <c r="E8554" s="247">
        <v>14.69</v>
      </c>
    </row>
    <row r="8555" spans="2:5" x14ac:dyDescent="0.25">
      <c r="B8555" s="265">
        <v>98276</v>
      </c>
      <c r="C8555" s="246" t="s">
        <v>3413</v>
      </c>
      <c r="D8555" s="245" t="s">
        <v>123</v>
      </c>
      <c r="E8555" s="247">
        <v>10.58</v>
      </c>
    </row>
    <row r="8556" spans="2:5" ht="31.5" x14ac:dyDescent="0.25">
      <c r="B8556" s="265">
        <v>98268</v>
      </c>
      <c r="C8556" s="246" t="s">
        <v>3405</v>
      </c>
      <c r="D8556" s="245" t="s">
        <v>123</v>
      </c>
      <c r="E8556" s="247">
        <v>23.11</v>
      </c>
    </row>
    <row r="8557" spans="2:5" x14ac:dyDescent="0.25">
      <c r="B8557" s="265">
        <v>98277</v>
      </c>
      <c r="C8557" s="246" t="s">
        <v>3414</v>
      </c>
      <c r="D8557" s="245" t="s">
        <v>123</v>
      </c>
      <c r="E8557" s="247">
        <v>19.010000000000002</v>
      </c>
    </row>
    <row r="8558" spans="2:5" ht="31.5" x14ac:dyDescent="0.25">
      <c r="B8558" s="265">
        <v>98272</v>
      </c>
      <c r="C8558" s="246" t="s">
        <v>3409</v>
      </c>
      <c r="D8558" s="245" t="s">
        <v>123</v>
      </c>
      <c r="E8558" s="247">
        <v>147.46</v>
      </c>
    </row>
    <row r="8559" spans="2:5" ht="31.5" x14ac:dyDescent="0.25">
      <c r="B8559" s="265">
        <v>98269</v>
      </c>
      <c r="C8559" s="246" t="s">
        <v>3406</v>
      </c>
      <c r="D8559" s="245" t="s">
        <v>123</v>
      </c>
      <c r="E8559" s="247">
        <v>31.23</v>
      </c>
    </row>
    <row r="8560" spans="2:5" x14ac:dyDescent="0.25">
      <c r="B8560" s="265">
        <v>98278</v>
      </c>
      <c r="C8560" s="246" t="s">
        <v>3415</v>
      </c>
      <c r="D8560" s="245" t="s">
        <v>123</v>
      </c>
      <c r="E8560" s="247">
        <v>27.12</v>
      </c>
    </row>
    <row r="8561" spans="2:5" ht="31.5" x14ac:dyDescent="0.25">
      <c r="B8561" s="265">
        <v>98270</v>
      </c>
      <c r="C8561" s="246" t="s">
        <v>3407</v>
      </c>
      <c r="D8561" s="245" t="s">
        <v>123</v>
      </c>
      <c r="E8561" s="247">
        <v>46.53</v>
      </c>
    </row>
    <row r="8562" spans="2:5" x14ac:dyDescent="0.25">
      <c r="B8562" s="265">
        <v>98279</v>
      </c>
      <c r="C8562" s="246" t="s">
        <v>3416</v>
      </c>
      <c r="D8562" s="245" t="s">
        <v>123</v>
      </c>
      <c r="E8562" s="247">
        <v>42.42</v>
      </c>
    </row>
    <row r="8563" spans="2:5" ht="31.5" x14ac:dyDescent="0.25">
      <c r="B8563" s="265">
        <v>98271</v>
      </c>
      <c r="C8563" s="246" t="s">
        <v>3408</v>
      </c>
      <c r="D8563" s="245" t="s">
        <v>123</v>
      </c>
      <c r="E8563" s="247">
        <v>64.959999999999994</v>
      </c>
    </row>
    <row r="8564" spans="2:5" ht="31.5" x14ac:dyDescent="0.25">
      <c r="B8564" s="265">
        <v>98400</v>
      </c>
      <c r="C8564" s="246" t="s">
        <v>3431</v>
      </c>
      <c r="D8564" s="245" t="s">
        <v>123</v>
      </c>
      <c r="E8564" s="247">
        <v>17.79</v>
      </c>
    </row>
    <row r="8565" spans="2:5" ht="31.5" x14ac:dyDescent="0.25">
      <c r="B8565" s="265">
        <v>98401</v>
      </c>
      <c r="C8565" s="246" t="s">
        <v>3432</v>
      </c>
      <c r="D8565" s="245" t="s">
        <v>123</v>
      </c>
      <c r="E8565" s="247">
        <v>27.41</v>
      </c>
    </row>
    <row r="8566" spans="2:5" ht="31.5" x14ac:dyDescent="0.25">
      <c r="B8566" s="265">
        <v>98402</v>
      </c>
      <c r="C8566" s="246" t="s">
        <v>3433</v>
      </c>
      <c r="D8566" s="245" t="s">
        <v>123</v>
      </c>
      <c r="E8566" s="247">
        <v>31.9</v>
      </c>
    </row>
    <row r="8567" spans="2:5" x14ac:dyDescent="0.25">
      <c r="B8567" s="265">
        <v>100556</v>
      </c>
      <c r="C8567" s="246" t="s">
        <v>3434</v>
      </c>
      <c r="D8567" s="245" t="s">
        <v>19</v>
      </c>
      <c r="E8567" s="247">
        <v>43.33</v>
      </c>
    </row>
    <row r="8568" spans="2:5" x14ac:dyDescent="0.25">
      <c r="B8568" s="265">
        <v>100557</v>
      </c>
      <c r="C8568" s="246" t="s">
        <v>3435</v>
      </c>
      <c r="D8568" s="245" t="s">
        <v>19</v>
      </c>
      <c r="E8568" s="247">
        <v>439.47</v>
      </c>
    </row>
    <row r="8569" spans="2:5" x14ac:dyDescent="0.25">
      <c r="B8569" s="265">
        <v>98301</v>
      </c>
      <c r="C8569" s="246" t="s">
        <v>3489</v>
      </c>
      <c r="D8569" s="245" t="s">
        <v>19</v>
      </c>
      <c r="E8569" s="247">
        <v>709.86</v>
      </c>
    </row>
    <row r="8570" spans="2:5" x14ac:dyDescent="0.25">
      <c r="B8570" s="265">
        <v>98302</v>
      </c>
      <c r="C8570" s="246" t="s">
        <v>3490</v>
      </c>
      <c r="D8570" s="245" t="s">
        <v>19</v>
      </c>
      <c r="E8570" s="247">
        <v>1191.74</v>
      </c>
    </row>
    <row r="8571" spans="2:5" x14ac:dyDescent="0.25">
      <c r="B8571" s="265">
        <v>98593</v>
      </c>
      <c r="C8571" s="246" t="s">
        <v>3496</v>
      </c>
      <c r="D8571" s="245" t="s">
        <v>19</v>
      </c>
      <c r="E8571" s="247">
        <v>2568.0100000000002</v>
      </c>
    </row>
    <row r="8572" spans="2:5" x14ac:dyDescent="0.25">
      <c r="B8572" s="265">
        <v>98304</v>
      </c>
      <c r="C8572" s="246" t="s">
        <v>3491</v>
      </c>
      <c r="D8572" s="245" t="s">
        <v>19</v>
      </c>
      <c r="E8572" s="247">
        <v>3550.57</v>
      </c>
    </row>
    <row r="8573" spans="2:5" ht="31.5" x14ac:dyDescent="0.25">
      <c r="B8573" s="265">
        <v>100561</v>
      </c>
      <c r="C8573" s="246" t="s">
        <v>3437</v>
      </c>
      <c r="D8573" s="245" t="s">
        <v>19</v>
      </c>
      <c r="E8573" s="247">
        <v>195.07</v>
      </c>
    </row>
    <row r="8574" spans="2:5" ht="31.5" x14ac:dyDescent="0.25">
      <c r="B8574" s="265">
        <v>100562</v>
      </c>
      <c r="C8574" s="246" t="s">
        <v>3438</v>
      </c>
      <c r="D8574" s="245" t="s">
        <v>19</v>
      </c>
      <c r="E8574" s="247">
        <v>289.72000000000003</v>
      </c>
    </row>
    <row r="8575" spans="2:5" ht="31.5" x14ac:dyDescent="0.25">
      <c r="B8575" s="265">
        <v>100560</v>
      </c>
      <c r="C8575" s="246" t="s">
        <v>3436</v>
      </c>
      <c r="D8575" s="245" t="s">
        <v>19</v>
      </c>
      <c r="E8575" s="247">
        <v>116.85</v>
      </c>
    </row>
    <row r="8576" spans="2:5" ht="31.5" x14ac:dyDescent="0.25">
      <c r="B8576" s="265">
        <v>100563</v>
      </c>
      <c r="C8576" s="246" t="s">
        <v>3439</v>
      </c>
      <c r="D8576" s="245" t="s">
        <v>19</v>
      </c>
      <c r="E8576" s="247">
        <v>407.37</v>
      </c>
    </row>
    <row r="8577" spans="2:5" x14ac:dyDescent="0.25">
      <c r="B8577" s="265">
        <v>100555</v>
      </c>
      <c r="C8577" s="246" t="s">
        <v>3499</v>
      </c>
      <c r="D8577" s="245" t="s">
        <v>19</v>
      </c>
      <c r="E8577" s="247">
        <v>1218.3699999999999</v>
      </c>
    </row>
    <row r="8578" spans="2:5" x14ac:dyDescent="0.25">
      <c r="B8578" s="265">
        <v>98305</v>
      </c>
      <c r="C8578" s="246" t="s">
        <v>3492</v>
      </c>
      <c r="D8578" s="245" t="s">
        <v>19</v>
      </c>
      <c r="E8578" s="247">
        <v>2406.77</v>
      </c>
    </row>
    <row r="8579" spans="2:5" x14ac:dyDescent="0.25">
      <c r="B8579" s="265">
        <v>98307</v>
      </c>
      <c r="C8579" s="246" t="s">
        <v>3494</v>
      </c>
      <c r="D8579" s="245" t="s">
        <v>19</v>
      </c>
      <c r="E8579" s="247">
        <v>53.65</v>
      </c>
    </row>
    <row r="8580" spans="2:5" x14ac:dyDescent="0.25">
      <c r="B8580" s="265">
        <v>98308</v>
      </c>
      <c r="C8580" s="246" t="s">
        <v>3495</v>
      </c>
      <c r="D8580" s="245" t="s">
        <v>19</v>
      </c>
      <c r="E8580" s="247">
        <v>36.49</v>
      </c>
    </row>
    <row r="8581" spans="2:5" ht="31.5" x14ac:dyDescent="0.25">
      <c r="B8581" s="265">
        <v>103401</v>
      </c>
      <c r="C8581" s="246" t="s">
        <v>624</v>
      </c>
      <c r="D8581" s="245" t="s">
        <v>19</v>
      </c>
      <c r="E8581" s="247">
        <v>25.32</v>
      </c>
    </row>
    <row r="8582" spans="2:5" ht="31.5" x14ac:dyDescent="0.25">
      <c r="B8582" s="265">
        <v>103402</v>
      </c>
      <c r="C8582" s="246" t="s">
        <v>625</v>
      </c>
      <c r="D8582" s="245" t="s">
        <v>19</v>
      </c>
      <c r="E8582" s="247">
        <v>36.840000000000003</v>
      </c>
    </row>
    <row r="8583" spans="2:5" ht="31.5" x14ac:dyDescent="0.25">
      <c r="B8583" s="265">
        <v>103403</v>
      </c>
      <c r="C8583" s="246" t="s">
        <v>626</v>
      </c>
      <c r="D8583" s="245" t="s">
        <v>19</v>
      </c>
      <c r="E8583" s="247">
        <v>41.44</v>
      </c>
    </row>
    <row r="8584" spans="2:5" ht="31.5" x14ac:dyDescent="0.25">
      <c r="B8584" s="265">
        <v>103397</v>
      </c>
      <c r="C8584" s="246" t="s">
        <v>620</v>
      </c>
      <c r="D8584" s="245" t="s">
        <v>19</v>
      </c>
      <c r="E8584" s="247">
        <v>4.59</v>
      </c>
    </row>
    <row r="8585" spans="2:5" ht="31.5" x14ac:dyDescent="0.25">
      <c r="B8585" s="265">
        <v>103404</v>
      </c>
      <c r="C8585" s="246" t="s">
        <v>627</v>
      </c>
      <c r="D8585" s="245" t="s">
        <v>19</v>
      </c>
      <c r="E8585" s="247">
        <v>46.05</v>
      </c>
    </row>
    <row r="8586" spans="2:5" ht="31.5" x14ac:dyDescent="0.25">
      <c r="B8586" s="265">
        <v>103405</v>
      </c>
      <c r="C8586" s="246" t="s">
        <v>628</v>
      </c>
      <c r="D8586" s="245" t="s">
        <v>19</v>
      </c>
      <c r="E8586" s="247">
        <v>51.8</v>
      </c>
    </row>
    <row r="8587" spans="2:5" ht="31.5" x14ac:dyDescent="0.25">
      <c r="B8587" s="265">
        <v>103406</v>
      </c>
      <c r="C8587" s="246" t="s">
        <v>629</v>
      </c>
      <c r="D8587" s="245" t="s">
        <v>19</v>
      </c>
      <c r="E8587" s="247">
        <v>57.56</v>
      </c>
    </row>
    <row r="8588" spans="2:5" ht="31.5" x14ac:dyDescent="0.25">
      <c r="B8588" s="265">
        <v>103407</v>
      </c>
      <c r="C8588" s="246" t="s">
        <v>630</v>
      </c>
      <c r="D8588" s="245" t="s">
        <v>19</v>
      </c>
      <c r="E8588" s="247">
        <v>64.47</v>
      </c>
    </row>
    <row r="8589" spans="2:5" ht="31.5" x14ac:dyDescent="0.25">
      <c r="B8589" s="265">
        <v>103408</v>
      </c>
      <c r="C8589" s="246" t="s">
        <v>631</v>
      </c>
      <c r="D8589" s="245" t="s">
        <v>19</v>
      </c>
      <c r="E8589" s="247">
        <v>72.53</v>
      </c>
    </row>
    <row r="8590" spans="2:5" ht="31.5" x14ac:dyDescent="0.25">
      <c r="B8590" s="265">
        <v>103398</v>
      </c>
      <c r="C8590" s="246" t="s">
        <v>621</v>
      </c>
      <c r="D8590" s="245" t="s">
        <v>19</v>
      </c>
      <c r="E8590" s="247">
        <v>7.36</v>
      </c>
    </row>
    <row r="8591" spans="2:5" ht="31.5" x14ac:dyDescent="0.25">
      <c r="B8591" s="265">
        <v>103409</v>
      </c>
      <c r="C8591" s="246" t="s">
        <v>632</v>
      </c>
      <c r="D8591" s="245" t="s">
        <v>19</v>
      </c>
      <c r="E8591" s="247">
        <v>81.739999999999995</v>
      </c>
    </row>
    <row r="8592" spans="2:5" ht="31.5" x14ac:dyDescent="0.25">
      <c r="B8592" s="265">
        <v>103410</v>
      </c>
      <c r="C8592" s="246" t="s">
        <v>633</v>
      </c>
      <c r="D8592" s="245" t="s">
        <v>19</v>
      </c>
      <c r="E8592" s="247">
        <v>92.1</v>
      </c>
    </row>
    <row r="8593" spans="2:5" ht="31.5" x14ac:dyDescent="0.25">
      <c r="B8593" s="265">
        <v>103399</v>
      </c>
      <c r="C8593" s="246" t="s">
        <v>622</v>
      </c>
      <c r="D8593" s="245" t="s">
        <v>19</v>
      </c>
      <c r="E8593" s="247">
        <v>14.5</v>
      </c>
    </row>
    <row r="8594" spans="2:5" ht="31.5" x14ac:dyDescent="0.25">
      <c r="B8594" s="265">
        <v>103400</v>
      </c>
      <c r="C8594" s="246" t="s">
        <v>623</v>
      </c>
      <c r="D8594" s="245" t="s">
        <v>19</v>
      </c>
      <c r="E8594" s="247">
        <v>20.71</v>
      </c>
    </row>
    <row r="8595" spans="2:5" ht="31.5" x14ac:dyDescent="0.25">
      <c r="B8595" s="265">
        <v>103415</v>
      </c>
      <c r="C8595" s="246" t="s">
        <v>638</v>
      </c>
      <c r="D8595" s="245" t="s">
        <v>19</v>
      </c>
      <c r="E8595" s="247">
        <v>50.65</v>
      </c>
    </row>
    <row r="8596" spans="2:5" ht="31.5" x14ac:dyDescent="0.25">
      <c r="B8596" s="265">
        <v>103416</v>
      </c>
      <c r="C8596" s="246" t="s">
        <v>639</v>
      </c>
      <c r="D8596" s="245" t="s">
        <v>19</v>
      </c>
      <c r="E8596" s="247">
        <v>73.680000000000007</v>
      </c>
    </row>
    <row r="8597" spans="2:5" ht="31.5" x14ac:dyDescent="0.25">
      <c r="B8597" s="265">
        <v>103417</v>
      </c>
      <c r="C8597" s="246" t="s">
        <v>640</v>
      </c>
      <c r="D8597" s="245" t="s">
        <v>19</v>
      </c>
      <c r="E8597" s="247">
        <v>82.89</v>
      </c>
    </row>
    <row r="8598" spans="2:5" ht="31.5" x14ac:dyDescent="0.25">
      <c r="B8598" s="265">
        <v>103411</v>
      </c>
      <c r="C8598" s="246" t="s">
        <v>634</v>
      </c>
      <c r="D8598" s="245" t="s">
        <v>19</v>
      </c>
      <c r="E8598" s="247">
        <v>9.1999999999999993</v>
      </c>
    </row>
    <row r="8599" spans="2:5" ht="31.5" x14ac:dyDescent="0.25">
      <c r="B8599" s="265">
        <v>103418</v>
      </c>
      <c r="C8599" s="246" t="s">
        <v>641</v>
      </c>
      <c r="D8599" s="245" t="s">
        <v>19</v>
      </c>
      <c r="E8599" s="247">
        <v>92.1</v>
      </c>
    </row>
    <row r="8600" spans="2:5" ht="31.5" x14ac:dyDescent="0.25">
      <c r="B8600" s="265">
        <v>103419</v>
      </c>
      <c r="C8600" s="246" t="s">
        <v>642</v>
      </c>
      <c r="D8600" s="245" t="s">
        <v>19</v>
      </c>
      <c r="E8600" s="247">
        <v>103.62</v>
      </c>
    </row>
    <row r="8601" spans="2:5" ht="31.5" x14ac:dyDescent="0.25">
      <c r="B8601" s="265">
        <v>103420</v>
      </c>
      <c r="C8601" s="246" t="s">
        <v>643</v>
      </c>
      <c r="D8601" s="245" t="s">
        <v>19</v>
      </c>
      <c r="E8601" s="247">
        <v>115.13</v>
      </c>
    </row>
    <row r="8602" spans="2:5" ht="31.5" x14ac:dyDescent="0.25">
      <c r="B8602" s="265">
        <v>103421</v>
      </c>
      <c r="C8602" s="246" t="s">
        <v>644</v>
      </c>
      <c r="D8602" s="245" t="s">
        <v>19</v>
      </c>
      <c r="E8602" s="247">
        <v>128.94999999999999</v>
      </c>
    </row>
    <row r="8603" spans="2:5" ht="31.5" x14ac:dyDescent="0.25">
      <c r="B8603" s="265">
        <v>103422</v>
      </c>
      <c r="C8603" s="246" t="s">
        <v>645</v>
      </c>
      <c r="D8603" s="245" t="s">
        <v>19</v>
      </c>
      <c r="E8603" s="247">
        <v>145.06</v>
      </c>
    </row>
    <row r="8604" spans="2:5" ht="31.5" x14ac:dyDescent="0.25">
      <c r="B8604" s="265">
        <v>103412</v>
      </c>
      <c r="C8604" s="246" t="s">
        <v>635</v>
      </c>
      <c r="D8604" s="245" t="s">
        <v>19</v>
      </c>
      <c r="E8604" s="247">
        <v>14.73</v>
      </c>
    </row>
    <row r="8605" spans="2:5" ht="31.5" x14ac:dyDescent="0.25">
      <c r="B8605" s="265">
        <v>103423</v>
      </c>
      <c r="C8605" s="246" t="s">
        <v>646</v>
      </c>
      <c r="D8605" s="245" t="s">
        <v>19</v>
      </c>
      <c r="E8605" s="247">
        <v>163.5</v>
      </c>
    </row>
    <row r="8606" spans="2:5" ht="31.5" x14ac:dyDescent="0.25">
      <c r="B8606" s="265">
        <v>103424</v>
      </c>
      <c r="C8606" s="246" t="s">
        <v>647</v>
      </c>
      <c r="D8606" s="245" t="s">
        <v>19</v>
      </c>
      <c r="E8606" s="247">
        <v>184.21</v>
      </c>
    </row>
    <row r="8607" spans="2:5" ht="31.5" x14ac:dyDescent="0.25">
      <c r="B8607" s="265">
        <v>103413</v>
      </c>
      <c r="C8607" s="246" t="s">
        <v>636</v>
      </c>
      <c r="D8607" s="245" t="s">
        <v>19</v>
      </c>
      <c r="E8607" s="247">
        <v>29</v>
      </c>
    </row>
    <row r="8608" spans="2:5" ht="31.5" x14ac:dyDescent="0.25">
      <c r="B8608" s="265">
        <v>103414</v>
      </c>
      <c r="C8608" s="246" t="s">
        <v>637</v>
      </c>
      <c r="D8608" s="245" t="s">
        <v>19</v>
      </c>
      <c r="E8608" s="247">
        <v>41.44</v>
      </c>
    </row>
    <row r="8609" spans="2:5" ht="31.5" x14ac:dyDescent="0.25">
      <c r="B8609" s="265">
        <v>103432</v>
      </c>
      <c r="C8609" s="246" t="s">
        <v>655</v>
      </c>
      <c r="D8609" s="245" t="s">
        <v>19</v>
      </c>
      <c r="E8609" s="247">
        <v>1654.89</v>
      </c>
    </row>
    <row r="8610" spans="2:5" ht="31.5" x14ac:dyDescent="0.25">
      <c r="B8610" s="265">
        <v>103430</v>
      </c>
      <c r="C8610" s="246" t="s">
        <v>653</v>
      </c>
      <c r="D8610" s="245" t="s">
        <v>19</v>
      </c>
      <c r="E8610" s="247">
        <v>36.28</v>
      </c>
    </row>
    <row r="8611" spans="2:5" ht="31.5" x14ac:dyDescent="0.25">
      <c r="B8611" s="265">
        <v>103431</v>
      </c>
      <c r="C8611" s="246" t="s">
        <v>654</v>
      </c>
      <c r="D8611" s="245" t="s">
        <v>19</v>
      </c>
      <c r="E8611" s="247">
        <v>63.86</v>
      </c>
    </row>
    <row r="8612" spans="2:5" ht="31.5" x14ac:dyDescent="0.25">
      <c r="B8612" s="265">
        <v>103433</v>
      </c>
      <c r="C8612" s="246" t="s">
        <v>656</v>
      </c>
      <c r="D8612" s="245" t="s">
        <v>19</v>
      </c>
      <c r="E8612" s="247">
        <v>35.43</v>
      </c>
    </row>
    <row r="8613" spans="2:5" ht="31.5" x14ac:dyDescent="0.25">
      <c r="B8613" s="265">
        <v>103434</v>
      </c>
      <c r="C8613" s="246" t="s">
        <v>657</v>
      </c>
      <c r="D8613" s="245" t="s">
        <v>19</v>
      </c>
      <c r="E8613" s="247">
        <v>49.19</v>
      </c>
    </row>
    <row r="8614" spans="2:5" ht="31.5" x14ac:dyDescent="0.25">
      <c r="B8614" s="265">
        <v>103435</v>
      </c>
      <c r="C8614" s="246" t="s">
        <v>658</v>
      </c>
      <c r="D8614" s="245" t="s">
        <v>19</v>
      </c>
      <c r="E8614" s="247">
        <v>91.66</v>
      </c>
    </row>
    <row r="8615" spans="2:5" ht="31.5" x14ac:dyDescent="0.25">
      <c r="B8615" s="265">
        <v>103436</v>
      </c>
      <c r="C8615" s="246" t="s">
        <v>659</v>
      </c>
      <c r="D8615" s="245" t="s">
        <v>19</v>
      </c>
      <c r="E8615" s="247">
        <v>2340.4699999999998</v>
      </c>
    </row>
    <row r="8616" spans="2:5" ht="31.5" x14ac:dyDescent="0.25">
      <c r="B8616" s="265">
        <v>103482</v>
      </c>
      <c r="C8616" s="246" t="s">
        <v>9655</v>
      </c>
      <c r="D8616" s="245" t="s">
        <v>19</v>
      </c>
      <c r="E8616" s="247">
        <v>0</v>
      </c>
    </row>
    <row r="8617" spans="2:5" ht="31.5" x14ac:dyDescent="0.25">
      <c r="B8617" s="265">
        <v>103465</v>
      </c>
      <c r="C8617" s="246" t="s">
        <v>9656</v>
      </c>
      <c r="D8617" s="245" t="s">
        <v>19</v>
      </c>
      <c r="E8617" s="247">
        <v>0</v>
      </c>
    </row>
    <row r="8618" spans="2:5" ht="31.5" x14ac:dyDescent="0.25">
      <c r="B8618" s="265">
        <v>103483</v>
      </c>
      <c r="C8618" s="246" t="s">
        <v>9657</v>
      </c>
      <c r="D8618" s="245" t="s">
        <v>19</v>
      </c>
      <c r="E8618" s="247">
        <v>0</v>
      </c>
    </row>
    <row r="8619" spans="2:5" ht="31.5" x14ac:dyDescent="0.25">
      <c r="B8619" s="265">
        <v>103484</v>
      </c>
      <c r="C8619" s="246" t="s">
        <v>9658</v>
      </c>
      <c r="D8619" s="245" t="s">
        <v>19</v>
      </c>
      <c r="E8619" s="247">
        <v>0</v>
      </c>
    </row>
    <row r="8620" spans="2:5" ht="31.5" x14ac:dyDescent="0.25">
      <c r="B8620" s="265">
        <v>103466</v>
      </c>
      <c r="C8620" s="246" t="s">
        <v>9659</v>
      </c>
      <c r="D8620" s="245" t="s">
        <v>19</v>
      </c>
      <c r="E8620" s="247">
        <v>0</v>
      </c>
    </row>
    <row r="8621" spans="2:5" ht="31.5" x14ac:dyDescent="0.25">
      <c r="B8621" s="265">
        <v>103485</v>
      </c>
      <c r="C8621" s="246" t="s">
        <v>9660</v>
      </c>
      <c r="D8621" s="245" t="s">
        <v>19</v>
      </c>
      <c r="E8621" s="247">
        <v>0</v>
      </c>
    </row>
    <row r="8622" spans="2:5" ht="31.5" x14ac:dyDescent="0.25">
      <c r="B8622" s="265">
        <v>103467</v>
      </c>
      <c r="C8622" s="246" t="s">
        <v>9661</v>
      </c>
      <c r="D8622" s="245" t="s">
        <v>19</v>
      </c>
      <c r="E8622" s="247">
        <v>0</v>
      </c>
    </row>
    <row r="8623" spans="2:5" ht="31.5" x14ac:dyDescent="0.25">
      <c r="B8623" s="265">
        <v>103461</v>
      </c>
      <c r="C8623" s="246" t="s">
        <v>9662</v>
      </c>
      <c r="D8623" s="245" t="s">
        <v>19</v>
      </c>
      <c r="E8623" s="247">
        <v>0</v>
      </c>
    </row>
    <row r="8624" spans="2:5" ht="31.5" x14ac:dyDescent="0.25">
      <c r="B8624" s="265">
        <v>103468</v>
      </c>
      <c r="C8624" s="246" t="s">
        <v>9663</v>
      </c>
      <c r="D8624" s="245" t="s">
        <v>19</v>
      </c>
      <c r="E8624" s="247">
        <v>0</v>
      </c>
    </row>
    <row r="8625" spans="2:5" ht="31.5" x14ac:dyDescent="0.25">
      <c r="B8625" s="265">
        <v>103469</v>
      </c>
      <c r="C8625" s="246" t="s">
        <v>9664</v>
      </c>
      <c r="D8625" s="245" t="s">
        <v>19</v>
      </c>
      <c r="E8625" s="247">
        <v>0</v>
      </c>
    </row>
    <row r="8626" spans="2:5" ht="31.5" x14ac:dyDescent="0.25">
      <c r="B8626" s="265">
        <v>103470</v>
      </c>
      <c r="C8626" s="246" t="s">
        <v>9665</v>
      </c>
      <c r="D8626" s="245" t="s">
        <v>19</v>
      </c>
      <c r="E8626" s="247">
        <v>0</v>
      </c>
    </row>
    <row r="8627" spans="2:5" ht="31.5" x14ac:dyDescent="0.25">
      <c r="B8627" s="265">
        <v>103471</v>
      </c>
      <c r="C8627" s="246" t="s">
        <v>9666</v>
      </c>
      <c r="D8627" s="245" t="s">
        <v>19</v>
      </c>
      <c r="E8627" s="247">
        <v>0</v>
      </c>
    </row>
    <row r="8628" spans="2:5" ht="31.5" x14ac:dyDescent="0.25">
      <c r="B8628" s="265">
        <v>103472</v>
      </c>
      <c r="C8628" s="246" t="s">
        <v>9667</v>
      </c>
      <c r="D8628" s="245" t="s">
        <v>19</v>
      </c>
      <c r="E8628" s="247">
        <v>0</v>
      </c>
    </row>
    <row r="8629" spans="2:5" ht="31.5" x14ac:dyDescent="0.25">
      <c r="B8629" s="265">
        <v>103462</v>
      </c>
      <c r="C8629" s="246" t="s">
        <v>9668</v>
      </c>
      <c r="D8629" s="245" t="s">
        <v>19</v>
      </c>
      <c r="E8629" s="247">
        <v>0</v>
      </c>
    </row>
    <row r="8630" spans="2:5" ht="31.5" x14ac:dyDescent="0.25">
      <c r="B8630" s="265">
        <v>103473</v>
      </c>
      <c r="C8630" s="246" t="s">
        <v>9669</v>
      </c>
      <c r="D8630" s="245" t="s">
        <v>19</v>
      </c>
      <c r="E8630" s="247">
        <v>0</v>
      </c>
    </row>
    <row r="8631" spans="2:5" ht="31.5" x14ac:dyDescent="0.25">
      <c r="B8631" s="265">
        <v>103474</v>
      </c>
      <c r="C8631" s="246" t="s">
        <v>9670</v>
      </c>
      <c r="D8631" s="245" t="s">
        <v>19</v>
      </c>
      <c r="E8631" s="247">
        <v>0</v>
      </c>
    </row>
    <row r="8632" spans="2:5" ht="31.5" x14ac:dyDescent="0.25">
      <c r="B8632" s="265">
        <v>103475</v>
      </c>
      <c r="C8632" s="246" t="s">
        <v>9671</v>
      </c>
      <c r="D8632" s="245" t="s">
        <v>19</v>
      </c>
      <c r="E8632" s="247">
        <v>0</v>
      </c>
    </row>
    <row r="8633" spans="2:5" ht="31.5" x14ac:dyDescent="0.25">
      <c r="B8633" s="265">
        <v>103476</v>
      </c>
      <c r="C8633" s="246" t="s">
        <v>9672</v>
      </c>
      <c r="D8633" s="245" t="s">
        <v>19</v>
      </c>
      <c r="E8633" s="247">
        <v>0</v>
      </c>
    </row>
    <row r="8634" spans="2:5" ht="31.5" x14ac:dyDescent="0.25">
      <c r="B8634" s="265">
        <v>103477</v>
      </c>
      <c r="C8634" s="246" t="s">
        <v>9673</v>
      </c>
      <c r="D8634" s="245" t="s">
        <v>19</v>
      </c>
      <c r="E8634" s="247">
        <v>0</v>
      </c>
    </row>
    <row r="8635" spans="2:5" ht="31.5" x14ac:dyDescent="0.25">
      <c r="B8635" s="265">
        <v>103463</v>
      </c>
      <c r="C8635" s="246" t="s">
        <v>9674</v>
      </c>
      <c r="D8635" s="245" t="s">
        <v>19</v>
      </c>
      <c r="E8635" s="247">
        <v>0</v>
      </c>
    </row>
    <row r="8636" spans="2:5" ht="31.5" x14ac:dyDescent="0.25">
      <c r="B8636" s="265">
        <v>103478</v>
      </c>
      <c r="C8636" s="246" t="s">
        <v>9675</v>
      </c>
      <c r="D8636" s="245" t="s">
        <v>19</v>
      </c>
      <c r="E8636" s="247">
        <v>0</v>
      </c>
    </row>
    <row r="8637" spans="2:5" ht="31.5" x14ac:dyDescent="0.25">
      <c r="B8637" s="265">
        <v>103479</v>
      </c>
      <c r="C8637" s="246" t="s">
        <v>9676</v>
      </c>
      <c r="D8637" s="245" t="s">
        <v>19</v>
      </c>
      <c r="E8637" s="247">
        <v>0</v>
      </c>
    </row>
    <row r="8638" spans="2:5" ht="31.5" x14ac:dyDescent="0.25">
      <c r="B8638" s="265">
        <v>103480</v>
      </c>
      <c r="C8638" s="246" t="s">
        <v>9677</v>
      </c>
      <c r="D8638" s="245" t="s">
        <v>19</v>
      </c>
      <c r="E8638" s="247">
        <v>0</v>
      </c>
    </row>
    <row r="8639" spans="2:5" ht="31.5" x14ac:dyDescent="0.25">
      <c r="B8639" s="265">
        <v>103464</v>
      </c>
      <c r="C8639" s="246" t="s">
        <v>9678</v>
      </c>
      <c r="D8639" s="245" t="s">
        <v>19</v>
      </c>
      <c r="E8639" s="247">
        <v>0</v>
      </c>
    </row>
    <row r="8640" spans="2:5" ht="31.5" x14ac:dyDescent="0.25">
      <c r="B8640" s="265">
        <v>103481</v>
      </c>
      <c r="C8640" s="246" t="s">
        <v>9679</v>
      </c>
      <c r="D8640" s="245" t="s">
        <v>19</v>
      </c>
      <c r="E8640" s="247">
        <v>0</v>
      </c>
    </row>
    <row r="8641" spans="2:5" ht="31.5" x14ac:dyDescent="0.25">
      <c r="B8641" s="265">
        <v>103459</v>
      </c>
      <c r="C8641" s="246" t="s">
        <v>9680</v>
      </c>
      <c r="D8641" s="245" t="s">
        <v>19</v>
      </c>
      <c r="E8641" s="247">
        <v>0</v>
      </c>
    </row>
    <row r="8642" spans="2:5" ht="31.5" x14ac:dyDescent="0.25">
      <c r="B8642" s="265">
        <v>103460</v>
      </c>
      <c r="C8642" s="246" t="s">
        <v>9681</v>
      </c>
      <c r="D8642" s="245" t="s">
        <v>19</v>
      </c>
      <c r="E8642" s="247">
        <v>0</v>
      </c>
    </row>
    <row r="8643" spans="2:5" ht="31.5" x14ac:dyDescent="0.25">
      <c r="B8643" s="265">
        <v>103443</v>
      </c>
      <c r="C8643" s="246" t="s">
        <v>9682</v>
      </c>
      <c r="D8643" s="245" t="s">
        <v>19</v>
      </c>
      <c r="E8643" s="247">
        <v>0</v>
      </c>
    </row>
    <row r="8644" spans="2:5" ht="31.5" x14ac:dyDescent="0.25">
      <c r="B8644" s="265">
        <v>103444</v>
      </c>
      <c r="C8644" s="246" t="s">
        <v>9683</v>
      </c>
      <c r="D8644" s="245" t="s">
        <v>19</v>
      </c>
      <c r="E8644" s="247">
        <v>0</v>
      </c>
    </row>
    <row r="8645" spans="2:5" ht="31.5" x14ac:dyDescent="0.25">
      <c r="B8645" s="265">
        <v>103445</v>
      </c>
      <c r="C8645" s="246" t="s">
        <v>9684</v>
      </c>
      <c r="D8645" s="245" t="s">
        <v>19</v>
      </c>
      <c r="E8645" s="247">
        <v>0</v>
      </c>
    </row>
    <row r="8646" spans="2:5" ht="31.5" x14ac:dyDescent="0.25">
      <c r="B8646" s="265">
        <v>103446</v>
      </c>
      <c r="C8646" s="246" t="s">
        <v>9685</v>
      </c>
      <c r="D8646" s="245" t="s">
        <v>19</v>
      </c>
      <c r="E8646" s="247">
        <v>0</v>
      </c>
    </row>
    <row r="8647" spans="2:5" ht="31.5" x14ac:dyDescent="0.25">
      <c r="B8647" s="265">
        <v>103447</v>
      </c>
      <c r="C8647" s="246" t="s">
        <v>9686</v>
      </c>
      <c r="D8647" s="245" t="s">
        <v>19</v>
      </c>
      <c r="E8647" s="247">
        <v>0</v>
      </c>
    </row>
    <row r="8648" spans="2:5" ht="31.5" x14ac:dyDescent="0.25">
      <c r="B8648" s="265">
        <v>103448</v>
      </c>
      <c r="C8648" s="246" t="s">
        <v>9687</v>
      </c>
      <c r="D8648" s="245" t="s">
        <v>19</v>
      </c>
      <c r="E8648" s="247">
        <v>0</v>
      </c>
    </row>
    <row r="8649" spans="2:5" ht="31.5" x14ac:dyDescent="0.25">
      <c r="B8649" s="265">
        <v>103449</v>
      </c>
      <c r="C8649" s="246" t="s">
        <v>9688</v>
      </c>
      <c r="D8649" s="245" t="s">
        <v>19</v>
      </c>
      <c r="E8649" s="247">
        <v>0</v>
      </c>
    </row>
    <row r="8650" spans="2:5" ht="31.5" x14ac:dyDescent="0.25">
      <c r="B8650" s="265">
        <v>103450</v>
      </c>
      <c r="C8650" s="246" t="s">
        <v>9689</v>
      </c>
      <c r="D8650" s="245" t="s">
        <v>19</v>
      </c>
      <c r="E8650" s="247">
        <v>0</v>
      </c>
    </row>
    <row r="8651" spans="2:5" ht="31.5" x14ac:dyDescent="0.25">
      <c r="B8651" s="265">
        <v>103451</v>
      </c>
      <c r="C8651" s="246" t="s">
        <v>9690</v>
      </c>
      <c r="D8651" s="245" t="s">
        <v>19</v>
      </c>
      <c r="E8651" s="247">
        <v>0</v>
      </c>
    </row>
    <row r="8652" spans="2:5" ht="31.5" x14ac:dyDescent="0.25">
      <c r="B8652" s="265">
        <v>103452</v>
      </c>
      <c r="C8652" s="246" t="s">
        <v>9691</v>
      </c>
      <c r="D8652" s="245" t="s">
        <v>19</v>
      </c>
      <c r="E8652" s="247">
        <v>0</v>
      </c>
    </row>
    <row r="8653" spans="2:5" ht="31.5" x14ac:dyDescent="0.25">
      <c r="B8653" s="265">
        <v>103453</v>
      </c>
      <c r="C8653" s="246" t="s">
        <v>9692</v>
      </c>
      <c r="D8653" s="245" t="s">
        <v>19</v>
      </c>
      <c r="E8653" s="247">
        <v>0</v>
      </c>
    </row>
    <row r="8654" spans="2:5" ht="31.5" x14ac:dyDescent="0.25">
      <c r="B8654" s="265">
        <v>103454</v>
      </c>
      <c r="C8654" s="246" t="s">
        <v>9693</v>
      </c>
      <c r="D8654" s="245" t="s">
        <v>19</v>
      </c>
      <c r="E8654" s="247">
        <v>0</v>
      </c>
    </row>
    <row r="8655" spans="2:5" ht="31.5" x14ac:dyDescent="0.25">
      <c r="B8655" s="265">
        <v>103455</v>
      </c>
      <c r="C8655" s="246" t="s">
        <v>9694</v>
      </c>
      <c r="D8655" s="245" t="s">
        <v>19</v>
      </c>
      <c r="E8655" s="247">
        <v>0</v>
      </c>
    </row>
    <row r="8656" spans="2:5" ht="31.5" x14ac:dyDescent="0.25">
      <c r="B8656" s="265">
        <v>103456</v>
      </c>
      <c r="C8656" s="246" t="s">
        <v>9695</v>
      </c>
      <c r="D8656" s="245" t="s">
        <v>19</v>
      </c>
      <c r="E8656" s="247">
        <v>0</v>
      </c>
    </row>
    <row r="8657" spans="2:5" ht="31.5" x14ac:dyDescent="0.25">
      <c r="B8657" s="265">
        <v>103457</v>
      </c>
      <c r="C8657" s="246" t="s">
        <v>9696</v>
      </c>
      <c r="D8657" s="245" t="s">
        <v>19</v>
      </c>
      <c r="E8657" s="247">
        <v>0</v>
      </c>
    </row>
    <row r="8658" spans="2:5" ht="31.5" x14ac:dyDescent="0.25">
      <c r="B8658" s="265">
        <v>103458</v>
      </c>
      <c r="C8658" s="246" t="s">
        <v>9697</v>
      </c>
      <c r="D8658" s="245" t="s">
        <v>19</v>
      </c>
      <c r="E8658" s="247">
        <v>0</v>
      </c>
    </row>
    <row r="8659" spans="2:5" ht="31.5" x14ac:dyDescent="0.25">
      <c r="B8659" s="265">
        <v>103425</v>
      </c>
      <c r="C8659" s="246" t="s">
        <v>648</v>
      </c>
      <c r="D8659" s="245" t="s">
        <v>19</v>
      </c>
      <c r="E8659" s="247">
        <v>17.079999999999998</v>
      </c>
    </row>
    <row r="8660" spans="2:5" ht="31.5" x14ac:dyDescent="0.25">
      <c r="B8660" s="265">
        <v>103428</v>
      </c>
      <c r="C8660" s="246" t="s">
        <v>651</v>
      </c>
      <c r="D8660" s="245" t="s">
        <v>19</v>
      </c>
      <c r="E8660" s="247">
        <v>269.44</v>
      </c>
    </row>
    <row r="8661" spans="2:5" ht="31.5" x14ac:dyDescent="0.25">
      <c r="B8661" s="265">
        <v>103426</v>
      </c>
      <c r="C8661" s="246" t="s">
        <v>649</v>
      </c>
      <c r="D8661" s="245" t="s">
        <v>19</v>
      </c>
      <c r="E8661" s="247">
        <v>20.82</v>
      </c>
    </row>
    <row r="8662" spans="2:5" ht="31.5" x14ac:dyDescent="0.25">
      <c r="B8662" s="265">
        <v>103429</v>
      </c>
      <c r="C8662" s="246" t="s">
        <v>652</v>
      </c>
      <c r="D8662" s="245" t="s">
        <v>19</v>
      </c>
      <c r="E8662" s="247">
        <v>2916.99</v>
      </c>
    </row>
    <row r="8663" spans="2:5" ht="31.5" x14ac:dyDescent="0.25">
      <c r="B8663" s="265">
        <v>103427</v>
      </c>
      <c r="C8663" s="246" t="s">
        <v>650</v>
      </c>
      <c r="D8663" s="245" t="s">
        <v>19</v>
      </c>
      <c r="E8663" s="247">
        <v>41.67</v>
      </c>
    </row>
    <row r="8664" spans="2:5" ht="31.5" x14ac:dyDescent="0.25">
      <c r="B8664" s="265">
        <v>103393</v>
      </c>
      <c r="C8664" s="246" t="s">
        <v>619</v>
      </c>
      <c r="D8664" s="245" t="s">
        <v>123</v>
      </c>
      <c r="E8664" s="247">
        <v>5471.49</v>
      </c>
    </row>
    <row r="8665" spans="2:5" ht="31.5" x14ac:dyDescent="0.25">
      <c r="B8665" s="265">
        <v>103376</v>
      </c>
      <c r="C8665" s="246" t="s">
        <v>610</v>
      </c>
      <c r="D8665" s="245" t="s">
        <v>123</v>
      </c>
      <c r="E8665" s="247">
        <v>134.16999999999999</v>
      </c>
    </row>
    <row r="8666" spans="2:5" ht="31.5" x14ac:dyDescent="0.25">
      <c r="B8666" s="265">
        <v>104804</v>
      </c>
      <c r="C8666" s="246" t="s">
        <v>9698</v>
      </c>
      <c r="D8666" s="245" t="s">
        <v>123</v>
      </c>
      <c r="E8666" s="247">
        <v>0</v>
      </c>
    </row>
    <row r="8667" spans="2:5" ht="31.5" x14ac:dyDescent="0.25">
      <c r="B8667" s="265">
        <v>104805</v>
      </c>
      <c r="C8667" s="246" t="s">
        <v>9699</v>
      </c>
      <c r="D8667" s="245" t="s">
        <v>123</v>
      </c>
      <c r="E8667" s="247">
        <v>0</v>
      </c>
    </row>
    <row r="8668" spans="2:5" ht="31.5" x14ac:dyDescent="0.25">
      <c r="B8668" s="265">
        <v>103377</v>
      </c>
      <c r="C8668" s="246" t="s">
        <v>611</v>
      </c>
      <c r="D8668" s="245" t="s">
        <v>123</v>
      </c>
      <c r="E8668" s="247">
        <v>287</v>
      </c>
    </row>
    <row r="8669" spans="2:5" ht="31.5" x14ac:dyDescent="0.25">
      <c r="B8669" s="265">
        <v>104806</v>
      </c>
      <c r="C8669" s="246" t="s">
        <v>9700</v>
      </c>
      <c r="D8669" s="245" t="s">
        <v>123</v>
      </c>
      <c r="E8669" s="247">
        <v>0</v>
      </c>
    </row>
    <row r="8670" spans="2:5" ht="31.5" x14ac:dyDescent="0.25">
      <c r="B8670" s="265">
        <v>103378</v>
      </c>
      <c r="C8670" s="246" t="s">
        <v>9701</v>
      </c>
      <c r="D8670" s="245" t="s">
        <v>123</v>
      </c>
      <c r="E8670" s="247">
        <v>0</v>
      </c>
    </row>
    <row r="8671" spans="2:5" ht="31.5" x14ac:dyDescent="0.25">
      <c r="B8671" s="265">
        <v>103372</v>
      </c>
      <c r="C8671" s="246" t="s">
        <v>608</v>
      </c>
      <c r="D8671" s="245" t="s">
        <v>123</v>
      </c>
      <c r="E8671" s="247">
        <v>5.77</v>
      </c>
    </row>
    <row r="8672" spans="2:5" ht="31.5" x14ac:dyDescent="0.25">
      <c r="B8672" s="265">
        <v>103379</v>
      </c>
      <c r="C8672" s="246" t="s">
        <v>612</v>
      </c>
      <c r="D8672" s="245" t="s">
        <v>123</v>
      </c>
      <c r="E8672" s="247">
        <v>446.72</v>
      </c>
    </row>
    <row r="8673" spans="2:5" ht="31.5" x14ac:dyDescent="0.25">
      <c r="B8673" s="265">
        <v>103380</v>
      </c>
      <c r="C8673" s="246" t="s">
        <v>9702</v>
      </c>
      <c r="D8673" s="245" t="s">
        <v>123</v>
      </c>
      <c r="E8673" s="247">
        <v>0</v>
      </c>
    </row>
    <row r="8674" spans="2:5" ht="31.5" x14ac:dyDescent="0.25">
      <c r="B8674" s="265">
        <v>103381</v>
      </c>
      <c r="C8674" s="246" t="s">
        <v>9703</v>
      </c>
      <c r="D8674" s="245" t="s">
        <v>123</v>
      </c>
      <c r="E8674" s="247">
        <v>0</v>
      </c>
    </row>
    <row r="8675" spans="2:5" ht="31.5" x14ac:dyDescent="0.25">
      <c r="B8675" s="265">
        <v>103382</v>
      </c>
      <c r="C8675" s="246" t="s">
        <v>9704</v>
      </c>
      <c r="D8675" s="245" t="s">
        <v>123</v>
      </c>
      <c r="E8675" s="247">
        <v>0</v>
      </c>
    </row>
    <row r="8676" spans="2:5" ht="31.5" x14ac:dyDescent="0.25">
      <c r="B8676" s="265">
        <v>103383</v>
      </c>
      <c r="C8676" s="246" t="s">
        <v>613</v>
      </c>
      <c r="D8676" s="245" t="s">
        <v>123</v>
      </c>
      <c r="E8676" s="247">
        <v>1094.8</v>
      </c>
    </row>
    <row r="8677" spans="2:5" ht="31.5" x14ac:dyDescent="0.25">
      <c r="B8677" s="265">
        <v>103373</v>
      </c>
      <c r="C8677" s="246" t="s">
        <v>609</v>
      </c>
      <c r="D8677" s="245" t="s">
        <v>123</v>
      </c>
      <c r="E8677" s="247">
        <v>11.31</v>
      </c>
    </row>
    <row r="8678" spans="2:5" ht="31.5" x14ac:dyDescent="0.25">
      <c r="B8678" s="265">
        <v>103384</v>
      </c>
      <c r="C8678" s="246" t="s">
        <v>9705</v>
      </c>
      <c r="D8678" s="245" t="s">
        <v>123</v>
      </c>
      <c r="E8678" s="247">
        <v>0</v>
      </c>
    </row>
    <row r="8679" spans="2:5" ht="31.5" x14ac:dyDescent="0.25">
      <c r="B8679" s="265">
        <v>103385</v>
      </c>
      <c r="C8679" s="246" t="s">
        <v>614</v>
      </c>
      <c r="D8679" s="245" t="s">
        <v>123</v>
      </c>
      <c r="E8679" s="247">
        <v>1765.41</v>
      </c>
    </row>
    <row r="8680" spans="2:5" ht="31.5" x14ac:dyDescent="0.25">
      <c r="B8680" s="265">
        <v>103386</v>
      </c>
      <c r="C8680" s="246" t="s">
        <v>9706</v>
      </c>
      <c r="D8680" s="245" t="s">
        <v>123</v>
      </c>
      <c r="E8680" s="247">
        <v>0</v>
      </c>
    </row>
    <row r="8681" spans="2:5" ht="31.5" x14ac:dyDescent="0.25">
      <c r="B8681" s="265">
        <v>103387</v>
      </c>
      <c r="C8681" s="246" t="s">
        <v>615</v>
      </c>
      <c r="D8681" s="245" t="s">
        <v>123</v>
      </c>
      <c r="E8681" s="247">
        <v>3096.9</v>
      </c>
    </row>
    <row r="8682" spans="2:5" ht="31.5" x14ac:dyDescent="0.25">
      <c r="B8682" s="265">
        <v>103388</v>
      </c>
      <c r="C8682" s="246" t="s">
        <v>9707</v>
      </c>
      <c r="D8682" s="245" t="s">
        <v>123</v>
      </c>
      <c r="E8682" s="247">
        <v>0</v>
      </c>
    </row>
    <row r="8683" spans="2:5" ht="31.5" x14ac:dyDescent="0.25">
      <c r="B8683" s="265">
        <v>103374</v>
      </c>
      <c r="C8683" s="246" t="s">
        <v>9708</v>
      </c>
      <c r="D8683" s="245" t="s">
        <v>123</v>
      </c>
      <c r="E8683" s="247">
        <v>0</v>
      </c>
    </row>
    <row r="8684" spans="2:5" ht="31.5" x14ac:dyDescent="0.25">
      <c r="B8684" s="265">
        <v>103389</v>
      </c>
      <c r="C8684" s="246" t="s">
        <v>616</v>
      </c>
      <c r="D8684" s="245" t="s">
        <v>123</v>
      </c>
      <c r="E8684" s="247">
        <v>4605.57</v>
      </c>
    </row>
    <row r="8685" spans="2:5" ht="31.5" x14ac:dyDescent="0.25">
      <c r="B8685" s="265">
        <v>103390</v>
      </c>
      <c r="C8685" s="246" t="s">
        <v>9709</v>
      </c>
      <c r="D8685" s="245" t="s">
        <v>123</v>
      </c>
      <c r="E8685" s="247">
        <v>0</v>
      </c>
    </row>
    <row r="8686" spans="2:5" ht="31.5" x14ac:dyDescent="0.25">
      <c r="B8686" s="265">
        <v>103391</v>
      </c>
      <c r="C8686" s="246" t="s">
        <v>617</v>
      </c>
      <c r="D8686" s="245" t="s">
        <v>123</v>
      </c>
      <c r="E8686" s="247">
        <v>3036.01</v>
      </c>
    </row>
    <row r="8687" spans="2:5" ht="31.5" x14ac:dyDescent="0.25">
      <c r="B8687" s="265">
        <v>103375</v>
      </c>
      <c r="C8687" s="246" t="s">
        <v>9710</v>
      </c>
      <c r="D8687" s="245" t="s">
        <v>123</v>
      </c>
      <c r="E8687" s="247">
        <v>0</v>
      </c>
    </row>
    <row r="8688" spans="2:5" ht="31.5" x14ac:dyDescent="0.25">
      <c r="B8688" s="265">
        <v>103392</v>
      </c>
      <c r="C8688" s="246" t="s">
        <v>618</v>
      </c>
      <c r="D8688" s="245" t="s">
        <v>123</v>
      </c>
      <c r="E8688" s="247">
        <v>4960.57</v>
      </c>
    </row>
    <row r="8689" spans="2:5" ht="31.5" x14ac:dyDescent="0.25">
      <c r="B8689" s="265">
        <v>103440</v>
      </c>
      <c r="C8689" s="246" t="s">
        <v>663</v>
      </c>
      <c r="D8689" s="245" t="s">
        <v>19</v>
      </c>
      <c r="E8689" s="247">
        <v>432.92</v>
      </c>
    </row>
    <row r="8690" spans="2:5" ht="31.5" x14ac:dyDescent="0.25">
      <c r="B8690" s="265">
        <v>103441</v>
      </c>
      <c r="C8690" s="246" t="s">
        <v>664</v>
      </c>
      <c r="D8690" s="245" t="s">
        <v>19</v>
      </c>
      <c r="E8690" s="247">
        <v>438.25</v>
      </c>
    </row>
    <row r="8691" spans="2:5" ht="31.5" x14ac:dyDescent="0.25">
      <c r="B8691" s="265">
        <v>103442</v>
      </c>
      <c r="C8691" s="246" t="s">
        <v>665</v>
      </c>
      <c r="D8691" s="245" t="s">
        <v>19</v>
      </c>
      <c r="E8691" s="247">
        <v>566.9</v>
      </c>
    </row>
    <row r="8692" spans="2:5" ht="31.5" x14ac:dyDescent="0.25">
      <c r="B8692" s="265">
        <v>103437</v>
      </c>
      <c r="C8692" s="246" t="s">
        <v>660</v>
      </c>
      <c r="D8692" s="245" t="s">
        <v>19</v>
      </c>
      <c r="E8692" s="247">
        <v>189.98</v>
      </c>
    </row>
    <row r="8693" spans="2:5" ht="31.5" x14ac:dyDescent="0.25">
      <c r="B8693" s="265">
        <v>103438</v>
      </c>
      <c r="C8693" s="246" t="s">
        <v>661</v>
      </c>
      <c r="D8693" s="245" t="s">
        <v>19</v>
      </c>
      <c r="E8693" s="247">
        <v>189.98</v>
      </c>
    </row>
    <row r="8694" spans="2:5" ht="31.5" x14ac:dyDescent="0.25">
      <c r="B8694" s="265">
        <v>103439</v>
      </c>
      <c r="C8694" s="246" t="s">
        <v>662</v>
      </c>
      <c r="D8694" s="245" t="s">
        <v>19</v>
      </c>
      <c r="E8694" s="247">
        <v>222.89</v>
      </c>
    </row>
    <row r="8695" spans="2:5" ht="31.5" x14ac:dyDescent="0.25">
      <c r="B8695" s="265">
        <v>88789</v>
      </c>
      <c r="C8695" s="246" t="s">
        <v>6668</v>
      </c>
      <c r="D8695" s="245" t="s">
        <v>121</v>
      </c>
      <c r="E8695" s="247">
        <v>466.53</v>
      </c>
    </row>
    <row r="8696" spans="2:5" ht="31.5" x14ac:dyDescent="0.25">
      <c r="B8696" s="265">
        <v>88788</v>
      </c>
      <c r="C8696" s="246" t="s">
        <v>6667</v>
      </c>
      <c r="D8696" s="245" t="s">
        <v>121</v>
      </c>
      <c r="E8696" s="247">
        <v>388.17</v>
      </c>
    </row>
    <row r="8697" spans="2:5" ht="31.5" x14ac:dyDescent="0.25">
      <c r="B8697" s="265">
        <v>87245</v>
      </c>
      <c r="C8697" s="246" t="s">
        <v>6660</v>
      </c>
      <c r="D8697" s="245" t="s">
        <v>121</v>
      </c>
      <c r="E8697" s="247">
        <v>359.18</v>
      </c>
    </row>
    <row r="8698" spans="2:5" ht="31.5" x14ac:dyDescent="0.25">
      <c r="B8698" s="265">
        <v>87244</v>
      </c>
      <c r="C8698" s="246" t="s">
        <v>6659</v>
      </c>
      <c r="D8698" s="245" t="s">
        <v>121</v>
      </c>
      <c r="E8698" s="247">
        <v>299.35000000000002</v>
      </c>
    </row>
    <row r="8699" spans="2:5" ht="31.5" x14ac:dyDescent="0.25">
      <c r="B8699" s="265">
        <v>104589</v>
      </c>
      <c r="C8699" s="246" t="s">
        <v>9711</v>
      </c>
      <c r="D8699" s="245" t="s">
        <v>121</v>
      </c>
      <c r="E8699" s="247">
        <v>298.39</v>
      </c>
    </row>
    <row r="8700" spans="2:5" ht="31.5" x14ac:dyDescent="0.25">
      <c r="B8700" s="265">
        <v>104588</v>
      </c>
      <c r="C8700" s="246" t="s">
        <v>9712</v>
      </c>
      <c r="D8700" s="245" t="s">
        <v>121</v>
      </c>
      <c r="E8700" s="247">
        <v>249.28</v>
      </c>
    </row>
    <row r="8701" spans="2:5" ht="31.5" x14ac:dyDescent="0.25">
      <c r="B8701" s="265">
        <v>104591</v>
      </c>
      <c r="C8701" s="246" t="s">
        <v>9713</v>
      </c>
      <c r="D8701" s="245" t="s">
        <v>121</v>
      </c>
      <c r="E8701" s="247">
        <v>328.56</v>
      </c>
    </row>
    <row r="8702" spans="2:5" ht="31.5" x14ac:dyDescent="0.25">
      <c r="B8702" s="265">
        <v>104590</v>
      </c>
      <c r="C8702" s="246" t="s">
        <v>9714</v>
      </c>
      <c r="D8702" s="245" t="s">
        <v>121</v>
      </c>
      <c r="E8702" s="247">
        <v>276.23</v>
      </c>
    </row>
    <row r="8703" spans="2:5" ht="31.5" x14ac:dyDescent="0.25">
      <c r="B8703" s="265">
        <v>87267</v>
      </c>
      <c r="C8703" s="246" t="s">
        <v>6662</v>
      </c>
      <c r="D8703" s="245" t="s">
        <v>121</v>
      </c>
      <c r="E8703" s="247">
        <v>72.8</v>
      </c>
    </row>
    <row r="8704" spans="2:5" ht="31.5" x14ac:dyDescent="0.25">
      <c r="B8704" s="265">
        <v>104614</v>
      </c>
      <c r="C8704" s="246" t="s">
        <v>6672</v>
      </c>
      <c r="D8704" s="245" t="s">
        <v>121</v>
      </c>
      <c r="E8704" s="247">
        <v>79.22</v>
      </c>
    </row>
    <row r="8705" spans="2:5" ht="31.5" x14ac:dyDescent="0.25">
      <c r="B8705" s="265">
        <v>104613</v>
      </c>
      <c r="C8705" s="246" t="s">
        <v>6671</v>
      </c>
      <c r="D8705" s="245" t="s">
        <v>121</v>
      </c>
      <c r="E8705" s="247">
        <v>70.52</v>
      </c>
    </row>
    <row r="8706" spans="2:5" ht="31.5" x14ac:dyDescent="0.25">
      <c r="B8706" s="265">
        <v>87265</v>
      </c>
      <c r="C8706" s="246" t="s">
        <v>6661</v>
      </c>
      <c r="D8706" s="245" t="s">
        <v>121</v>
      </c>
      <c r="E8706" s="247">
        <v>66.11</v>
      </c>
    </row>
    <row r="8707" spans="2:5" ht="31.5" x14ac:dyDescent="0.25">
      <c r="B8707" s="265">
        <v>87271</v>
      </c>
      <c r="C8707" s="246" t="s">
        <v>6664</v>
      </c>
      <c r="D8707" s="245" t="s">
        <v>121</v>
      </c>
      <c r="E8707" s="247">
        <v>77.98</v>
      </c>
    </row>
    <row r="8708" spans="2:5" ht="31.5" x14ac:dyDescent="0.25">
      <c r="B8708" s="265">
        <v>87269</v>
      </c>
      <c r="C8708" s="246" t="s">
        <v>6663</v>
      </c>
      <c r="D8708" s="245" t="s">
        <v>121</v>
      </c>
      <c r="E8708" s="247">
        <v>71.2</v>
      </c>
    </row>
    <row r="8709" spans="2:5" ht="31.5" x14ac:dyDescent="0.25">
      <c r="B8709" s="265">
        <v>87275</v>
      </c>
      <c r="C8709" s="246" t="s">
        <v>6666</v>
      </c>
      <c r="D8709" s="245" t="s">
        <v>121</v>
      </c>
      <c r="E8709" s="247">
        <v>83.7</v>
      </c>
    </row>
    <row r="8710" spans="2:5" ht="31.5" x14ac:dyDescent="0.25">
      <c r="B8710" s="265">
        <v>87273</v>
      </c>
      <c r="C8710" s="246" t="s">
        <v>6665</v>
      </c>
      <c r="D8710" s="245" t="s">
        <v>121</v>
      </c>
      <c r="E8710" s="247">
        <v>74.73</v>
      </c>
    </row>
    <row r="8711" spans="2:5" ht="31.5" x14ac:dyDescent="0.25">
      <c r="B8711" s="265">
        <v>104612</v>
      </c>
      <c r="C8711" s="246" t="s">
        <v>6670</v>
      </c>
      <c r="D8711" s="245" t="s">
        <v>121</v>
      </c>
      <c r="E8711" s="247">
        <v>104.13</v>
      </c>
    </row>
    <row r="8712" spans="2:5" ht="31.5" x14ac:dyDescent="0.25">
      <c r="B8712" s="265">
        <v>104611</v>
      </c>
      <c r="C8712" s="246" t="s">
        <v>6669</v>
      </c>
      <c r="D8712" s="245" t="s">
        <v>121</v>
      </c>
      <c r="E8712" s="247">
        <v>103.1</v>
      </c>
    </row>
    <row r="8713" spans="2:5" ht="31.5" x14ac:dyDescent="0.25">
      <c r="B8713" s="265">
        <v>104618</v>
      </c>
      <c r="C8713" s="246" t="s">
        <v>6676</v>
      </c>
      <c r="D8713" s="245" t="s">
        <v>121</v>
      </c>
      <c r="E8713" s="247">
        <v>402.53</v>
      </c>
    </row>
    <row r="8714" spans="2:5" ht="31.5" x14ac:dyDescent="0.25">
      <c r="B8714" s="265">
        <v>104616</v>
      </c>
      <c r="C8714" s="246" t="s">
        <v>6674</v>
      </c>
      <c r="D8714" s="245" t="s">
        <v>121</v>
      </c>
      <c r="E8714" s="247">
        <v>388.91</v>
      </c>
    </row>
    <row r="8715" spans="2:5" ht="31.5" x14ac:dyDescent="0.25">
      <c r="B8715" s="265">
        <v>104617</v>
      </c>
      <c r="C8715" s="246" t="s">
        <v>6675</v>
      </c>
      <c r="D8715" s="245" t="s">
        <v>121</v>
      </c>
      <c r="E8715" s="247">
        <v>310.68</v>
      </c>
    </row>
    <row r="8716" spans="2:5" ht="31.5" x14ac:dyDescent="0.25">
      <c r="B8716" s="265">
        <v>104615</v>
      </c>
      <c r="C8716" s="246" t="s">
        <v>6673</v>
      </c>
      <c r="D8716" s="245" t="s">
        <v>121</v>
      </c>
      <c r="E8716" s="247">
        <v>297.06</v>
      </c>
    </row>
    <row r="8717" spans="2:5" ht="31.5" x14ac:dyDescent="0.25">
      <c r="B8717" s="265">
        <v>87247</v>
      </c>
      <c r="C8717" s="246" t="s">
        <v>6313</v>
      </c>
      <c r="D8717" s="245" t="s">
        <v>121</v>
      </c>
      <c r="E8717" s="247">
        <v>65.89</v>
      </c>
    </row>
    <row r="8718" spans="2:5" ht="31.5" x14ac:dyDescent="0.25">
      <c r="B8718" s="265">
        <v>87248</v>
      </c>
      <c r="C8718" s="246" t="s">
        <v>6314</v>
      </c>
      <c r="D8718" s="245" t="s">
        <v>121</v>
      </c>
      <c r="E8718" s="247">
        <v>56.27</v>
      </c>
    </row>
    <row r="8719" spans="2:5" ht="31.5" x14ac:dyDescent="0.25">
      <c r="B8719" s="265">
        <v>87246</v>
      </c>
      <c r="C8719" s="246" t="s">
        <v>6312</v>
      </c>
      <c r="D8719" s="245" t="s">
        <v>121</v>
      </c>
      <c r="E8719" s="247">
        <v>74.92</v>
      </c>
    </row>
    <row r="8720" spans="2:5" ht="31.5" x14ac:dyDescent="0.25">
      <c r="B8720" s="265">
        <v>104601</v>
      </c>
      <c r="C8720" s="246" t="s">
        <v>6331</v>
      </c>
      <c r="D8720" s="245" t="s">
        <v>121</v>
      </c>
      <c r="E8720" s="247">
        <v>72.09</v>
      </c>
    </row>
    <row r="8721" spans="2:5" ht="31.5" x14ac:dyDescent="0.25">
      <c r="B8721" s="265">
        <v>104603</v>
      </c>
      <c r="C8721" s="246" t="s">
        <v>6332</v>
      </c>
      <c r="D8721" s="245" t="s">
        <v>121</v>
      </c>
      <c r="E8721" s="247">
        <v>59.35</v>
      </c>
    </row>
    <row r="8722" spans="2:5" ht="31.5" x14ac:dyDescent="0.25">
      <c r="B8722" s="265">
        <v>104599</v>
      </c>
      <c r="C8722" s="246" t="s">
        <v>6330</v>
      </c>
      <c r="D8722" s="245" t="s">
        <v>121</v>
      </c>
      <c r="E8722" s="247">
        <v>91.33</v>
      </c>
    </row>
    <row r="8723" spans="2:5" ht="31.5" x14ac:dyDescent="0.25">
      <c r="B8723" s="265">
        <v>87250</v>
      </c>
      <c r="C8723" s="246" t="s">
        <v>6316</v>
      </c>
      <c r="D8723" s="245" t="s">
        <v>121</v>
      </c>
      <c r="E8723" s="247">
        <v>67.62</v>
      </c>
    </row>
    <row r="8724" spans="2:5" ht="31.5" x14ac:dyDescent="0.25">
      <c r="B8724" s="265">
        <v>87251</v>
      </c>
      <c r="C8724" s="246" t="s">
        <v>6317</v>
      </c>
      <c r="D8724" s="245" t="s">
        <v>121</v>
      </c>
      <c r="E8724" s="247">
        <v>56.64</v>
      </c>
    </row>
    <row r="8725" spans="2:5" ht="31.5" x14ac:dyDescent="0.25">
      <c r="B8725" s="265">
        <v>87249</v>
      </c>
      <c r="C8725" s="246" t="s">
        <v>6315</v>
      </c>
      <c r="D8725" s="245" t="s">
        <v>121</v>
      </c>
      <c r="E8725" s="247">
        <v>80.930000000000007</v>
      </c>
    </row>
    <row r="8726" spans="2:5" ht="31.5" x14ac:dyDescent="0.25">
      <c r="B8726" s="265">
        <v>104606</v>
      </c>
      <c r="C8726" s="246" t="s">
        <v>6334</v>
      </c>
      <c r="D8726" s="245" t="s">
        <v>121</v>
      </c>
      <c r="E8726" s="247">
        <v>77.44</v>
      </c>
    </row>
    <row r="8727" spans="2:5" ht="31.5" x14ac:dyDescent="0.25">
      <c r="B8727" s="265">
        <v>104607</v>
      </c>
      <c r="C8727" s="246" t="s">
        <v>6335</v>
      </c>
      <c r="D8727" s="245" t="s">
        <v>121</v>
      </c>
      <c r="E8727" s="247">
        <v>61.03</v>
      </c>
    </row>
    <row r="8728" spans="2:5" ht="31.5" x14ac:dyDescent="0.25">
      <c r="B8728" s="265">
        <v>104605</v>
      </c>
      <c r="C8728" s="246" t="s">
        <v>6333</v>
      </c>
      <c r="D8728" s="245" t="s">
        <v>121</v>
      </c>
      <c r="E8728" s="247">
        <v>115.66</v>
      </c>
    </row>
    <row r="8729" spans="2:5" ht="31.5" x14ac:dyDescent="0.25">
      <c r="B8729" s="265">
        <v>87256</v>
      </c>
      <c r="C8729" s="246" t="s">
        <v>6319</v>
      </c>
      <c r="D8729" s="245" t="s">
        <v>121</v>
      </c>
      <c r="E8729" s="247">
        <v>79.48</v>
      </c>
    </row>
    <row r="8730" spans="2:5" ht="31.5" x14ac:dyDescent="0.25">
      <c r="B8730" s="265">
        <v>87257</v>
      </c>
      <c r="C8730" s="246" t="s">
        <v>6320</v>
      </c>
      <c r="D8730" s="245" t="s">
        <v>121</v>
      </c>
      <c r="E8730" s="247">
        <v>67.22</v>
      </c>
    </row>
    <row r="8731" spans="2:5" ht="31.5" x14ac:dyDescent="0.25">
      <c r="B8731" s="265">
        <v>87255</v>
      </c>
      <c r="C8731" s="246" t="s">
        <v>6318</v>
      </c>
      <c r="D8731" s="245" t="s">
        <v>121</v>
      </c>
      <c r="E8731" s="247">
        <v>94.04</v>
      </c>
    </row>
    <row r="8732" spans="2:5" ht="31.5" x14ac:dyDescent="0.25">
      <c r="B8732" s="265">
        <v>104594</v>
      </c>
      <c r="C8732" s="246" t="s">
        <v>6325</v>
      </c>
      <c r="D8732" s="245" t="s">
        <v>121</v>
      </c>
      <c r="E8732" s="247">
        <v>82.1</v>
      </c>
    </row>
    <row r="8733" spans="2:5" ht="31.5" x14ac:dyDescent="0.25">
      <c r="B8733" s="265">
        <v>104595</v>
      </c>
      <c r="C8733" s="246" t="s">
        <v>6326</v>
      </c>
      <c r="D8733" s="245" t="s">
        <v>121</v>
      </c>
      <c r="E8733" s="247">
        <v>67.81</v>
      </c>
    </row>
    <row r="8734" spans="2:5" ht="31.5" x14ac:dyDescent="0.25">
      <c r="B8734" s="265">
        <v>104593</v>
      </c>
      <c r="C8734" s="246" t="s">
        <v>6324</v>
      </c>
      <c r="D8734" s="245" t="s">
        <v>121</v>
      </c>
      <c r="E8734" s="247">
        <v>98.34</v>
      </c>
    </row>
    <row r="8735" spans="2:5" ht="31.5" x14ac:dyDescent="0.25">
      <c r="B8735" s="265">
        <v>87262</v>
      </c>
      <c r="C8735" s="246" t="s">
        <v>6322</v>
      </c>
      <c r="D8735" s="245" t="s">
        <v>121</v>
      </c>
      <c r="E8735" s="247">
        <v>132.97999999999999</v>
      </c>
    </row>
    <row r="8736" spans="2:5" ht="31.5" x14ac:dyDescent="0.25">
      <c r="B8736" s="265">
        <v>87263</v>
      </c>
      <c r="C8736" s="246" t="s">
        <v>6323</v>
      </c>
      <c r="D8736" s="245" t="s">
        <v>121</v>
      </c>
      <c r="E8736" s="247">
        <v>120.24</v>
      </c>
    </row>
    <row r="8737" spans="2:5" ht="31.5" x14ac:dyDescent="0.25">
      <c r="B8737" s="265">
        <v>87261</v>
      </c>
      <c r="C8737" s="246" t="s">
        <v>6321</v>
      </c>
      <c r="D8737" s="245" t="s">
        <v>121</v>
      </c>
      <c r="E8737" s="247">
        <v>148.82</v>
      </c>
    </row>
    <row r="8738" spans="2:5" ht="31.5" x14ac:dyDescent="0.25">
      <c r="B8738" s="265">
        <v>104597</v>
      </c>
      <c r="C8738" s="246" t="s">
        <v>6328</v>
      </c>
      <c r="D8738" s="245" t="s">
        <v>121</v>
      </c>
      <c r="E8738" s="247">
        <v>135.99</v>
      </c>
    </row>
    <row r="8739" spans="2:5" ht="31.5" x14ac:dyDescent="0.25">
      <c r="B8739" s="265">
        <v>104598</v>
      </c>
      <c r="C8739" s="246" t="s">
        <v>6329</v>
      </c>
      <c r="D8739" s="245" t="s">
        <v>121</v>
      </c>
      <c r="E8739" s="247">
        <v>120.93</v>
      </c>
    </row>
    <row r="8740" spans="2:5" ht="31.5" x14ac:dyDescent="0.25">
      <c r="B8740" s="265">
        <v>104596</v>
      </c>
      <c r="C8740" s="246" t="s">
        <v>6327</v>
      </c>
      <c r="D8740" s="245" t="s">
        <v>121</v>
      </c>
      <c r="E8740" s="247">
        <v>153.72</v>
      </c>
    </row>
    <row r="8741" spans="2:5" x14ac:dyDescent="0.25">
      <c r="B8741" s="265">
        <v>88648</v>
      </c>
      <c r="C8741" s="246" t="s">
        <v>6368</v>
      </c>
      <c r="D8741" s="245" t="s">
        <v>123</v>
      </c>
      <c r="E8741" s="247">
        <v>8.5</v>
      </c>
    </row>
    <row r="8742" spans="2:5" x14ac:dyDescent="0.25">
      <c r="B8742" s="265">
        <v>88649</v>
      </c>
      <c r="C8742" s="246" t="s">
        <v>6369</v>
      </c>
      <c r="D8742" s="245" t="s">
        <v>123</v>
      </c>
      <c r="E8742" s="247">
        <v>9.58</v>
      </c>
    </row>
    <row r="8743" spans="2:5" x14ac:dyDescent="0.25">
      <c r="B8743" s="265">
        <v>88650</v>
      </c>
      <c r="C8743" s="246" t="s">
        <v>6370</v>
      </c>
      <c r="D8743" s="245" t="s">
        <v>123</v>
      </c>
      <c r="E8743" s="247">
        <v>12.91</v>
      </c>
    </row>
    <row r="8744" spans="2:5" x14ac:dyDescent="0.25">
      <c r="B8744" s="265">
        <v>104619</v>
      </c>
      <c r="C8744" s="246" t="s">
        <v>6677</v>
      </c>
      <c r="D8744" s="245" t="s">
        <v>123</v>
      </c>
      <c r="E8744" s="247">
        <v>15.26</v>
      </c>
    </row>
    <row r="8745" spans="2:5" x14ac:dyDescent="0.25">
      <c r="B8745" s="265">
        <v>103741</v>
      </c>
      <c r="C8745" s="246" t="s">
        <v>9715</v>
      </c>
      <c r="D8745" s="245" t="s">
        <v>19</v>
      </c>
      <c r="E8745" s="247">
        <v>0</v>
      </c>
    </row>
    <row r="8746" spans="2:5" x14ac:dyDescent="0.25">
      <c r="B8746" s="265">
        <v>103755</v>
      </c>
      <c r="C8746" s="246" t="s">
        <v>9716</v>
      </c>
      <c r="D8746" s="245" t="s">
        <v>123</v>
      </c>
      <c r="E8746" s="247">
        <v>0</v>
      </c>
    </row>
    <row r="8747" spans="2:5" x14ac:dyDescent="0.25">
      <c r="B8747" s="265">
        <v>103753</v>
      </c>
      <c r="C8747" s="246" t="s">
        <v>9717</v>
      </c>
      <c r="D8747" s="245" t="s">
        <v>123</v>
      </c>
      <c r="E8747" s="247">
        <v>0</v>
      </c>
    </row>
    <row r="8748" spans="2:5" x14ac:dyDescent="0.25">
      <c r="B8748" s="265">
        <v>103754</v>
      </c>
      <c r="C8748" s="246" t="s">
        <v>9718</v>
      </c>
      <c r="D8748" s="245" t="s">
        <v>123</v>
      </c>
      <c r="E8748" s="247">
        <v>0</v>
      </c>
    </row>
    <row r="8749" spans="2:5" x14ac:dyDescent="0.25">
      <c r="B8749" s="265">
        <v>103752</v>
      </c>
      <c r="C8749" s="246" t="s">
        <v>9719</v>
      </c>
      <c r="D8749" s="245" t="s">
        <v>123</v>
      </c>
      <c r="E8749" s="247">
        <v>0</v>
      </c>
    </row>
    <row r="8750" spans="2:5" x14ac:dyDescent="0.25">
      <c r="B8750" s="265">
        <v>103759</v>
      </c>
      <c r="C8750" s="246" t="s">
        <v>9720</v>
      </c>
      <c r="D8750" s="245" t="s">
        <v>123</v>
      </c>
      <c r="E8750" s="247">
        <v>0</v>
      </c>
    </row>
    <row r="8751" spans="2:5" x14ac:dyDescent="0.25">
      <c r="B8751" s="265">
        <v>103757</v>
      </c>
      <c r="C8751" s="246" t="s">
        <v>9721</v>
      </c>
      <c r="D8751" s="245" t="s">
        <v>123</v>
      </c>
      <c r="E8751" s="247">
        <v>0</v>
      </c>
    </row>
    <row r="8752" spans="2:5" x14ac:dyDescent="0.25">
      <c r="B8752" s="265">
        <v>103758</v>
      </c>
      <c r="C8752" s="246" t="s">
        <v>9722</v>
      </c>
      <c r="D8752" s="245" t="s">
        <v>123</v>
      </c>
      <c r="E8752" s="247">
        <v>0</v>
      </c>
    </row>
    <row r="8753" spans="2:5" x14ac:dyDescent="0.25">
      <c r="B8753" s="265">
        <v>103756</v>
      </c>
      <c r="C8753" s="246" t="s">
        <v>9723</v>
      </c>
      <c r="D8753" s="245" t="s">
        <v>123</v>
      </c>
      <c r="E8753" s="247">
        <v>0</v>
      </c>
    </row>
    <row r="8754" spans="2:5" x14ac:dyDescent="0.25">
      <c r="B8754" s="265">
        <v>103734</v>
      </c>
      <c r="C8754" s="246" t="s">
        <v>9724</v>
      </c>
      <c r="D8754" s="245" t="s">
        <v>19</v>
      </c>
      <c r="E8754" s="247">
        <v>0</v>
      </c>
    </row>
    <row r="8755" spans="2:5" x14ac:dyDescent="0.25">
      <c r="B8755" s="265">
        <v>103740</v>
      </c>
      <c r="C8755" s="246" t="s">
        <v>9725</v>
      </c>
      <c r="D8755" s="245" t="s">
        <v>19</v>
      </c>
      <c r="E8755" s="247">
        <v>0</v>
      </c>
    </row>
    <row r="8756" spans="2:5" x14ac:dyDescent="0.25">
      <c r="B8756" s="265">
        <v>103747</v>
      </c>
      <c r="C8756" s="246" t="s">
        <v>9726</v>
      </c>
      <c r="D8756" s="245" t="s">
        <v>123</v>
      </c>
      <c r="E8756" s="247">
        <v>0</v>
      </c>
    </row>
    <row r="8757" spans="2:5" x14ac:dyDescent="0.25">
      <c r="B8757" s="265">
        <v>103746</v>
      </c>
      <c r="C8757" s="246" t="s">
        <v>9727</v>
      </c>
      <c r="D8757" s="245" t="s">
        <v>123</v>
      </c>
      <c r="E8757" s="247">
        <v>0</v>
      </c>
    </row>
    <row r="8758" spans="2:5" x14ac:dyDescent="0.25">
      <c r="B8758" s="265">
        <v>103749</v>
      </c>
      <c r="C8758" s="246" t="s">
        <v>9728</v>
      </c>
      <c r="D8758" s="245" t="s">
        <v>123</v>
      </c>
      <c r="E8758" s="247">
        <v>0</v>
      </c>
    </row>
    <row r="8759" spans="2:5" ht="31.5" x14ac:dyDescent="0.25">
      <c r="B8759" s="265">
        <v>103744</v>
      </c>
      <c r="C8759" s="246" t="s">
        <v>9729</v>
      </c>
      <c r="D8759" s="245" t="s">
        <v>123</v>
      </c>
      <c r="E8759" s="247">
        <v>0</v>
      </c>
    </row>
    <row r="8760" spans="2:5" x14ac:dyDescent="0.25">
      <c r="B8760" s="265">
        <v>103748</v>
      </c>
      <c r="C8760" s="246" t="s">
        <v>9730</v>
      </c>
      <c r="D8760" s="245" t="s">
        <v>123</v>
      </c>
      <c r="E8760" s="247">
        <v>0</v>
      </c>
    </row>
    <row r="8761" spans="2:5" ht="31.5" x14ac:dyDescent="0.25">
      <c r="B8761" s="265">
        <v>103745</v>
      </c>
      <c r="C8761" s="246" t="s">
        <v>9731</v>
      </c>
      <c r="D8761" s="245" t="s">
        <v>123</v>
      </c>
      <c r="E8761" s="247">
        <v>0</v>
      </c>
    </row>
    <row r="8762" spans="2:5" x14ac:dyDescent="0.25">
      <c r="B8762" s="265">
        <v>103751</v>
      </c>
      <c r="C8762" s="246" t="s">
        <v>9732</v>
      </c>
      <c r="D8762" s="245" t="s">
        <v>123</v>
      </c>
      <c r="E8762" s="247">
        <v>0</v>
      </c>
    </row>
    <row r="8763" spans="2:5" x14ac:dyDescent="0.25">
      <c r="B8763" s="265">
        <v>103750</v>
      </c>
      <c r="C8763" s="246" t="s">
        <v>9733</v>
      </c>
      <c r="D8763" s="245" t="s">
        <v>123</v>
      </c>
      <c r="E8763" s="247">
        <v>0</v>
      </c>
    </row>
    <row r="8764" spans="2:5" x14ac:dyDescent="0.25">
      <c r="B8764" s="265">
        <v>103735</v>
      </c>
      <c r="C8764" s="246" t="s">
        <v>9734</v>
      </c>
      <c r="D8764" s="245" t="s">
        <v>19</v>
      </c>
      <c r="E8764" s="247">
        <v>0</v>
      </c>
    </row>
    <row r="8765" spans="2:5" x14ac:dyDescent="0.25">
      <c r="B8765" s="265">
        <v>103738</v>
      </c>
      <c r="C8765" s="246" t="s">
        <v>9735</v>
      </c>
      <c r="D8765" s="245" t="s">
        <v>19</v>
      </c>
      <c r="E8765" s="247">
        <v>0</v>
      </c>
    </row>
    <row r="8766" spans="2:5" x14ac:dyDescent="0.25">
      <c r="B8766" s="265">
        <v>103736</v>
      </c>
      <c r="C8766" s="246" t="s">
        <v>9736</v>
      </c>
      <c r="D8766" s="245" t="s">
        <v>19</v>
      </c>
      <c r="E8766" s="247">
        <v>0</v>
      </c>
    </row>
    <row r="8767" spans="2:5" x14ac:dyDescent="0.25">
      <c r="B8767" s="265">
        <v>103739</v>
      </c>
      <c r="C8767" s="246" t="s">
        <v>9737</v>
      </c>
      <c r="D8767" s="245" t="s">
        <v>19</v>
      </c>
      <c r="E8767" s="247">
        <v>0</v>
      </c>
    </row>
    <row r="8768" spans="2:5" x14ac:dyDescent="0.25">
      <c r="B8768" s="265">
        <v>103737</v>
      </c>
      <c r="C8768" s="246" t="s">
        <v>9738</v>
      </c>
      <c r="D8768" s="245" t="s">
        <v>19</v>
      </c>
      <c r="E8768" s="247">
        <v>0</v>
      </c>
    </row>
    <row r="8769" spans="2:5" ht="31.5" x14ac:dyDescent="0.25">
      <c r="B8769" s="265">
        <v>103742</v>
      </c>
      <c r="C8769" s="246" t="s">
        <v>9739</v>
      </c>
      <c r="D8769" s="245" t="s">
        <v>19</v>
      </c>
      <c r="E8769" s="247">
        <v>0</v>
      </c>
    </row>
    <row r="8770" spans="2:5" ht="31.5" x14ac:dyDescent="0.25">
      <c r="B8770" s="265">
        <v>103689</v>
      </c>
      <c r="C8770" s="246" t="s">
        <v>6161</v>
      </c>
      <c r="D8770" s="245" t="s">
        <v>121</v>
      </c>
      <c r="E8770" s="247">
        <v>471.6</v>
      </c>
    </row>
    <row r="8771" spans="2:5" ht="31.5" x14ac:dyDescent="0.25">
      <c r="B8771" s="265">
        <v>103702</v>
      </c>
      <c r="C8771" s="246" t="s">
        <v>9740</v>
      </c>
      <c r="D8771" s="245" t="s">
        <v>121</v>
      </c>
      <c r="E8771" s="247">
        <v>0</v>
      </c>
    </row>
    <row r="8772" spans="2:5" ht="31.5" x14ac:dyDescent="0.25">
      <c r="B8772" s="265">
        <v>103700</v>
      </c>
      <c r="C8772" s="246" t="s">
        <v>9741</v>
      </c>
      <c r="D8772" s="245" t="s">
        <v>121</v>
      </c>
      <c r="E8772" s="247">
        <v>0</v>
      </c>
    </row>
    <row r="8773" spans="2:5" ht="31.5" x14ac:dyDescent="0.25">
      <c r="B8773" s="265">
        <v>103698</v>
      </c>
      <c r="C8773" s="246" t="s">
        <v>9742</v>
      </c>
      <c r="D8773" s="245" t="s">
        <v>121</v>
      </c>
      <c r="E8773" s="247">
        <v>0</v>
      </c>
    </row>
    <row r="8774" spans="2:5" ht="31.5" x14ac:dyDescent="0.25">
      <c r="B8774" s="265">
        <v>103703</v>
      </c>
      <c r="C8774" s="246" t="s">
        <v>9743</v>
      </c>
      <c r="D8774" s="245" t="s">
        <v>121</v>
      </c>
      <c r="E8774" s="247">
        <v>0</v>
      </c>
    </row>
    <row r="8775" spans="2:5" ht="31.5" x14ac:dyDescent="0.25">
      <c r="B8775" s="265">
        <v>103701</v>
      </c>
      <c r="C8775" s="246" t="s">
        <v>9744</v>
      </c>
      <c r="D8775" s="245" t="s">
        <v>121</v>
      </c>
      <c r="E8775" s="247">
        <v>0</v>
      </c>
    </row>
    <row r="8776" spans="2:5" x14ac:dyDescent="0.25">
      <c r="B8776" s="265">
        <v>103699</v>
      </c>
      <c r="C8776" s="246" t="s">
        <v>9745</v>
      </c>
      <c r="D8776" s="245" t="s">
        <v>121</v>
      </c>
      <c r="E8776" s="247">
        <v>0</v>
      </c>
    </row>
    <row r="8777" spans="2:5" x14ac:dyDescent="0.25">
      <c r="B8777" s="265">
        <v>103704</v>
      </c>
      <c r="C8777" s="246" t="s">
        <v>9746</v>
      </c>
      <c r="D8777" s="245" t="s">
        <v>121</v>
      </c>
      <c r="E8777" s="247">
        <v>0</v>
      </c>
    </row>
    <row r="8778" spans="2:5" x14ac:dyDescent="0.25">
      <c r="B8778" s="265">
        <v>103706</v>
      </c>
      <c r="C8778" s="246" t="s">
        <v>9747</v>
      </c>
      <c r="D8778" s="245" t="s">
        <v>19</v>
      </c>
      <c r="E8778" s="247">
        <v>0</v>
      </c>
    </row>
    <row r="8779" spans="2:5" x14ac:dyDescent="0.25">
      <c r="B8779" s="265">
        <v>103707</v>
      </c>
      <c r="C8779" s="246" t="s">
        <v>9748</v>
      </c>
      <c r="D8779" s="245" t="s">
        <v>19</v>
      </c>
      <c r="E8779" s="247">
        <v>0</v>
      </c>
    </row>
    <row r="8780" spans="2:5" x14ac:dyDescent="0.25">
      <c r="B8780" s="265">
        <v>103708</v>
      </c>
      <c r="C8780" s="246" t="s">
        <v>9749</v>
      </c>
      <c r="D8780" s="245" t="s">
        <v>19</v>
      </c>
      <c r="E8780" s="247">
        <v>0</v>
      </c>
    </row>
    <row r="8781" spans="2:5" x14ac:dyDescent="0.25">
      <c r="B8781" s="265">
        <v>103709</v>
      </c>
      <c r="C8781" s="246" t="s">
        <v>9750</v>
      </c>
      <c r="D8781" s="245" t="s">
        <v>19</v>
      </c>
      <c r="E8781" s="247">
        <v>0</v>
      </c>
    </row>
    <row r="8782" spans="2:5" x14ac:dyDescent="0.25">
      <c r="B8782" s="265">
        <v>103710</v>
      </c>
      <c r="C8782" s="246" t="s">
        <v>9751</v>
      </c>
      <c r="D8782" s="245" t="s">
        <v>19</v>
      </c>
      <c r="E8782" s="247">
        <v>0</v>
      </c>
    </row>
    <row r="8783" spans="2:5" x14ac:dyDescent="0.25">
      <c r="B8783" s="265">
        <v>103711</v>
      </c>
      <c r="C8783" s="246" t="s">
        <v>9752</v>
      </c>
      <c r="D8783" s="245" t="s">
        <v>19</v>
      </c>
      <c r="E8783" s="247">
        <v>0</v>
      </c>
    </row>
    <row r="8784" spans="2:5" x14ac:dyDescent="0.25">
      <c r="B8784" s="265">
        <v>103712</v>
      </c>
      <c r="C8784" s="246" t="s">
        <v>9753</v>
      </c>
      <c r="D8784" s="245" t="s">
        <v>19</v>
      </c>
      <c r="E8784" s="247">
        <v>0</v>
      </c>
    </row>
    <row r="8785" spans="2:5" x14ac:dyDescent="0.25">
      <c r="B8785" s="265">
        <v>103713</v>
      </c>
      <c r="C8785" s="246" t="s">
        <v>9754</v>
      </c>
      <c r="D8785" s="245" t="s">
        <v>19</v>
      </c>
      <c r="E8785" s="247">
        <v>0</v>
      </c>
    </row>
    <row r="8786" spans="2:5" x14ac:dyDescent="0.25">
      <c r="B8786" s="265">
        <v>103714</v>
      </c>
      <c r="C8786" s="246" t="s">
        <v>9755</v>
      </c>
      <c r="D8786" s="245" t="s">
        <v>19</v>
      </c>
      <c r="E8786" s="247">
        <v>0</v>
      </c>
    </row>
    <row r="8787" spans="2:5" x14ac:dyDescent="0.25">
      <c r="B8787" s="265">
        <v>103715</v>
      </c>
      <c r="C8787" s="246" t="s">
        <v>9756</v>
      </c>
      <c r="D8787" s="245" t="s">
        <v>19</v>
      </c>
      <c r="E8787" s="247">
        <v>0</v>
      </c>
    </row>
    <row r="8788" spans="2:5" x14ac:dyDescent="0.25">
      <c r="B8788" s="265">
        <v>103716</v>
      </c>
      <c r="C8788" s="246" t="s">
        <v>9757</v>
      </c>
      <c r="D8788" s="245" t="s">
        <v>19</v>
      </c>
      <c r="E8788" s="247">
        <v>0</v>
      </c>
    </row>
    <row r="8789" spans="2:5" x14ac:dyDescent="0.25">
      <c r="B8789" s="265">
        <v>103717</v>
      </c>
      <c r="C8789" s="246" t="s">
        <v>9758</v>
      </c>
      <c r="D8789" s="245" t="s">
        <v>19</v>
      </c>
      <c r="E8789" s="247">
        <v>0</v>
      </c>
    </row>
    <row r="8790" spans="2:5" x14ac:dyDescent="0.25">
      <c r="B8790" s="265">
        <v>103718</v>
      </c>
      <c r="C8790" s="246" t="s">
        <v>9759</v>
      </c>
      <c r="D8790" s="245" t="s">
        <v>19</v>
      </c>
      <c r="E8790" s="247">
        <v>0</v>
      </c>
    </row>
    <row r="8791" spans="2:5" x14ac:dyDescent="0.25">
      <c r="B8791" s="265">
        <v>103719</v>
      </c>
      <c r="C8791" s="246" t="s">
        <v>9760</v>
      </c>
      <c r="D8791" s="245" t="s">
        <v>19</v>
      </c>
      <c r="E8791" s="247">
        <v>0</v>
      </c>
    </row>
    <row r="8792" spans="2:5" x14ac:dyDescent="0.25">
      <c r="B8792" s="265">
        <v>103720</v>
      </c>
      <c r="C8792" s="246" t="s">
        <v>9761</v>
      </c>
      <c r="D8792" s="245" t="s">
        <v>19</v>
      </c>
      <c r="E8792" s="247">
        <v>0</v>
      </c>
    </row>
    <row r="8793" spans="2:5" x14ac:dyDescent="0.25">
      <c r="B8793" s="265">
        <v>103721</v>
      </c>
      <c r="C8793" s="246" t="s">
        <v>9762</v>
      </c>
      <c r="D8793" s="245" t="s">
        <v>19</v>
      </c>
      <c r="E8793" s="247">
        <v>0</v>
      </c>
    </row>
    <row r="8794" spans="2:5" x14ac:dyDescent="0.25">
      <c r="B8794" s="265">
        <v>103705</v>
      </c>
      <c r="C8794" s="246" t="s">
        <v>9763</v>
      </c>
      <c r="D8794" s="245" t="s">
        <v>19</v>
      </c>
      <c r="E8794" s="247">
        <v>0</v>
      </c>
    </row>
    <row r="8795" spans="2:5" x14ac:dyDescent="0.25">
      <c r="B8795" s="265">
        <v>103722</v>
      </c>
      <c r="C8795" s="246" t="s">
        <v>9764</v>
      </c>
      <c r="D8795" s="245" t="s">
        <v>19</v>
      </c>
      <c r="E8795" s="247">
        <v>0</v>
      </c>
    </row>
    <row r="8796" spans="2:5" x14ac:dyDescent="0.25">
      <c r="B8796" s="265">
        <v>103723</v>
      </c>
      <c r="C8796" s="246" t="s">
        <v>9765</v>
      </c>
      <c r="D8796" s="245" t="s">
        <v>19</v>
      </c>
      <c r="E8796" s="247">
        <v>0</v>
      </c>
    </row>
    <row r="8797" spans="2:5" x14ac:dyDescent="0.25">
      <c r="B8797" s="265">
        <v>103724</v>
      </c>
      <c r="C8797" s="246" t="s">
        <v>9766</v>
      </c>
      <c r="D8797" s="245" t="s">
        <v>19</v>
      </c>
      <c r="E8797" s="247">
        <v>0</v>
      </c>
    </row>
    <row r="8798" spans="2:5" x14ac:dyDescent="0.25">
      <c r="B8798" s="265">
        <v>103725</v>
      </c>
      <c r="C8798" s="246" t="s">
        <v>9767</v>
      </c>
      <c r="D8798" s="245" t="s">
        <v>19</v>
      </c>
      <c r="E8798" s="247">
        <v>0</v>
      </c>
    </row>
    <row r="8799" spans="2:5" x14ac:dyDescent="0.25">
      <c r="B8799" s="265">
        <v>103726</v>
      </c>
      <c r="C8799" s="246" t="s">
        <v>9768</v>
      </c>
      <c r="D8799" s="245" t="s">
        <v>19</v>
      </c>
      <c r="E8799" s="247">
        <v>0</v>
      </c>
    </row>
    <row r="8800" spans="2:5" x14ac:dyDescent="0.25">
      <c r="B8800" s="265">
        <v>103727</v>
      </c>
      <c r="C8800" s="246" t="s">
        <v>9769</v>
      </c>
      <c r="D8800" s="245" t="s">
        <v>19</v>
      </c>
      <c r="E8800" s="247">
        <v>0</v>
      </c>
    </row>
    <row r="8801" spans="2:5" x14ac:dyDescent="0.25">
      <c r="B8801" s="265">
        <v>103728</v>
      </c>
      <c r="C8801" s="246" t="s">
        <v>9770</v>
      </c>
      <c r="D8801" s="245" t="s">
        <v>19</v>
      </c>
      <c r="E8801" s="247">
        <v>0</v>
      </c>
    </row>
    <row r="8802" spans="2:5" x14ac:dyDescent="0.25">
      <c r="B8802" s="265">
        <v>103729</v>
      </c>
      <c r="C8802" s="246" t="s">
        <v>9771</v>
      </c>
      <c r="D8802" s="245" t="s">
        <v>19</v>
      </c>
      <c r="E8802" s="247">
        <v>0</v>
      </c>
    </row>
    <row r="8803" spans="2:5" x14ac:dyDescent="0.25">
      <c r="B8803" s="265">
        <v>103730</v>
      </c>
      <c r="C8803" s="246" t="s">
        <v>9772</v>
      </c>
      <c r="D8803" s="245" t="s">
        <v>19</v>
      </c>
      <c r="E8803" s="247">
        <v>0</v>
      </c>
    </row>
    <row r="8804" spans="2:5" x14ac:dyDescent="0.25">
      <c r="B8804" s="265">
        <v>103731</v>
      </c>
      <c r="C8804" s="246" t="s">
        <v>9773</v>
      </c>
      <c r="D8804" s="245" t="s">
        <v>19</v>
      </c>
      <c r="E8804" s="247">
        <v>0</v>
      </c>
    </row>
    <row r="8805" spans="2:5" x14ac:dyDescent="0.25">
      <c r="B8805" s="265">
        <v>103732</v>
      </c>
      <c r="C8805" s="246" t="s">
        <v>9774</v>
      </c>
      <c r="D8805" s="245" t="s">
        <v>19</v>
      </c>
      <c r="E8805" s="247">
        <v>0</v>
      </c>
    </row>
    <row r="8806" spans="2:5" x14ac:dyDescent="0.25">
      <c r="B8806" s="265">
        <v>103733</v>
      </c>
      <c r="C8806" s="246" t="s">
        <v>9775</v>
      </c>
      <c r="D8806" s="245" t="s">
        <v>19</v>
      </c>
      <c r="E8806" s="247">
        <v>0</v>
      </c>
    </row>
    <row r="8807" spans="2:5" ht="31.5" x14ac:dyDescent="0.25">
      <c r="B8807" s="265">
        <v>103694</v>
      </c>
      <c r="C8807" s="246" t="s">
        <v>6162</v>
      </c>
      <c r="D8807" s="245" t="s">
        <v>19</v>
      </c>
      <c r="E8807" s="247">
        <v>119.88</v>
      </c>
    </row>
    <row r="8808" spans="2:5" ht="31.5" x14ac:dyDescent="0.25">
      <c r="B8808" s="265">
        <v>103696</v>
      </c>
      <c r="C8808" s="246" t="s">
        <v>6164</v>
      </c>
      <c r="D8808" s="245" t="s">
        <v>19</v>
      </c>
      <c r="E8808" s="247">
        <v>156.82</v>
      </c>
    </row>
    <row r="8809" spans="2:5" ht="31.5" x14ac:dyDescent="0.25">
      <c r="B8809" s="265">
        <v>103697</v>
      </c>
      <c r="C8809" s="246" t="s">
        <v>6165</v>
      </c>
      <c r="D8809" s="245" t="s">
        <v>19</v>
      </c>
      <c r="E8809" s="247">
        <v>144.68</v>
      </c>
    </row>
    <row r="8810" spans="2:5" ht="31.5" x14ac:dyDescent="0.25">
      <c r="B8810" s="265">
        <v>103695</v>
      </c>
      <c r="C8810" s="246" t="s">
        <v>6163</v>
      </c>
      <c r="D8810" s="245" t="s">
        <v>19</v>
      </c>
      <c r="E8810" s="247">
        <v>107.74</v>
      </c>
    </row>
    <row r="8811" spans="2:5" ht="31.5" x14ac:dyDescent="0.25">
      <c r="B8811" s="265">
        <v>103690</v>
      </c>
      <c r="C8811" s="246" t="s">
        <v>9776</v>
      </c>
      <c r="D8811" s="245" t="s">
        <v>19</v>
      </c>
      <c r="E8811" s="247">
        <v>0</v>
      </c>
    </row>
    <row r="8812" spans="2:5" ht="31.5" x14ac:dyDescent="0.25">
      <c r="B8812" s="265">
        <v>103693</v>
      </c>
      <c r="C8812" s="246" t="s">
        <v>9777</v>
      </c>
      <c r="D8812" s="245" t="s">
        <v>19</v>
      </c>
      <c r="E8812" s="247">
        <v>0</v>
      </c>
    </row>
    <row r="8813" spans="2:5" ht="31.5" x14ac:dyDescent="0.25">
      <c r="B8813" s="265">
        <v>103692</v>
      </c>
      <c r="C8813" s="246" t="s">
        <v>9778</v>
      </c>
      <c r="D8813" s="245" t="s">
        <v>19</v>
      </c>
      <c r="E8813" s="247">
        <v>0</v>
      </c>
    </row>
    <row r="8814" spans="2:5" ht="31.5" x14ac:dyDescent="0.25">
      <c r="B8814" s="265">
        <v>103691</v>
      </c>
      <c r="C8814" s="246" t="s">
        <v>9779</v>
      </c>
      <c r="D8814" s="245" t="s">
        <v>19</v>
      </c>
      <c r="E8814" s="247">
        <v>0</v>
      </c>
    </row>
    <row r="8815" spans="2:5" x14ac:dyDescent="0.25">
      <c r="B8815" s="265">
        <v>96987</v>
      </c>
      <c r="C8815" s="246" t="s">
        <v>3353</v>
      </c>
      <c r="D8815" s="245" t="s">
        <v>19</v>
      </c>
      <c r="E8815" s="247">
        <v>145.21</v>
      </c>
    </row>
    <row r="8816" spans="2:5" x14ac:dyDescent="0.25">
      <c r="B8816" s="265">
        <v>96989</v>
      </c>
      <c r="C8816" s="246" t="s">
        <v>3355</v>
      </c>
      <c r="D8816" s="245" t="s">
        <v>19</v>
      </c>
      <c r="E8816" s="247">
        <v>150.5</v>
      </c>
    </row>
    <row r="8817" spans="2:5" ht="31.5" x14ac:dyDescent="0.25">
      <c r="B8817" s="265">
        <v>104749</v>
      </c>
      <c r="C8817" s="246" t="s">
        <v>3358</v>
      </c>
      <c r="D8817" s="245" t="s">
        <v>19</v>
      </c>
      <c r="E8817" s="247">
        <v>21.1</v>
      </c>
    </row>
    <row r="8818" spans="2:5" ht="31.5" x14ac:dyDescent="0.25">
      <c r="B8818" s="265">
        <v>104750</v>
      </c>
      <c r="C8818" s="246" t="s">
        <v>3359</v>
      </c>
      <c r="D8818" s="245" t="s">
        <v>19</v>
      </c>
      <c r="E8818" s="247">
        <v>17.899999999999999</v>
      </c>
    </row>
    <row r="8819" spans="2:5" ht="31.5" x14ac:dyDescent="0.25">
      <c r="B8819" s="265">
        <v>104751</v>
      </c>
      <c r="C8819" s="246" t="s">
        <v>3360</v>
      </c>
      <c r="D8819" s="245" t="s">
        <v>19</v>
      </c>
      <c r="E8819" s="247">
        <v>23.39</v>
      </c>
    </row>
    <row r="8820" spans="2:5" x14ac:dyDescent="0.25">
      <c r="B8820" s="265">
        <v>104752</v>
      </c>
      <c r="C8820" s="246" t="s">
        <v>3361</v>
      </c>
      <c r="D8820" s="245" t="s">
        <v>19</v>
      </c>
      <c r="E8820" s="247">
        <v>23.72</v>
      </c>
    </row>
    <row r="8821" spans="2:5" x14ac:dyDescent="0.25">
      <c r="B8821" s="265">
        <v>104753</v>
      </c>
      <c r="C8821" s="246" t="s">
        <v>3362</v>
      </c>
      <c r="D8821" s="245" t="s">
        <v>19</v>
      </c>
      <c r="E8821" s="247">
        <v>28.16</v>
      </c>
    </row>
    <row r="8822" spans="2:5" x14ac:dyDescent="0.25">
      <c r="B8822" s="265">
        <v>104754</v>
      </c>
      <c r="C8822" s="246" t="s">
        <v>3363</v>
      </c>
      <c r="D8822" s="245" t="s">
        <v>19</v>
      </c>
      <c r="E8822" s="247">
        <v>35.78</v>
      </c>
    </row>
    <row r="8823" spans="2:5" x14ac:dyDescent="0.25">
      <c r="B8823" s="265">
        <v>104755</v>
      </c>
      <c r="C8823" s="246" t="s">
        <v>3364</v>
      </c>
      <c r="D8823" s="245" t="s">
        <v>19</v>
      </c>
      <c r="E8823" s="247">
        <v>47.61</v>
      </c>
    </row>
    <row r="8824" spans="2:5" x14ac:dyDescent="0.25">
      <c r="B8824" s="265">
        <v>96982</v>
      </c>
      <c r="C8824" s="246" t="s">
        <v>9780</v>
      </c>
      <c r="D8824" s="245" t="s">
        <v>19</v>
      </c>
      <c r="E8824" s="247">
        <v>0</v>
      </c>
    </row>
    <row r="8825" spans="2:5" ht="31.5" x14ac:dyDescent="0.25">
      <c r="B8825" s="265">
        <v>96993</v>
      </c>
      <c r="C8825" s="246" t="s">
        <v>9781</v>
      </c>
      <c r="D8825" s="245" t="s">
        <v>19</v>
      </c>
      <c r="E8825" s="247">
        <v>0</v>
      </c>
    </row>
    <row r="8826" spans="2:5" ht="31.5" x14ac:dyDescent="0.25">
      <c r="B8826" s="265">
        <v>96990</v>
      </c>
      <c r="C8826" s="246" t="s">
        <v>9782</v>
      </c>
      <c r="D8826" s="245" t="s">
        <v>19</v>
      </c>
      <c r="E8826" s="247">
        <v>0</v>
      </c>
    </row>
    <row r="8827" spans="2:5" ht="31.5" x14ac:dyDescent="0.25">
      <c r="B8827" s="265">
        <v>96991</v>
      </c>
      <c r="C8827" s="246" t="s">
        <v>9783</v>
      </c>
      <c r="D8827" s="245" t="s">
        <v>19</v>
      </c>
      <c r="E8827" s="247">
        <v>0</v>
      </c>
    </row>
    <row r="8828" spans="2:5" ht="31.5" x14ac:dyDescent="0.25">
      <c r="B8828" s="265">
        <v>96992</v>
      </c>
      <c r="C8828" s="246" t="s">
        <v>9784</v>
      </c>
      <c r="D8828" s="245" t="s">
        <v>19</v>
      </c>
      <c r="E8828" s="247">
        <v>0</v>
      </c>
    </row>
    <row r="8829" spans="2:5" ht="47.25" x14ac:dyDescent="0.25">
      <c r="B8829" s="265">
        <v>96994</v>
      </c>
      <c r="C8829" s="246" t="s">
        <v>9785</v>
      </c>
      <c r="D8829" s="245" t="s">
        <v>19</v>
      </c>
      <c r="E8829" s="247">
        <v>0</v>
      </c>
    </row>
    <row r="8830" spans="2:5" ht="31.5" x14ac:dyDescent="0.25">
      <c r="B8830" s="265">
        <v>96973</v>
      </c>
      <c r="C8830" s="246" t="s">
        <v>3343</v>
      </c>
      <c r="D8830" s="245" t="s">
        <v>123</v>
      </c>
      <c r="E8830" s="247">
        <v>76.98</v>
      </c>
    </row>
    <row r="8831" spans="2:5" ht="31.5" x14ac:dyDescent="0.25">
      <c r="B8831" s="265">
        <v>104743</v>
      </c>
      <c r="C8831" s="246" t="s">
        <v>9786</v>
      </c>
      <c r="D8831" s="245" t="s">
        <v>123</v>
      </c>
      <c r="E8831" s="247">
        <v>0</v>
      </c>
    </row>
    <row r="8832" spans="2:5" x14ac:dyDescent="0.25">
      <c r="B8832" s="265">
        <v>96977</v>
      </c>
      <c r="C8832" s="246" t="s">
        <v>3347</v>
      </c>
      <c r="D8832" s="245" t="s">
        <v>123</v>
      </c>
      <c r="E8832" s="247">
        <v>58.04</v>
      </c>
    </row>
    <row r="8833" spans="2:5" ht="31.5" x14ac:dyDescent="0.25">
      <c r="B8833" s="265">
        <v>96974</v>
      </c>
      <c r="C8833" s="246" t="s">
        <v>3344</v>
      </c>
      <c r="D8833" s="245" t="s">
        <v>123</v>
      </c>
      <c r="E8833" s="247">
        <v>98.41</v>
      </c>
    </row>
    <row r="8834" spans="2:5" ht="31.5" x14ac:dyDescent="0.25">
      <c r="B8834" s="265">
        <v>104744</v>
      </c>
      <c r="C8834" s="246" t="s">
        <v>9787</v>
      </c>
      <c r="D8834" s="245" t="s">
        <v>123</v>
      </c>
      <c r="E8834" s="247">
        <v>0</v>
      </c>
    </row>
    <row r="8835" spans="2:5" x14ac:dyDescent="0.25">
      <c r="B8835" s="265">
        <v>96978</v>
      </c>
      <c r="C8835" s="246" t="s">
        <v>3348</v>
      </c>
      <c r="D8835" s="245" t="s">
        <v>123</v>
      </c>
      <c r="E8835" s="247">
        <v>76.430000000000007</v>
      </c>
    </row>
    <row r="8836" spans="2:5" ht="31.5" x14ac:dyDescent="0.25">
      <c r="B8836" s="265">
        <v>96975</v>
      </c>
      <c r="C8836" s="246" t="s">
        <v>3345</v>
      </c>
      <c r="D8836" s="245" t="s">
        <v>123</v>
      </c>
      <c r="E8836" s="247">
        <v>120.84</v>
      </c>
    </row>
    <row r="8837" spans="2:5" ht="31.5" x14ac:dyDescent="0.25">
      <c r="B8837" s="265">
        <v>104745</v>
      </c>
      <c r="C8837" s="246" t="s">
        <v>9788</v>
      </c>
      <c r="D8837" s="245" t="s">
        <v>123</v>
      </c>
      <c r="E8837" s="247">
        <v>0</v>
      </c>
    </row>
    <row r="8838" spans="2:5" x14ac:dyDescent="0.25">
      <c r="B8838" s="265">
        <v>96979</v>
      </c>
      <c r="C8838" s="246" t="s">
        <v>3349</v>
      </c>
      <c r="D8838" s="245" t="s">
        <v>123</v>
      </c>
      <c r="E8838" s="247">
        <v>109.16</v>
      </c>
    </row>
    <row r="8839" spans="2:5" ht="31.5" x14ac:dyDescent="0.25">
      <c r="B8839" s="265">
        <v>96976</v>
      </c>
      <c r="C8839" s="246" t="s">
        <v>3346</v>
      </c>
      <c r="D8839" s="245" t="s">
        <v>123</v>
      </c>
      <c r="E8839" s="247">
        <v>157.27000000000001</v>
      </c>
    </row>
    <row r="8840" spans="2:5" ht="31.5" x14ac:dyDescent="0.25">
      <c r="B8840" s="265">
        <v>96984</v>
      </c>
      <c r="C8840" s="246" t="s">
        <v>3350</v>
      </c>
      <c r="D8840" s="245" t="s">
        <v>19</v>
      </c>
      <c r="E8840" s="247">
        <v>78.88</v>
      </c>
    </row>
    <row r="8841" spans="2:5" x14ac:dyDescent="0.25">
      <c r="B8841" s="265">
        <v>96980</v>
      </c>
      <c r="C8841" s="246" t="s">
        <v>9789</v>
      </c>
      <c r="D8841" s="245" t="s">
        <v>123</v>
      </c>
      <c r="E8841" s="247">
        <v>0</v>
      </c>
    </row>
    <row r="8842" spans="2:5" x14ac:dyDescent="0.25">
      <c r="B8842" s="265">
        <v>96986</v>
      </c>
      <c r="C8842" s="246" t="s">
        <v>3352</v>
      </c>
      <c r="D8842" s="245" t="s">
        <v>19</v>
      </c>
      <c r="E8842" s="247">
        <v>107.79</v>
      </c>
    </row>
    <row r="8843" spans="2:5" x14ac:dyDescent="0.25">
      <c r="B8843" s="265">
        <v>96985</v>
      </c>
      <c r="C8843" s="246" t="s">
        <v>3351</v>
      </c>
      <c r="D8843" s="245" t="s">
        <v>19</v>
      </c>
      <c r="E8843" s="247">
        <v>71.900000000000006</v>
      </c>
    </row>
    <row r="8844" spans="2:5" x14ac:dyDescent="0.25">
      <c r="B8844" s="265">
        <v>96988</v>
      </c>
      <c r="C8844" s="246" t="s">
        <v>3354</v>
      </c>
      <c r="D8844" s="245" t="s">
        <v>19</v>
      </c>
      <c r="E8844" s="247">
        <v>179.86</v>
      </c>
    </row>
    <row r="8845" spans="2:5" x14ac:dyDescent="0.25">
      <c r="B8845" s="265">
        <v>104746</v>
      </c>
      <c r="C8845" s="246" t="s">
        <v>3357</v>
      </c>
      <c r="D8845" s="245" t="s">
        <v>19</v>
      </c>
      <c r="E8845" s="247">
        <v>30.89</v>
      </c>
    </row>
    <row r="8846" spans="2:5" ht="31.5" x14ac:dyDescent="0.25">
      <c r="B8846" s="265">
        <v>104747</v>
      </c>
      <c r="C8846" s="246" t="s">
        <v>9790</v>
      </c>
      <c r="D8846" s="245" t="s">
        <v>19</v>
      </c>
      <c r="E8846" s="247">
        <v>0</v>
      </c>
    </row>
    <row r="8847" spans="2:5" x14ac:dyDescent="0.25">
      <c r="B8847" s="265">
        <v>96983</v>
      </c>
      <c r="C8847" s="246" t="s">
        <v>9791</v>
      </c>
      <c r="D8847" s="245" t="s">
        <v>19</v>
      </c>
      <c r="E8847" s="247">
        <v>0</v>
      </c>
    </row>
    <row r="8848" spans="2:5" ht="31.5" x14ac:dyDescent="0.25">
      <c r="B8848" s="265">
        <v>104748</v>
      </c>
      <c r="C8848" s="246" t="s">
        <v>9792</v>
      </c>
      <c r="D8848" s="245" t="s">
        <v>19</v>
      </c>
      <c r="E8848" s="247">
        <v>0</v>
      </c>
    </row>
    <row r="8849" spans="2:5" ht="31.5" x14ac:dyDescent="0.25">
      <c r="B8849" s="265">
        <v>98463</v>
      </c>
      <c r="C8849" s="246" t="s">
        <v>3356</v>
      </c>
      <c r="D8849" s="245" t="s">
        <v>19</v>
      </c>
      <c r="E8849" s="247">
        <v>31.32</v>
      </c>
    </row>
    <row r="8850" spans="2:5" ht="31.5" x14ac:dyDescent="0.25">
      <c r="B8850" s="265">
        <v>104827</v>
      </c>
      <c r="C8850" s="246" t="s">
        <v>9793</v>
      </c>
      <c r="D8850" s="245" t="s">
        <v>19</v>
      </c>
      <c r="E8850" s="247">
        <v>0</v>
      </c>
    </row>
    <row r="8851" spans="2:5" ht="31.5" x14ac:dyDescent="0.25">
      <c r="B8851" s="265">
        <v>104828</v>
      </c>
      <c r="C8851" s="246" t="s">
        <v>9794</v>
      </c>
      <c r="D8851" s="245" t="s">
        <v>19</v>
      </c>
      <c r="E8851" s="247">
        <v>0</v>
      </c>
    </row>
    <row r="8852" spans="2:5" ht="47.25" x14ac:dyDescent="0.25">
      <c r="B8852" s="265">
        <v>104824</v>
      </c>
      <c r="C8852" s="246" t="s">
        <v>9795</v>
      </c>
      <c r="D8852" s="245" t="s">
        <v>19</v>
      </c>
      <c r="E8852" s="247">
        <v>0</v>
      </c>
    </row>
    <row r="8853" spans="2:5" ht="47.25" x14ac:dyDescent="0.25">
      <c r="B8853" s="265">
        <v>104826</v>
      </c>
      <c r="C8853" s="246" t="s">
        <v>9796</v>
      </c>
      <c r="D8853" s="245" t="s">
        <v>19</v>
      </c>
      <c r="E8853" s="247">
        <v>0</v>
      </c>
    </row>
    <row r="8854" spans="2:5" ht="47.25" x14ac:dyDescent="0.25">
      <c r="B8854" s="265">
        <v>104825</v>
      </c>
      <c r="C8854" s="246" t="s">
        <v>9797</v>
      </c>
      <c r="D8854" s="245" t="s">
        <v>19</v>
      </c>
      <c r="E8854" s="247">
        <v>0</v>
      </c>
    </row>
    <row r="8855" spans="2:5" ht="31.5" x14ac:dyDescent="0.25">
      <c r="B8855" s="265">
        <v>104993</v>
      </c>
      <c r="C8855" s="246" t="s">
        <v>9798</v>
      </c>
      <c r="D8855" s="245" t="s">
        <v>19</v>
      </c>
      <c r="E8855" s="247">
        <v>0</v>
      </c>
    </row>
    <row r="8856" spans="2:5" ht="31.5" x14ac:dyDescent="0.25">
      <c r="B8856" s="265">
        <v>104994</v>
      </c>
      <c r="C8856" s="246" t="s">
        <v>9799</v>
      </c>
      <c r="D8856" s="245" t="s">
        <v>19</v>
      </c>
      <c r="E8856" s="247">
        <v>0</v>
      </c>
    </row>
    <row r="8857" spans="2:5" ht="31.5" x14ac:dyDescent="0.25">
      <c r="B8857" s="265">
        <v>104995</v>
      </c>
      <c r="C8857" s="246" t="s">
        <v>9800</v>
      </c>
      <c r="D8857" s="245" t="s">
        <v>19</v>
      </c>
      <c r="E8857" s="247">
        <v>0</v>
      </c>
    </row>
    <row r="8858" spans="2:5" ht="31.5" x14ac:dyDescent="0.25">
      <c r="B8858" s="265">
        <v>104996</v>
      </c>
      <c r="C8858" s="246" t="s">
        <v>9801</v>
      </c>
      <c r="D8858" s="245" t="s">
        <v>19</v>
      </c>
      <c r="E8858" s="247">
        <v>0</v>
      </c>
    </row>
    <row r="8859" spans="2:5" ht="31.5" x14ac:dyDescent="0.25">
      <c r="B8859" s="265">
        <v>95676</v>
      </c>
      <c r="C8859" s="246" t="s">
        <v>5429</v>
      </c>
      <c r="D8859" s="245" t="s">
        <v>19</v>
      </c>
      <c r="E8859" s="247">
        <v>142.4</v>
      </c>
    </row>
    <row r="8860" spans="2:5" ht="31.5" x14ac:dyDescent="0.25">
      <c r="B8860" s="265">
        <v>95677</v>
      </c>
      <c r="C8860" s="246" t="s">
        <v>9802</v>
      </c>
      <c r="D8860" s="245" t="s">
        <v>19</v>
      </c>
      <c r="E8860" s="247">
        <v>0</v>
      </c>
    </row>
    <row r="8861" spans="2:5" x14ac:dyDescent="0.25">
      <c r="B8861" s="265">
        <v>105135</v>
      </c>
      <c r="C8861" s="246" t="s">
        <v>5434</v>
      </c>
      <c r="D8861" s="245" t="s">
        <v>19</v>
      </c>
      <c r="E8861" s="247">
        <v>824.12</v>
      </c>
    </row>
    <row r="8862" spans="2:5" x14ac:dyDescent="0.25">
      <c r="B8862" s="265">
        <v>104998</v>
      </c>
      <c r="C8862" s="246" t="s">
        <v>5433</v>
      </c>
      <c r="D8862" s="245" t="s">
        <v>19</v>
      </c>
      <c r="E8862" s="247">
        <v>508.9</v>
      </c>
    </row>
    <row r="8863" spans="2:5" x14ac:dyDescent="0.25">
      <c r="B8863" s="265">
        <v>104997</v>
      </c>
      <c r="C8863" s="246" t="s">
        <v>5432</v>
      </c>
      <c r="D8863" s="245" t="s">
        <v>19</v>
      </c>
      <c r="E8863" s="247">
        <v>384.23</v>
      </c>
    </row>
    <row r="8864" spans="2:5" x14ac:dyDescent="0.25">
      <c r="B8864" s="265">
        <v>95673</v>
      </c>
      <c r="C8864" s="246" t="s">
        <v>5426</v>
      </c>
      <c r="D8864" s="245" t="s">
        <v>19</v>
      </c>
      <c r="E8864" s="247">
        <v>117.87</v>
      </c>
    </row>
    <row r="8865" spans="2:5" x14ac:dyDescent="0.25">
      <c r="B8865" s="265">
        <v>95674</v>
      </c>
      <c r="C8865" s="246" t="s">
        <v>5427</v>
      </c>
      <c r="D8865" s="245" t="s">
        <v>19</v>
      </c>
      <c r="E8865" s="247">
        <v>124.43</v>
      </c>
    </row>
    <row r="8866" spans="2:5" x14ac:dyDescent="0.25">
      <c r="B8866" s="265">
        <v>104992</v>
      </c>
      <c r="C8866" s="246" t="s">
        <v>5431</v>
      </c>
      <c r="D8866" s="245" t="s">
        <v>19</v>
      </c>
      <c r="E8866" s="247">
        <v>1145.96</v>
      </c>
    </row>
    <row r="8867" spans="2:5" x14ac:dyDescent="0.25">
      <c r="B8867" s="265">
        <v>95675</v>
      </c>
      <c r="C8867" s="246" t="s">
        <v>5428</v>
      </c>
      <c r="D8867" s="245" t="s">
        <v>19</v>
      </c>
      <c r="E8867" s="247">
        <v>153.56</v>
      </c>
    </row>
    <row r="8868" spans="2:5" ht="31.5" x14ac:dyDescent="0.25">
      <c r="B8868" s="265">
        <v>95648</v>
      </c>
      <c r="C8868" s="246" t="s">
        <v>5402</v>
      </c>
      <c r="D8868" s="245" t="s">
        <v>19</v>
      </c>
      <c r="E8868" s="247">
        <v>665.57</v>
      </c>
    </row>
    <row r="8869" spans="2:5" ht="31.5" x14ac:dyDescent="0.25">
      <c r="B8869" s="265">
        <v>95649</v>
      </c>
      <c r="C8869" s="246" t="s">
        <v>5403</v>
      </c>
      <c r="D8869" s="245" t="s">
        <v>19</v>
      </c>
      <c r="E8869" s="247">
        <v>1149.07</v>
      </c>
    </row>
    <row r="8870" spans="2:5" ht="31.5" x14ac:dyDescent="0.25">
      <c r="B8870" s="265">
        <v>95650</v>
      </c>
      <c r="C8870" s="246" t="s">
        <v>5404</v>
      </c>
      <c r="D8870" s="245" t="s">
        <v>19</v>
      </c>
      <c r="E8870" s="247">
        <v>1678.98</v>
      </c>
    </row>
    <row r="8871" spans="2:5" ht="31.5" x14ac:dyDescent="0.25">
      <c r="B8871" s="265">
        <v>95651</v>
      </c>
      <c r="C8871" s="246" t="s">
        <v>5405</v>
      </c>
      <c r="D8871" s="245" t="s">
        <v>19</v>
      </c>
      <c r="E8871" s="247">
        <v>2181.15</v>
      </c>
    </row>
    <row r="8872" spans="2:5" ht="31.5" x14ac:dyDescent="0.25">
      <c r="B8872" s="265">
        <v>95652</v>
      </c>
      <c r="C8872" s="246" t="s">
        <v>5406</v>
      </c>
      <c r="D8872" s="245" t="s">
        <v>19</v>
      </c>
      <c r="E8872" s="247">
        <v>820.6</v>
      </c>
    </row>
    <row r="8873" spans="2:5" ht="31.5" x14ac:dyDescent="0.25">
      <c r="B8873" s="265">
        <v>95653</v>
      </c>
      <c r="C8873" s="246" t="s">
        <v>5407</v>
      </c>
      <c r="D8873" s="245" t="s">
        <v>19</v>
      </c>
      <c r="E8873" s="247">
        <v>1457.04</v>
      </c>
    </row>
    <row r="8874" spans="2:5" ht="31.5" x14ac:dyDescent="0.25">
      <c r="B8874" s="265">
        <v>95654</v>
      </c>
      <c r="C8874" s="246" t="s">
        <v>5408</v>
      </c>
      <c r="D8874" s="245" t="s">
        <v>19</v>
      </c>
      <c r="E8874" s="247">
        <v>2146.1999999999998</v>
      </c>
    </row>
    <row r="8875" spans="2:5" ht="31.5" x14ac:dyDescent="0.25">
      <c r="B8875" s="265">
        <v>95655</v>
      </c>
      <c r="C8875" s="246" t="s">
        <v>5409</v>
      </c>
      <c r="D8875" s="245" t="s">
        <v>19</v>
      </c>
      <c r="E8875" s="247">
        <v>2799.89</v>
      </c>
    </row>
    <row r="8876" spans="2:5" ht="31.5" x14ac:dyDescent="0.25">
      <c r="B8876" s="265">
        <v>95657</v>
      </c>
      <c r="C8876" s="246" t="s">
        <v>5410</v>
      </c>
      <c r="D8876" s="245" t="s">
        <v>19</v>
      </c>
      <c r="E8876" s="247">
        <v>385.43</v>
      </c>
    </row>
    <row r="8877" spans="2:5" ht="31.5" x14ac:dyDescent="0.25">
      <c r="B8877" s="265">
        <v>95658</v>
      </c>
      <c r="C8877" s="246" t="s">
        <v>5411</v>
      </c>
      <c r="D8877" s="245" t="s">
        <v>19</v>
      </c>
      <c r="E8877" s="247">
        <v>700.01</v>
      </c>
    </row>
    <row r="8878" spans="2:5" ht="31.5" x14ac:dyDescent="0.25">
      <c r="B8878" s="265">
        <v>95659</v>
      </c>
      <c r="C8878" s="246" t="s">
        <v>5412</v>
      </c>
      <c r="D8878" s="245" t="s">
        <v>19</v>
      </c>
      <c r="E8878" s="247">
        <v>1041.45</v>
      </c>
    </row>
    <row r="8879" spans="2:5" ht="31.5" x14ac:dyDescent="0.25">
      <c r="B8879" s="265">
        <v>95660</v>
      </c>
      <c r="C8879" s="246" t="s">
        <v>5413</v>
      </c>
      <c r="D8879" s="245" t="s">
        <v>19</v>
      </c>
      <c r="E8879" s="247">
        <v>1364.47</v>
      </c>
    </row>
    <row r="8880" spans="2:5" ht="31.5" x14ac:dyDescent="0.25">
      <c r="B8880" s="265">
        <v>95661</v>
      </c>
      <c r="C8880" s="246" t="s">
        <v>5414</v>
      </c>
      <c r="D8880" s="245" t="s">
        <v>19</v>
      </c>
      <c r="E8880" s="247">
        <v>474.84</v>
      </c>
    </row>
    <row r="8881" spans="2:5" ht="31.5" x14ac:dyDescent="0.25">
      <c r="B8881" s="265">
        <v>95662</v>
      </c>
      <c r="C8881" s="246" t="s">
        <v>5415</v>
      </c>
      <c r="D8881" s="245" t="s">
        <v>19</v>
      </c>
      <c r="E8881" s="247">
        <v>877.04</v>
      </c>
    </row>
    <row r="8882" spans="2:5" ht="31.5" x14ac:dyDescent="0.25">
      <c r="B8882" s="265">
        <v>95663</v>
      </c>
      <c r="C8882" s="246" t="s">
        <v>5416</v>
      </c>
      <c r="D8882" s="245" t="s">
        <v>19</v>
      </c>
      <c r="E8882" s="247">
        <v>1311.45</v>
      </c>
    </row>
    <row r="8883" spans="2:5" ht="31.5" x14ac:dyDescent="0.25">
      <c r="B8883" s="265">
        <v>95664</v>
      </c>
      <c r="C8883" s="246" t="s">
        <v>5417</v>
      </c>
      <c r="D8883" s="245" t="s">
        <v>19</v>
      </c>
      <c r="E8883" s="247">
        <v>1720.89</v>
      </c>
    </row>
    <row r="8884" spans="2:5" ht="31.5" x14ac:dyDescent="0.25">
      <c r="B8884" s="265">
        <v>95665</v>
      </c>
      <c r="C8884" s="246" t="s">
        <v>5418</v>
      </c>
      <c r="D8884" s="245" t="s">
        <v>19</v>
      </c>
      <c r="E8884" s="247">
        <v>427.49</v>
      </c>
    </row>
    <row r="8885" spans="2:5" ht="31.5" x14ac:dyDescent="0.25">
      <c r="B8885" s="265">
        <v>95666</v>
      </c>
      <c r="C8885" s="246" t="s">
        <v>5419</v>
      </c>
      <c r="D8885" s="245" t="s">
        <v>19</v>
      </c>
      <c r="E8885" s="247">
        <v>754.6</v>
      </c>
    </row>
    <row r="8886" spans="2:5" ht="31.5" x14ac:dyDescent="0.25">
      <c r="B8886" s="265">
        <v>95667</v>
      </c>
      <c r="C8886" s="246" t="s">
        <v>5420</v>
      </c>
      <c r="D8886" s="245" t="s">
        <v>19</v>
      </c>
      <c r="E8886" s="247">
        <v>1117.08</v>
      </c>
    </row>
    <row r="8887" spans="2:5" ht="31.5" x14ac:dyDescent="0.25">
      <c r="B8887" s="265">
        <v>95668</v>
      </c>
      <c r="C8887" s="246" t="s">
        <v>5421</v>
      </c>
      <c r="D8887" s="245" t="s">
        <v>19</v>
      </c>
      <c r="E8887" s="247">
        <v>1458.58</v>
      </c>
    </row>
    <row r="8888" spans="2:5" ht="31.5" x14ac:dyDescent="0.25">
      <c r="B8888" s="265">
        <v>95669</v>
      </c>
      <c r="C8888" s="246" t="s">
        <v>5422</v>
      </c>
      <c r="D8888" s="245" t="s">
        <v>19</v>
      </c>
      <c r="E8888" s="247">
        <v>512.04</v>
      </c>
    </row>
    <row r="8889" spans="2:5" ht="31.5" x14ac:dyDescent="0.25">
      <c r="B8889" s="265">
        <v>95670</v>
      </c>
      <c r="C8889" s="246" t="s">
        <v>5423</v>
      </c>
      <c r="D8889" s="245" t="s">
        <v>19</v>
      </c>
      <c r="E8889" s="247">
        <v>922.13</v>
      </c>
    </row>
    <row r="8890" spans="2:5" ht="31.5" x14ac:dyDescent="0.25">
      <c r="B8890" s="265">
        <v>95671</v>
      </c>
      <c r="C8890" s="246" t="s">
        <v>5424</v>
      </c>
      <c r="D8890" s="245" t="s">
        <v>19</v>
      </c>
      <c r="E8890" s="247">
        <v>1372.19</v>
      </c>
    </row>
    <row r="8891" spans="2:5" ht="31.5" x14ac:dyDescent="0.25">
      <c r="B8891" s="265">
        <v>95672</v>
      </c>
      <c r="C8891" s="246" t="s">
        <v>5425</v>
      </c>
      <c r="D8891" s="245" t="s">
        <v>19</v>
      </c>
      <c r="E8891" s="247">
        <v>1795.66</v>
      </c>
    </row>
    <row r="8892" spans="2:5" ht="31.5" x14ac:dyDescent="0.25">
      <c r="B8892" s="265">
        <v>97741</v>
      </c>
      <c r="C8892" s="246" t="s">
        <v>5430</v>
      </c>
      <c r="D8892" s="245" t="s">
        <v>19</v>
      </c>
      <c r="E8892" s="247">
        <v>186.57</v>
      </c>
    </row>
    <row r="8893" spans="2:5" ht="31.5" x14ac:dyDescent="0.25">
      <c r="B8893" s="265">
        <v>95641</v>
      </c>
      <c r="C8893" s="246" t="s">
        <v>5395</v>
      </c>
      <c r="D8893" s="245" t="s">
        <v>19</v>
      </c>
      <c r="E8893" s="247">
        <v>333.22</v>
      </c>
    </row>
    <row r="8894" spans="2:5" ht="31.5" x14ac:dyDescent="0.25">
      <c r="B8894" s="265">
        <v>95642</v>
      </c>
      <c r="C8894" s="246" t="s">
        <v>5396</v>
      </c>
      <c r="D8894" s="245" t="s">
        <v>19</v>
      </c>
      <c r="E8894" s="247">
        <v>493.16</v>
      </c>
    </row>
    <row r="8895" spans="2:5" ht="31.5" x14ac:dyDescent="0.25">
      <c r="B8895" s="265">
        <v>95643</v>
      </c>
      <c r="C8895" s="246" t="s">
        <v>5397</v>
      </c>
      <c r="D8895" s="245" t="s">
        <v>19</v>
      </c>
      <c r="E8895" s="247">
        <v>644.83000000000004</v>
      </c>
    </row>
    <row r="8896" spans="2:5" ht="31.5" x14ac:dyDescent="0.25">
      <c r="B8896" s="265">
        <v>95644</v>
      </c>
      <c r="C8896" s="246" t="s">
        <v>5398</v>
      </c>
      <c r="D8896" s="245" t="s">
        <v>19</v>
      </c>
      <c r="E8896" s="247">
        <v>238.29</v>
      </c>
    </row>
    <row r="8897" spans="2:5" ht="31.5" x14ac:dyDescent="0.25">
      <c r="B8897" s="265">
        <v>95645</v>
      </c>
      <c r="C8897" s="246" t="s">
        <v>5399</v>
      </c>
      <c r="D8897" s="245" t="s">
        <v>19</v>
      </c>
      <c r="E8897" s="247">
        <v>435.69</v>
      </c>
    </row>
    <row r="8898" spans="2:5" ht="31.5" x14ac:dyDescent="0.25">
      <c r="B8898" s="265">
        <v>95646</v>
      </c>
      <c r="C8898" s="246" t="s">
        <v>5400</v>
      </c>
      <c r="D8898" s="245" t="s">
        <v>19</v>
      </c>
      <c r="E8898" s="247">
        <v>649.25</v>
      </c>
    </row>
    <row r="8899" spans="2:5" ht="31.5" x14ac:dyDescent="0.25">
      <c r="B8899" s="265">
        <v>95647</v>
      </c>
      <c r="C8899" s="246" t="s">
        <v>5401</v>
      </c>
      <c r="D8899" s="245" t="s">
        <v>19</v>
      </c>
      <c r="E8899" s="247">
        <v>851.06</v>
      </c>
    </row>
    <row r="8900" spans="2:5" ht="31.5" x14ac:dyDescent="0.25">
      <c r="B8900" s="265">
        <v>95636</v>
      </c>
      <c r="C8900" s="246" t="s">
        <v>5391</v>
      </c>
      <c r="D8900" s="245" t="s">
        <v>19</v>
      </c>
      <c r="E8900" s="247">
        <v>464.15</v>
      </c>
    </row>
    <row r="8901" spans="2:5" ht="31.5" x14ac:dyDescent="0.25">
      <c r="B8901" s="265">
        <v>95637</v>
      </c>
      <c r="C8901" s="246" t="s">
        <v>5392</v>
      </c>
      <c r="D8901" s="245" t="s">
        <v>19</v>
      </c>
      <c r="E8901" s="247">
        <v>610.66999999999996</v>
      </c>
    </row>
    <row r="8902" spans="2:5" ht="31.5" x14ac:dyDescent="0.25">
      <c r="B8902" s="265">
        <v>95638</v>
      </c>
      <c r="C8902" s="246" t="s">
        <v>5393</v>
      </c>
      <c r="D8902" s="245" t="s">
        <v>19</v>
      </c>
      <c r="E8902" s="247">
        <v>752.11</v>
      </c>
    </row>
    <row r="8903" spans="2:5" ht="31.5" x14ac:dyDescent="0.25">
      <c r="B8903" s="265">
        <v>95639</v>
      </c>
      <c r="C8903" s="246" t="s">
        <v>5394</v>
      </c>
      <c r="D8903" s="245" t="s">
        <v>19</v>
      </c>
      <c r="E8903" s="247">
        <v>1023.38</v>
      </c>
    </row>
    <row r="8904" spans="2:5" ht="31.5" x14ac:dyDescent="0.25">
      <c r="B8904" s="265">
        <v>95634</v>
      </c>
      <c r="C8904" s="246" t="s">
        <v>5389</v>
      </c>
      <c r="D8904" s="245" t="s">
        <v>19</v>
      </c>
      <c r="E8904" s="247">
        <v>203.53</v>
      </c>
    </row>
    <row r="8905" spans="2:5" ht="31.5" x14ac:dyDescent="0.25">
      <c r="B8905" s="265">
        <v>95635</v>
      </c>
      <c r="C8905" s="246" t="s">
        <v>5390</v>
      </c>
      <c r="D8905" s="245" t="s">
        <v>19</v>
      </c>
      <c r="E8905" s="247">
        <v>217.47</v>
      </c>
    </row>
    <row r="8906" spans="2:5" x14ac:dyDescent="0.25">
      <c r="B8906" s="265">
        <v>98751</v>
      </c>
      <c r="C8906" s="246" t="s">
        <v>2796</v>
      </c>
      <c r="D8906" s="245" t="s">
        <v>123</v>
      </c>
      <c r="E8906" s="247">
        <v>162.34</v>
      </c>
    </row>
    <row r="8907" spans="2:5" x14ac:dyDescent="0.25">
      <c r="B8907" s="265">
        <v>98746</v>
      </c>
      <c r="C8907" s="246" t="s">
        <v>2793</v>
      </c>
      <c r="D8907" s="245" t="s">
        <v>123</v>
      </c>
      <c r="E8907" s="247">
        <v>83.76</v>
      </c>
    </row>
    <row r="8908" spans="2:5" x14ac:dyDescent="0.25">
      <c r="B8908" s="265">
        <v>98753</v>
      </c>
      <c r="C8908" s="246" t="s">
        <v>2798</v>
      </c>
      <c r="D8908" s="245" t="s">
        <v>123</v>
      </c>
      <c r="E8908" s="247">
        <v>286.25</v>
      </c>
    </row>
    <row r="8909" spans="2:5" x14ac:dyDescent="0.25">
      <c r="B8909" s="265">
        <v>98750</v>
      </c>
      <c r="C8909" s="246" t="s">
        <v>2795</v>
      </c>
      <c r="D8909" s="245" t="s">
        <v>123</v>
      </c>
      <c r="E8909" s="247">
        <v>116.21</v>
      </c>
    </row>
    <row r="8910" spans="2:5" x14ac:dyDescent="0.25">
      <c r="B8910" s="265">
        <v>98749</v>
      </c>
      <c r="C8910" s="246" t="s">
        <v>2794</v>
      </c>
      <c r="D8910" s="245" t="s">
        <v>123</v>
      </c>
      <c r="E8910" s="247">
        <v>98.51</v>
      </c>
    </row>
    <row r="8911" spans="2:5" x14ac:dyDescent="0.25">
      <c r="B8911" s="265">
        <v>98752</v>
      </c>
      <c r="C8911" s="246" t="s">
        <v>2797</v>
      </c>
      <c r="D8911" s="245" t="s">
        <v>123</v>
      </c>
      <c r="E8911" s="247">
        <v>217.65</v>
      </c>
    </row>
    <row r="8912" spans="2:5" ht="31.5" x14ac:dyDescent="0.25">
      <c r="B8912" s="265">
        <v>98529</v>
      </c>
      <c r="C8912" s="246" t="s">
        <v>7266</v>
      </c>
      <c r="D8912" s="245" t="s">
        <v>19</v>
      </c>
      <c r="E8912" s="247">
        <v>96.7</v>
      </c>
    </row>
    <row r="8913" spans="2:5" ht="31.5" x14ac:dyDescent="0.25">
      <c r="B8913" s="265">
        <v>98530</v>
      </c>
      <c r="C8913" s="246" t="s">
        <v>7267</v>
      </c>
      <c r="D8913" s="245" t="s">
        <v>19</v>
      </c>
      <c r="E8913" s="247">
        <v>189.81</v>
      </c>
    </row>
    <row r="8914" spans="2:5" x14ac:dyDescent="0.25">
      <c r="B8914" s="265">
        <v>98531</v>
      </c>
      <c r="C8914" s="246" t="s">
        <v>7268</v>
      </c>
      <c r="D8914" s="245" t="s">
        <v>19</v>
      </c>
      <c r="E8914" s="247">
        <v>465.93</v>
      </c>
    </row>
    <row r="8915" spans="2:5" x14ac:dyDescent="0.25">
      <c r="B8915" s="265">
        <v>98524</v>
      </c>
      <c r="C8915" s="246" t="s">
        <v>7229</v>
      </c>
      <c r="D8915" s="245" t="s">
        <v>121</v>
      </c>
      <c r="E8915" s="247">
        <v>6.12</v>
      </c>
    </row>
    <row r="8916" spans="2:5" ht="31.5" x14ac:dyDescent="0.25">
      <c r="B8916" s="265">
        <v>98525</v>
      </c>
      <c r="C8916" s="246" t="s">
        <v>7262</v>
      </c>
      <c r="D8916" s="245" t="s">
        <v>121</v>
      </c>
      <c r="E8916" s="247">
        <v>0.68</v>
      </c>
    </row>
    <row r="8917" spans="2:5" ht="31.5" x14ac:dyDescent="0.25">
      <c r="B8917" s="265">
        <v>98533</v>
      </c>
      <c r="C8917" s="246" t="s">
        <v>7270</v>
      </c>
      <c r="D8917" s="245" t="s">
        <v>19</v>
      </c>
      <c r="E8917" s="247">
        <v>138.15</v>
      </c>
    </row>
    <row r="8918" spans="2:5" ht="31.5" x14ac:dyDescent="0.25">
      <c r="B8918" s="265">
        <v>98534</v>
      </c>
      <c r="C8918" s="246" t="s">
        <v>7271</v>
      </c>
      <c r="D8918" s="245" t="s">
        <v>19</v>
      </c>
      <c r="E8918" s="247">
        <v>381.36</v>
      </c>
    </row>
    <row r="8919" spans="2:5" x14ac:dyDescent="0.25">
      <c r="B8919" s="265">
        <v>98535</v>
      </c>
      <c r="C8919" s="246" t="s">
        <v>7272</v>
      </c>
      <c r="D8919" s="245" t="s">
        <v>19</v>
      </c>
      <c r="E8919" s="247">
        <v>806.96</v>
      </c>
    </row>
    <row r="8920" spans="2:5" x14ac:dyDescent="0.25">
      <c r="B8920" s="265">
        <v>98532</v>
      </c>
      <c r="C8920" s="246" t="s">
        <v>7269</v>
      </c>
      <c r="D8920" s="245" t="s">
        <v>19</v>
      </c>
      <c r="E8920" s="247">
        <v>35.81</v>
      </c>
    </row>
    <row r="8921" spans="2:5" ht="31.5" x14ac:dyDescent="0.25">
      <c r="B8921" s="265">
        <v>98526</v>
      </c>
      <c r="C8921" s="246" t="s">
        <v>7263</v>
      </c>
      <c r="D8921" s="245" t="s">
        <v>19</v>
      </c>
      <c r="E8921" s="247">
        <v>155.01</v>
      </c>
    </row>
    <row r="8922" spans="2:5" ht="31.5" x14ac:dyDescent="0.25">
      <c r="B8922" s="265">
        <v>98527</v>
      </c>
      <c r="C8922" s="246" t="s">
        <v>7264</v>
      </c>
      <c r="D8922" s="245" t="s">
        <v>19</v>
      </c>
      <c r="E8922" s="247">
        <v>257.26</v>
      </c>
    </row>
    <row r="8923" spans="2:5" ht="31.5" x14ac:dyDescent="0.25">
      <c r="B8923" s="265">
        <v>98528</v>
      </c>
      <c r="C8923" s="246" t="s">
        <v>7265</v>
      </c>
      <c r="D8923" s="245" t="s">
        <v>19</v>
      </c>
      <c r="E8923" s="247">
        <v>339.07</v>
      </c>
    </row>
    <row r="8924" spans="2:5" x14ac:dyDescent="0.25">
      <c r="B8924" s="265">
        <v>94232</v>
      </c>
      <c r="C8924" s="246" t="s">
        <v>1658</v>
      </c>
      <c r="D8924" s="245" t="s">
        <v>19</v>
      </c>
      <c r="E8924" s="247">
        <v>3.86</v>
      </c>
    </row>
    <row r="8925" spans="2:5" ht="31.5" x14ac:dyDescent="0.25">
      <c r="B8925" s="265">
        <v>100434</v>
      </c>
      <c r="C8925" s="246" t="s">
        <v>1684</v>
      </c>
      <c r="D8925" s="245" t="s">
        <v>123</v>
      </c>
      <c r="E8925" s="247">
        <v>159.32</v>
      </c>
    </row>
    <row r="8926" spans="2:5" ht="31.5" x14ac:dyDescent="0.25">
      <c r="B8926" s="265">
        <v>94229</v>
      </c>
      <c r="C8926" s="246" t="s">
        <v>1688</v>
      </c>
      <c r="D8926" s="245" t="s">
        <v>123</v>
      </c>
      <c r="E8926" s="247">
        <v>166.73</v>
      </c>
    </row>
    <row r="8927" spans="2:5" ht="31.5" x14ac:dyDescent="0.25">
      <c r="B8927" s="265">
        <v>94227</v>
      </c>
      <c r="C8927" s="246" t="s">
        <v>1686</v>
      </c>
      <c r="D8927" s="245" t="s">
        <v>123</v>
      </c>
      <c r="E8927" s="247">
        <v>63.53</v>
      </c>
    </row>
    <row r="8928" spans="2:5" ht="31.5" x14ac:dyDescent="0.25">
      <c r="B8928" s="265">
        <v>94228</v>
      </c>
      <c r="C8928" s="246" t="s">
        <v>1687</v>
      </c>
      <c r="D8928" s="245" t="s">
        <v>123</v>
      </c>
      <c r="E8928" s="247">
        <v>86.73</v>
      </c>
    </row>
    <row r="8929" spans="2:5" ht="31.5" x14ac:dyDescent="0.25">
      <c r="B8929" s="265">
        <v>94219</v>
      </c>
      <c r="C8929" s="246" t="s">
        <v>1672</v>
      </c>
      <c r="D8929" s="245" t="s">
        <v>123</v>
      </c>
      <c r="E8929" s="247">
        <v>40.33</v>
      </c>
    </row>
    <row r="8930" spans="2:5" ht="31.5" x14ac:dyDescent="0.25">
      <c r="B8930" s="265">
        <v>94220</v>
      </c>
      <c r="C8930" s="246" t="s">
        <v>1673</v>
      </c>
      <c r="D8930" s="245" t="s">
        <v>123</v>
      </c>
      <c r="E8930" s="247">
        <v>57.25</v>
      </c>
    </row>
    <row r="8931" spans="2:5" ht="31.5" x14ac:dyDescent="0.25">
      <c r="B8931" s="265">
        <v>100326</v>
      </c>
      <c r="C8931" s="246" t="s">
        <v>9803</v>
      </c>
      <c r="D8931" s="245" t="s">
        <v>123</v>
      </c>
      <c r="E8931" s="247">
        <v>0</v>
      </c>
    </row>
    <row r="8932" spans="2:5" ht="31.5" x14ac:dyDescent="0.25">
      <c r="B8932" s="265">
        <v>94221</v>
      </c>
      <c r="C8932" s="246" t="s">
        <v>1674</v>
      </c>
      <c r="D8932" s="245" t="s">
        <v>123</v>
      </c>
      <c r="E8932" s="247">
        <v>31.2</v>
      </c>
    </row>
    <row r="8933" spans="2:5" ht="31.5" x14ac:dyDescent="0.25">
      <c r="B8933" s="265">
        <v>94222</v>
      </c>
      <c r="C8933" s="246" t="s">
        <v>1675</v>
      </c>
      <c r="D8933" s="245" t="s">
        <v>123</v>
      </c>
      <c r="E8933" s="247">
        <v>48.12</v>
      </c>
    </row>
    <row r="8934" spans="2:5" ht="31.5" x14ac:dyDescent="0.25">
      <c r="B8934" s="265">
        <v>94451</v>
      </c>
      <c r="C8934" s="246" t="s">
        <v>1677</v>
      </c>
      <c r="D8934" s="245" t="s">
        <v>123</v>
      </c>
      <c r="E8934" s="247">
        <v>84.85</v>
      </c>
    </row>
    <row r="8935" spans="2:5" ht="31.5" x14ac:dyDescent="0.25">
      <c r="B8935" s="265">
        <v>94223</v>
      </c>
      <c r="C8935" s="246" t="s">
        <v>1676</v>
      </c>
      <c r="D8935" s="245" t="s">
        <v>123</v>
      </c>
      <c r="E8935" s="247">
        <v>75.69</v>
      </c>
    </row>
    <row r="8936" spans="2:5" ht="31.5" x14ac:dyDescent="0.25">
      <c r="B8936" s="265">
        <v>100325</v>
      </c>
      <c r="C8936" s="246" t="s">
        <v>1678</v>
      </c>
      <c r="D8936" s="245" t="s">
        <v>123</v>
      </c>
      <c r="E8936" s="247">
        <v>81.97</v>
      </c>
    </row>
    <row r="8937" spans="2:5" x14ac:dyDescent="0.25">
      <c r="B8937" s="265">
        <v>94224</v>
      </c>
      <c r="C8937" s="246" t="s">
        <v>1656</v>
      </c>
      <c r="D8937" s="245" t="s">
        <v>123</v>
      </c>
      <c r="E8937" s="247">
        <v>33.35</v>
      </c>
    </row>
    <row r="8938" spans="2:5" ht="31.5" x14ac:dyDescent="0.25">
      <c r="B8938" s="265">
        <v>102653</v>
      </c>
      <c r="C8938" s="246" t="s">
        <v>9804</v>
      </c>
      <c r="D8938" s="245" t="s">
        <v>121</v>
      </c>
      <c r="E8938" s="247">
        <v>0</v>
      </c>
    </row>
    <row r="8939" spans="2:5" ht="31.5" x14ac:dyDescent="0.25">
      <c r="B8939" s="265">
        <v>100330</v>
      </c>
      <c r="C8939" s="246" t="s">
        <v>1682</v>
      </c>
      <c r="D8939" s="245" t="s">
        <v>121</v>
      </c>
      <c r="E8939" s="247">
        <v>24.06</v>
      </c>
    </row>
    <row r="8940" spans="2:5" ht="31.5" x14ac:dyDescent="0.25">
      <c r="B8940" s="265">
        <v>100331</v>
      </c>
      <c r="C8940" s="246" t="s">
        <v>1683</v>
      </c>
      <c r="D8940" s="245" t="s">
        <v>121</v>
      </c>
      <c r="E8940" s="247">
        <v>31.97</v>
      </c>
    </row>
    <row r="8941" spans="2:5" ht="31.5" x14ac:dyDescent="0.25">
      <c r="B8941" s="265">
        <v>100328</v>
      </c>
      <c r="C8941" s="246" t="s">
        <v>1680</v>
      </c>
      <c r="D8941" s="245" t="s">
        <v>121</v>
      </c>
      <c r="E8941" s="247">
        <v>17.760000000000002</v>
      </c>
    </row>
    <row r="8942" spans="2:5" ht="31.5" x14ac:dyDescent="0.25">
      <c r="B8942" s="265">
        <v>100329</v>
      </c>
      <c r="C8942" s="246" t="s">
        <v>1681</v>
      </c>
      <c r="D8942" s="245" t="s">
        <v>121</v>
      </c>
      <c r="E8942" s="247">
        <v>22.4</v>
      </c>
    </row>
    <row r="8943" spans="2:5" ht="31.5" x14ac:dyDescent="0.25">
      <c r="B8943" s="265">
        <v>94231</v>
      </c>
      <c r="C8943" s="246" t="s">
        <v>1689</v>
      </c>
      <c r="D8943" s="245" t="s">
        <v>123</v>
      </c>
      <c r="E8943" s="247">
        <v>51.13</v>
      </c>
    </row>
    <row r="8944" spans="2:5" ht="31.5" x14ac:dyDescent="0.25">
      <c r="B8944" s="265">
        <v>100435</v>
      </c>
      <c r="C8944" s="246" t="s">
        <v>1685</v>
      </c>
      <c r="D8944" s="245" t="s">
        <v>123</v>
      </c>
      <c r="E8944" s="247">
        <v>63.03</v>
      </c>
    </row>
    <row r="8945" spans="2:5" ht="31.5" x14ac:dyDescent="0.25">
      <c r="B8945" s="265">
        <v>100327</v>
      </c>
      <c r="C8945" s="246" t="s">
        <v>1679</v>
      </c>
      <c r="D8945" s="245" t="s">
        <v>123</v>
      </c>
      <c r="E8945" s="247">
        <v>58.24</v>
      </c>
    </row>
    <row r="8946" spans="2:5" ht="31.5" x14ac:dyDescent="0.25">
      <c r="B8946" s="265">
        <v>94226</v>
      </c>
      <c r="C8946" s="246" t="s">
        <v>1657</v>
      </c>
      <c r="D8946" s="245" t="s">
        <v>121</v>
      </c>
      <c r="E8946" s="247">
        <v>20.25</v>
      </c>
    </row>
    <row r="8947" spans="2:5" ht="31.5" x14ac:dyDescent="0.25">
      <c r="B8947" s="265">
        <v>94201</v>
      </c>
      <c r="C8947" s="246" t="s">
        <v>1654</v>
      </c>
      <c r="D8947" s="245" t="s">
        <v>121</v>
      </c>
      <c r="E8947" s="247">
        <v>62.72</v>
      </c>
    </row>
    <row r="8948" spans="2:5" ht="31.5" x14ac:dyDescent="0.25">
      <c r="B8948" s="265">
        <v>94204</v>
      </c>
      <c r="C8948" s="246" t="s">
        <v>1655</v>
      </c>
      <c r="D8948" s="245" t="s">
        <v>121</v>
      </c>
      <c r="E8948" s="247">
        <v>70.58</v>
      </c>
    </row>
    <row r="8949" spans="2:5" ht="31.5" x14ac:dyDescent="0.25">
      <c r="B8949" s="265">
        <v>94447</v>
      </c>
      <c r="C8949" s="246" t="s">
        <v>1665</v>
      </c>
      <c r="D8949" s="245" t="s">
        <v>121</v>
      </c>
      <c r="E8949" s="247">
        <v>62.72</v>
      </c>
    </row>
    <row r="8950" spans="2:5" ht="31.5" x14ac:dyDescent="0.25">
      <c r="B8950" s="265">
        <v>94448</v>
      </c>
      <c r="C8950" s="246" t="s">
        <v>1666</v>
      </c>
      <c r="D8950" s="245" t="s">
        <v>121</v>
      </c>
      <c r="E8950" s="247">
        <v>70.58</v>
      </c>
    </row>
    <row r="8951" spans="2:5" ht="31.5" x14ac:dyDescent="0.25">
      <c r="B8951" s="265">
        <v>94445</v>
      </c>
      <c r="C8951" s="246" t="s">
        <v>1663</v>
      </c>
      <c r="D8951" s="245" t="s">
        <v>121</v>
      </c>
      <c r="E8951" s="247">
        <v>62.72</v>
      </c>
    </row>
    <row r="8952" spans="2:5" ht="31.5" x14ac:dyDescent="0.25">
      <c r="B8952" s="265">
        <v>94446</v>
      </c>
      <c r="C8952" s="246" t="s">
        <v>1664</v>
      </c>
      <c r="D8952" s="245" t="s">
        <v>121</v>
      </c>
      <c r="E8952" s="247">
        <v>70.58</v>
      </c>
    </row>
    <row r="8953" spans="2:5" ht="31.5" x14ac:dyDescent="0.25">
      <c r="B8953" s="265">
        <v>94440</v>
      </c>
      <c r="C8953" s="246" t="s">
        <v>1659</v>
      </c>
      <c r="D8953" s="245" t="s">
        <v>121</v>
      </c>
      <c r="E8953" s="247">
        <v>43.81</v>
      </c>
    </row>
    <row r="8954" spans="2:5" ht="31.5" x14ac:dyDescent="0.25">
      <c r="B8954" s="265">
        <v>94441</v>
      </c>
      <c r="C8954" s="246" t="s">
        <v>1660</v>
      </c>
      <c r="D8954" s="245" t="s">
        <v>121</v>
      </c>
      <c r="E8954" s="247">
        <v>48.44</v>
      </c>
    </row>
    <row r="8955" spans="2:5" ht="31.5" x14ac:dyDescent="0.25">
      <c r="B8955" s="265">
        <v>94195</v>
      </c>
      <c r="C8955" s="246" t="s">
        <v>1652</v>
      </c>
      <c r="D8955" s="245" t="s">
        <v>121</v>
      </c>
      <c r="E8955" s="247">
        <v>43.81</v>
      </c>
    </row>
    <row r="8956" spans="2:5" ht="31.5" x14ac:dyDescent="0.25">
      <c r="B8956" s="265">
        <v>94198</v>
      </c>
      <c r="C8956" s="246" t="s">
        <v>1653</v>
      </c>
      <c r="D8956" s="245" t="s">
        <v>121</v>
      </c>
      <c r="E8956" s="247">
        <v>48.44</v>
      </c>
    </row>
    <row r="8957" spans="2:5" ht="31.5" x14ac:dyDescent="0.25">
      <c r="B8957" s="265">
        <v>94442</v>
      </c>
      <c r="C8957" s="246" t="s">
        <v>1661</v>
      </c>
      <c r="D8957" s="245" t="s">
        <v>121</v>
      </c>
      <c r="E8957" s="247">
        <v>43.81</v>
      </c>
    </row>
    <row r="8958" spans="2:5" ht="31.5" x14ac:dyDescent="0.25">
      <c r="B8958" s="265">
        <v>94443</v>
      </c>
      <c r="C8958" s="246" t="s">
        <v>1662</v>
      </c>
      <c r="D8958" s="245" t="s">
        <v>121</v>
      </c>
      <c r="E8958" s="247">
        <v>48.44</v>
      </c>
    </row>
    <row r="8959" spans="2:5" x14ac:dyDescent="0.25">
      <c r="B8959" s="265">
        <v>94213</v>
      </c>
      <c r="C8959" s="246" t="s">
        <v>1670</v>
      </c>
      <c r="D8959" s="245" t="s">
        <v>121</v>
      </c>
      <c r="E8959" s="247">
        <v>73.11</v>
      </c>
    </row>
    <row r="8960" spans="2:5" ht="31.5" x14ac:dyDescent="0.25">
      <c r="B8960" s="265">
        <v>94189</v>
      </c>
      <c r="C8960" s="246" t="s">
        <v>1650</v>
      </c>
      <c r="D8960" s="245" t="s">
        <v>121</v>
      </c>
      <c r="E8960" s="247">
        <v>38.07</v>
      </c>
    </row>
    <row r="8961" spans="2:5" ht="31.5" x14ac:dyDescent="0.25">
      <c r="B8961" s="265">
        <v>94192</v>
      </c>
      <c r="C8961" s="246" t="s">
        <v>1651</v>
      </c>
      <c r="D8961" s="245" t="s">
        <v>121</v>
      </c>
      <c r="E8961" s="247">
        <v>41.57</v>
      </c>
    </row>
    <row r="8962" spans="2:5" ht="31.5" x14ac:dyDescent="0.25">
      <c r="B8962" s="265">
        <v>94444</v>
      </c>
      <c r="C8962" s="246" t="s">
        <v>1753</v>
      </c>
      <c r="D8962" s="245" t="s">
        <v>121</v>
      </c>
      <c r="E8962" s="247">
        <v>529.07000000000005</v>
      </c>
    </row>
    <row r="8963" spans="2:5" ht="31.5" x14ac:dyDescent="0.25">
      <c r="B8963" s="265">
        <v>94218</v>
      </c>
      <c r="C8963" s="246" t="s">
        <v>1669</v>
      </c>
      <c r="D8963" s="245" t="s">
        <v>121</v>
      </c>
      <c r="E8963" s="247">
        <v>120.39</v>
      </c>
    </row>
    <row r="8964" spans="2:5" ht="31.5" x14ac:dyDescent="0.25">
      <c r="B8964" s="265">
        <v>94216</v>
      </c>
      <c r="C8964" s="246" t="s">
        <v>1671</v>
      </c>
      <c r="D8964" s="245" t="s">
        <v>121</v>
      </c>
      <c r="E8964" s="247">
        <v>210.87</v>
      </c>
    </row>
    <row r="8965" spans="2:5" ht="31.5" x14ac:dyDescent="0.25">
      <c r="B8965" s="265">
        <v>94449</v>
      </c>
      <c r="C8965" s="246" t="s">
        <v>1690</v>
      </c>
      <c r="D8965" s="245" t="s">
        <v>121</v>
      </c>
      <c r="E8965" s="247">
        <v>86.52</v>
      </c>
    </row>
    <row r="8966" spans="2:5" ht="31.5" x14ac:dyDescent="0.25">
      <c r="B8966" s="265">
        <v>94210</v>
      </c>
      <c r="C8966" s="246" t="s">
        <v>1668</v>
      </c>
      <c r="D8966" s="245" t="s">
        <v>121</v>
      </c>
      <c r="E8966" s="247">
        <v>50.17</v>
      </c>
    </row>
    <row r="8967" spans="2:5" ht="31.5" x14ac:dyDescent="0.25">
      <c r="B8967" s="265">
        <v>94207</v>
      </c>
      <c r="C8967" s="246" t="s">
        <v>1667</v>
      </c>
      <c r="D8967" s="245" t="s">
        <v>121</v>
      </c>
      <c r="E8967" s="247">
        <v>47.03</v>
      </c>
    </row>
    <row r="8968" spans="2:5" ht="31.5" x14ac:dyDescent="0.25">
      <c r="B8968" s="265">
        <v>102109</v>
      </c>
      <c r="C8968" s="246" t="s">
        <v>3338</v>
      </c>
      <c r="D8968" s="245" t="s">
        <v>19</v>
      </c>
      <c r="E8968" s="247">
        <v>59.39</v>
      </c>
    </row>
    <row r="8969" spans="2:5" x14ac:dyDescent="0.25">
      <c r="B8969" s="265">
        <v>102110</v>
      </c>
      <c r="C8969" s="246" t="s">
        <v>3339</v>
      </c>
      <c r="D8969" s="245" t="s">
        <v>19</v>
      </c>
      <c r="E8969" s="247">
        <v>157.4</v>
      </c>
    </row>
    <row r="8970" spans="2:5" ht="31.5" x14ac:dyDescent="0.25">
      <c r="B8970" s="265">
        <v>103656</v>
      </c>
      <c r="C8970" s="246" t="s">
        <v>3342</v>
      </c>
      <c r="D8970" s="245" t="s">
        <v>19</v>
      </c>
      <c r="E8970" s="247">
        <v>125106.95</v>
      </c>
    </row>
    <row r="8971" spans="2:5" ht="31.5" x14ac:dyDescent="0.25">
      <c r="B8971" s="265">
        <v>102105</v>
      </c>
      <c r="C8971" s="246" t="s">
        <v>3334</v>
      </c>
      <c r="D8971" s="245" t="s">
        <v>19</v>
      </c>
      <c r="E8971" s="247">
        <v>19894.2</v>
      </c>
    </row>
    <row r="8972" spans="2:5" ht="31.5" x14ac:dyDescent="0.25">
      <c r="B8972" s="265">
        <v>102106</v>
      </c>
      <c r="C8972" s="246" t="s">
        <v>3335</v>
      </c>
      <c r="D8972" s="245" t="s">
        <v>19</v>
      </c>
      <c r="E8972" s="247">
        <v>24921.64</v>
      </c>
    </row>
    <row r="8973" spans="2:5" ht="31.5" x14ac:dyDescent="0.25">
      <c r="B8973" s="265">
        <v>102107</v>
      </c>
      <c r="C8973" s="246" t="s">
        <v>3336</v>
      </c>
      <c r="D8973" s="245" t="s">
        <v>19</v>
      </c>
      <c r="E8973" s="247">
        <v>34728.18</v>
      </c>
    </row>
    <row r="8974" spans="2:5" ht="31.5" x14ac:dyDescent="0.25">
      <c r="B8974" s="265">
        <v>102102</v>
      </c>
      <c r="C8974" s="246" t="s">
        <v>3331</v>
      </c>
      <c r="D8974" s="245" t="s">
        <v>19</v>
      </c>
      <c r="E8974" s="247">
        <v>11387.95</v>
      </c>
    </row>
    <row r="8975" spans="2:5" ht="31.5" x14ac:dyDescent="0.25">
      <c r="B8975" s="265">
        <v>102108</v>
      </c>
      <c r="C8975" s="246" t="s">
        <v>3337</v>
      </c>
      <c r="D8975" s="245" t="s">
        <v>19</v>
      </c>
      <c r="E8975" s="247">
        <v>40421.82</v>
      </c>
    </row>
    <row r="8976" spans="2:5" ht="31.5" x14ac:dyDescent="0.25">
      <c r="B8976" s="265">
        <v>102103</v>
      </c>
      <c r="C8976" s="246" t="s">
        <v>3332</v>
      </c>
      <c r="D8976" s="245" t="s">
        <v>19</v>
      </c>
      <c r="E8976" s="247">
        <v>12661.13</v>
      </c>
    </row>
    <row r="8977" spans="2:5" ht="31.5" x14ac:dyDescent="0.25">
      <c r="B8977" s="265">
        <v>103654</v>
      </c>
      <c r="C8977" s="246" t="s">
        <v>3340</v>
      </c>
      <c r="D8977" s="245" t="s">
        <v>19</v>
      </c>
      <c r="E8977" s="247">
        <v>65365.31</v>
      </c>
    </row>
    <row r="8978" spans="2:5" ht="31.5" x14ac:dyDescent="0.25">
      <c r="B8978" s="265">
        <v>102104</v>
      </c>
      <c r="C8978" s="246" t="s">
        <v>3333</v>
      </c>
      <c r="D8978" s="245" t="s">
        <v>19</v>
      </c>
      <c r="E8978" s="247">
        <v>16208.5</v>
      </c>
    </row>
    <row r="8979" spans="2:5" ht="31.5" x14ac:dyDescent="0.25">
      <c r="B8979" s="265">
        <v>103655</v>
      </c>
      <c r="C8979" s="246" t="s">
        <v>3341</v>
      </c>
      <c r="D8979" s="245" t="s">
        <v>19</v>
      </c>
      <c r="E8979" s="247">
        <v>89512.41</v>
      </c>
    </row>
    <row r="8980" spans="2:5" ht="47.25" x14ac:dyDescent="0.25">
      <c r="B8980" s="265">
        <v>105473</v>
      </c>
      <c r="C8980" s="246" t="s">
        <v>9805</v>
      </c>
      <c r="D8980" s="245" t="s">
        <v>174</v>
      </c>
      <c r="E8980" s="247">
        <v>0</v>
      </c>
    </row>
    <row r="8981" spans="2:5" ht="47.25" x14ac:dyDescent="0.25">
      <c r="B8981" s="265">
        <v>105414</v>
      </c>
      <c r="C8981" s="246" t="s">
        <v>9806</v>
      </c>
      <c r="D8981" s="245" t="s">
        <v>174</v>
      </c>
      <c r="E8981" s="247">
        <v>0</v>
      </c>
    </row>
    <row r="8982" spans="2:5" ht="47.25" x14ac:dyDescent="0.25">
      <c r="B8982" s="265">
        <v>105424</v>
      </c>
      <c r="C8982" s="246" t="s">
        <v>9807</v>
      </c>
      <c r="D8982" s="245" t="s">
        <v>174</v>
      </c>
      <c r="E8982" s="247">
        <v>0</v>
      </c>
    </row>
    <row r="8983" spans="2:5" ht="47.25" x14ac:dyDescent="0.25">
      <c r="B8983" s="265">
        <v>105448</v>
      </c>
      <c r="C8983" s="246" t="s">
        <v>9808</v>
      </c>
      <c r="D8983" s="245" t="s">
        <v>174</v>
      </c>
      <c r="E8983" s="247">
        <v>0</v>
      </c>
    </row>
    <row r="8984" spans="2:5" ht="31.5" x14ac:dyDescent="0.25">
      <c r="B8984" s="265">
        <v>105409</v>
      </c>
      <c r="C8984" s="246" t="s">
        <v>9809</v>
      </c>
      <c r="D8984" s="245" t="s">
        <v>174</v>
      </c>
      <c r="E8984" s="247">
        <v>0</v>
      </c>
    </row>
    <row r="8985" spans="2:5" ht="31.5" x14ac:dyDescent="0.25">
      <c r="B8985" s="265">
        <v>105415</v>
      </c>
      <c r="C8985" s="246" t="s">
        <v>9810</v>
      </c>
      <c r="D8985" s="245" t="s">
        <v>174</v>
      </c>
      <c r="E8985" s="247">
        <v>0</v>
      </c>
    </row>
    <row r="8986" spans="2:5" ht="31.5" x14ac:dyDescent="0.25">
      <c r="B8986" s="265">
        <v>105487</v>
      </c>
      <c r="C8986" s="246" t="s">
        <v>9811</v>
      </c>
      <c r="D8986" s="245" t="s">
        <v>174</v>
      </c>
      <c r="E8986" s="247">
        <v>0</v>
      </c>
    </row>
    <row r="8987" spans="2:5" ht="31.5" x14ac:dyDescent="0.25">
      <c r="B8987" s="265">
        <v>105451</v>
      </c>
      <c r="C8987" s="246" t="s">
        <v>9812</v>
      </c>
      <c r="D8987" s="245" t="s">
        <v>174</v>
      </c>
      <c r="E8987" s="247">
        <v>0</v>
      </c>
    </row>
    <row r="8988" spans="2:5" ht="31.5" x14ac:dyDescent="0.25">
      <c r="B8988" s="265">
        <v>105454</v>
      </c>
      <c r="C8988" s="246" t="s">
        <v>9813</v>
      </c>
      <c r="D8988" s="245" t="s">
        <v>174</v>
      </c>
      <c r="E8988" s="247">
        <v>0</v>
      </c>
    </row>
    <row r="8989" spans="2:5" ht="31.5" x14ac:dyDescent="0.25">
      <c r="B8989" s="265">
        <v>105411</v>
      </c>
      <c r="C8989" s="246" t="s">
        <v>9814</v>
      </c>
      <c r="D8989" s="245" t="s">
        <v>174</v>
      </c>
      <c r="E8989" s="247">
        <v>0</v>
      </c>
    </row>
    <row r="8990" spans="2:5" ht="31.5" x14ac:dyDescent="0.25">
      <c r="B8990" s="265">
        <v>105419</v>
      </c>
      <c r="C8990" s="246" t="s">
        <v>9815</v>
      </c>
      <c r="D8990" s="245" t="s">
        <v>174</v>
      </c>
      <c r="E8990" s="247">
        <v>0</v>
      </c>
    </row>
    <row r="8991" spans="2:5" ht="31.5" x14ac:dyDescent="0.25">
      <c r="B8991" s="265">
        <v>105443</v>
      </c>
      <c r="C8991" s="246" t="s">
        <v>9816</v>
      </c>
      <c r="D8991" s="245" t="s">
        <v>174</v>
      </c>
      <c r="E8991" s="247">
        <v>0</v>
      </c>
    </row>
    <row r="8992" spans="2:5" ht="31.5" x14ac:dyDescent="0.25">
      <c r="B8992" s="265">
        <v>105455</v>
      </c>
      <c r="C8992" s="246" t="s">
        <v>9817</v>
      </c>
      <c r="D8992" s="245" t="s">
        <v>174</v>
      </c>
      <c r="E8992" s="247">
        <v>0</v>
      </c>
    </row>
    <row r="8993" spans="2:5" ht="31.5" x14ac:dyDescent="0.25">
      <c r="B8993" s="265">
        <v>105412</v>
      </c>
      <c r="C8993" s="246" t="s">
        <v>9818</v>
      </c>
      <c r="D8993" s="245" t="s">
        <v>174</v>
      </c>
      <c r="E8993" s="247">
        <v>0</v>
      </c>
    </row>
    <row r="8994" spans="2:5" ht="31.5" x14ac:dyDescent="0.25">
      <c r="B8994" s="265">
        <v>105420</v>
      </c>
      <c r="C8994" s="246" t="s">
        <v>9819</v>
      </c>
      <c r="D8994" s="245" t="s">
        <v>174</v>
      </c>
      <c r="E8994" s="247">
        <v>0</v>
      </c>
    </row>
    <row r="8995" spans="2:5" ht="31.5" x14ac:dyDescent="0.25">
      <c r="B8995" s="265">
        <v>105444</v>
      </c>
      <c r="C8995" s="246" t="s">
        <v>9820</v>
      </c>
      <c r="D8995" s="245" t="s">
        <v>174</v>
      </c>
      <c r="E8995" s="247">
        <v>0</v>
      </c>
    </row>
    <row r="8996" spans="2:5" ht="31.5" x14ac:dyDescent="0.25">
      <c r="B8996" s="265">
        <v>105456</v>
      </c>
      <c r="C8996" s="246" t="s">
        <v>9821</v>
      </c>
      <c r="D8996" s="245" t="s">
        <v>174</v>
      </c>
      <c r="E8996" s="247">
        <v>0</v>
      </c>
    </row>
    <row r="8997" spans="2:5" ht="31.5" x14ac:dyDescent="0.25">
      <c r="B8997" s="265">
        <v>105478</v>
      </c>
      <c r="C8997" s="246" t="s">
        <v>9822</v>
      </c>
      <c r="D8997" s="245" t="s">
        <v>174</v>
      </c>
      <c r="E8997" s="247">
        <v>0</v>
      </c>
    </row>
    <row r="8998" spans="2:5" ht="31.5" x14ac:dyDescent="0.25">
      <c r="B8998" s="265">
        <v>105421</v>
      </c>
      <c r="C8998" s="246" t="s">
        <v>9823</v>
      </c>
      <c r="D8998" s="245" t="s">
        <v>174</v>
      </c>
      <c r="E8998" s="247">
        <v>0</v>
      </c>
    </row>
    <row r="8999" spans="2:5" ht="31.5" x14ac:dyDescent="0.25">
      <c r="B8999" s="265">
        <v>105445</v>
      </c>
      <c r="C8999" s="246" t="s">
        <v>9824</v>
      </c>
      <c r="D8999" s="245" t="s">
        <v>174</v>
      </c>
      <c r="E8999" s="247">
        <v>0</v>
      </c>
    </row>
    <row r="9000" spans="2:5" ht="31.5" x14ac:dyDescent="0.25">
      <c r="B9000" s="265">
        <v>105453</v>
      </c>
      <c r="C9000" s="246" t="s">
        <v>9825</v>
      </c>
      <c r="D9000" s="245" t="s">
        <v>174</v>
      </c>
      <c r="E9000" s="247">
        <v>0</v>
      </c>
    </row>
    <row r="9001" spans="2:5" ht="31.5" x14ac:dyDescent="0.25">
      <c r="B9001" s="265">
        <v>105497</v>
      </c>
      <c r="C9001" s="246" t="s">
        <v>9826</v>
      </c>
      <c r="D9001" s="245" t="s">
        <v>174</v>
      </c>
      <c r="E9001" s="247">
        <v>0</v>
      </c>
    </row>
    <row r="9002" spans="2:5" ht="31.5" x14ac:dyDescent="0.25">
      <c r="B9002" s="265">
        <v>105418</v>
      </c>
      <c r="C9002" s="246" t="s">
        <v>9827</v>
      </c>
      <c r="D9002" s="245" t="s">
        <v>174</v>
      </c>
      <c r="E9002" s="247">
        <v>0</v>
      </c>
    </row>
    <row r="9003" spans="2:5" ht="31.5" x14ac:dyDescent="0.25">
      <c r="B9003" s="265">
        <v>105442</v>
      </c>
      <c r="C9003" s="246" t="s">
        <v>9828</v>
      </c>
      <c r="D9003" s="245" t="s">
        <v>174</v>
      </c>
      <c r="E9003" s="247">
        <v>0</v>
      </c>
    </row>
    <row r="9004" spans="2:5" ht="31.5" x14ac:dyDescent="0.25">
      <c r="B9004" s="265">
        <v>105410</v>
      </c>
      <c r="C9004" s="246" t="s">
        <v>9829</v>
      </c>
      <c r="D9004" s="245" t="s">
        <v>174</v>
      </c>
      <c r="E9004" s="247">
        <v>0</v>
      </c>
    </row>
    <row r="9005" spans="2:5" ht="31.5" x14ac:dyDescent="0.25">
      <c r="B9005" s="265">
        <v>105416</v>
      </c>
      <c r="C9005" s="246" t="s">
        <v>9830</v>
      </c>
      <c r="D9005" s="245" t="s">
        <v>174</v>
      </c>
      <c r="E9005" s="247">
        <v>0</v>
      </c>
    </row>
    <row r="9006" spans="2:5" ht="31.5" x14ac:dyDescent="0.25">
      <c r="B9006" s="265">
        <v>105488</v>
      </c>
      <c r="C9006" s="246" t="s">
        <v>9831</v>
      </c>
      <c r="D9006" s="245" t="s">
        <v>174</v>
      </c>
      <c r="E9006" s="247">
        <v>0</v>
      </c>
    </row>
    <row r="9007" spans="2:5" ht="31.5" x14ac:dyDescent="0.25">
      <c r="B9007" s="265">
        <v>105452</v>
      </c>
      <c r="C9007" s="246" t="s">
        <v>9832</v>
      </c>
      <c r="D9007" s="245" t="s">
        <v>174</v>
      </c>
      <c r="E9007" s="247">
        <v>0</v>
      </c>
    </row>
    <row r="9008" spans="2:5" ht="31.5" x14ac:dyDescent="0.25">
      <c r="B9008" s="265">
        <v>105475</v>
      </c>
      <c r="C9008" s="246" t="s">
        <v>9833</v>
      </c>
      <c r="D9008" s="245" t="s">
        <v>174</v>
      </c>
      <c r="E9008" s="247">
        <v>0</v>
      </c>
    </row>
    <row r="9009" spans="2:5" ht="31.5" x14ac:dyDescent="0.25">
      <c r="B9009" s="265">
        <v>105498</v>
      </c>
      <c r="C9009" s="246" t="s">
        <v>9834</v>
      </c>
      <c r="D9009" s="245" t="s">
        <v>174</v>
      </c>
      <c r="E9009" s="247">
        <v>0</v>
      </c>
    </row>
    <row r="9010" spans="2:5" ht="31.5" x14ac:dyDescent="0.25">
      <c r="B9010" s="265">
        <v>105486</v>
      </c>
      <c r="C9010" s="246" t="s">
        <v>9835</v>
      </c>
      <c r="D9010" s="245" t="s">
        <v>174</v>
      </c>
      <c r="E9010" s="247">
        <v>0</v>
      </c>
    </row>
    <row r="9011" spans="2:5" ht="31.5" x14ac:dyDescent="0.25">
      <c r="B9011" s="265">
        <v>105450</v>
      </c>
      <c r="C9011" s="246" t="s">
        <v>9836</v>
      </c>
      <c r="D9011" s="245" t="s">
        <v>174</v>
      </c>
      <c r="E9011" s="247">
        <v>0</v>
      </c>
    </row>
    <row r="9012" spans="2:5" ht="31.5" x14ac:dyDescent="0.25">
      <c r="B9012" s="265">
        <v>105438</v>
      </c>
      <c r="C9012" s="246" t="s">
        <v>9837</v>
      </c>
      <c r="D9012" s="245" t="s">
        <v>174</v>
      </c>
      <c r="E9012" s="247">
        <v>0</v>
      </c>
    </row>
    <row r="9013" spans="2:5" ht="31.5" x14ac:dyDescent="0.25">
      <c r="B9013" s="265">
        <v>105463</v>
      </c>
      <c r="C9013" s="246" t="s">
        <v>9838</v>
      </c>
      <c r="D9013" s="245" t="s">
        <v>174</v>
      </c>
      <c r="E9013" s="247">
        <v>0</v>
      </c>
    </row>
    <row r="9014" spans="2:5" ht="31.5" x14ac:dyDescent="0.25">
      <c r="B9014" s="265">
        <v>105485</v>
      </c>
      <c r="C9014" s="246" t="s">
        <v>9839</v>
      </c>
      <c r="D9014" s="245" t="s">
        <v>174</v>
      </c>
      <c r="E9014" s="247">
        <v>0</v>
      </c>
    </row>
    <row r="9015" spans="2:5" ht="31.5" x14ac:dyDescent="0.25">
      <c r="B9015" s="265">
        <v>105428</v>
      </c>
      <c r="C9015" s="246" t="s">
        <v>9840</v>
      </c>
      <c r="D9015" s="245" t="s">
        <v>174</v>
      </c>
      <c r="E9015" s="247">
        <v>0</v>
      </c>
    </row>
    <row r="9016" spans="2:5" x14ac:dyDescent="0.25">
      <c r="B9016" s="265">
        <v>105426</v>
      </c>
      <c r="C9016" s="246" t="s">
        <v>9841</v>
      </c>
      <c r="D9016" s="245" t="s">
        <v>174</v>
      </c>
      <c r="E9016" s="247">
        <v>0</v>
      </c>
    </row>
    <row r="9017" spans="2:5" x14ac:dyDescent="0.25">
      <c r="B9017" s="265">
        <v>105491</v>
      </c>
      <c r="C9017" s="246" t="s">
        <v>9842</v>
      </c>
      <c r="D9017" s="245" t="s">
        <v>174</v>
      </c>
      <c r="E9017" s="247">
        <v>0</v>
      </c>
    </row>
    <row r="9018" spans="2:5" x14ac:dyDescent="0.25">
      <c r="B9018" s="265">
        <v>105495</v>
      </c>
      <c r="C9018" s="246" t="s">
        <v>9843</v>
      </c>
      <c r="D9018" s="245" t="s">
        <v>174</v>
      </c>
      <c r="E9018" s="247">
        <v>0</v>
      </c>
    </row>
    <row r="9019" spans="2:5" x14ac:dyDescent="0.25">
      <c r="B9019" s="265">
        <v>105407</v>
      </c>
      <c r="C9019" s="246" t="s">
        <v>9844</v>
      </c>
      <c r="D9019" s="245" t="s">
        <v>174</v>
      </c>
      <c r="E9019" s="247">
        <v>0</v>
      </c>
    </row>
    <row r="9020" spans="2:5" x14ac:dyDescent="0.25">
      <c r="B9020" s="265">
        <v>105427</v>
      </c>
      <c r="C9020" s="246" t="s">
        <v>9845</v>
      </c>
      <c r="D9020" s="245" t="s">
        <v>174</v>
      </c>
      <c r="E9020" s="247">
        <v>0</v>
      </c>
    </row>
    <row r="9021" spans="2:5" x14ac:dyDescent="0.25">
      <c r="B9021" s="265">
        <v>105492</v>
      </c>
      <c r="C9021" s="246" t="s">
        <v>9846</v>
      </c>
      <c r="D9021" s="245" t="s">
        <v>174</v>
      </c>
      <c r="E9021" s="247">
        <v>0</v>
      </c>
    </row>
    <row r="9022" spans="2:5" x14ac:dyDescent="0.25">
      <c r="B9022" s="265">
        <v>105496</v>
      </c>
      <c r="C9022" s="246" t="s">
        <v>9847</v>
      </c>
      <c r="D9022" s="245" t="s">
        <v>174</v>
      </c>
      <c r="E9022" s="247">
        <v>0</v>
      </c>
    </row>
    <row r="9023" spans="2:5" x14ac:dyDescent="0.25">
      <c r="B9023" s="265">
        <v>105425</v>
      </c>
      <c r="C9023" s="246" t="s">
        <v>9848</v>
      </c>
      <c r="D9023" s="245" t="s">
        <v>174</v>
      </c>
      <c r="E9023" s="247">
        <v>0</v>
      </c>
    </row>
    <row r="9024" spans="2:5" x14ac:dyDescent="0.25">
      <c r="B9024" s="265">
        <v>105477</v>
      </c>
      <c r="C9024" s="246" t="s">
        <v>9849</v>
      </c>
      <c r="D9024" s="245" t="s">
        <v>174</v>
      </c>
      <c r="E9024" s="247">
        <v>0</v>
      </c>
    </row>
    <row r="9025" spans="2:5" x14ac:dyDescent="0.25">
      <c r="B9025" s="265">
        <v>105490</v>
      </c>
      <c r="C9025" s="246" t="s">
        <v>9850</v>
      </c>
      <c r="D9025" s="245" t="s">
        <v>174</v>
      </c>
      <c r="E9025" s="247">
        <v>0</v>
      </c>
    </row>
    <row r="9026" spans="2:5" x14ac:dyDescent="0.25">
      <c r="B9026" s="265">
        <v>105494</v>
      </c>
      <c r="C9026" s="246" t="s">
        <v>9851</v>
      </c>
      <c r="D9026" s="245" t="s">
        <v>174</v>
      </c>
      <c r="E9026" s="247">
        <v>0</v>
      </c>
    </row>
    <row r="9027" spans="2:5" x14ac:dyDescent="0.25">
      <c r="B9027" s="265">
        <v>105417</v>
      </c>
      <c r="C9027" s="246" t="s">
        <v>9852</v>
      </c>
      <c r="D9027" s="245" t="s">
        <v>174</v>
      </c>
      <c r="E9027" s="247">
        <v>0</v>
      </c>
    </row>
    <row r="9028" spans="2:5" ht="31.5" x14ac:dyDescent="0.25">
      <c r="B9028" s="265">
        <v>105461</v>
      </c>
      <c r="C9028" s="246" t="s">
        <v>9853</v>
      </c>
      <c r="D9028" s="245" t="s">
        <v>174</v>
      </c>
      <c r="E9028" s="247">
        <v>0</v>
      </c>
    </row>
    <row r="9029" spans="2:5" ht="31.5" x14ac:dyDescent="0.25">
      <c r="B9029" s="265">
        <v>105436</v>
      </c>
      <c r="C9029" s="246" t="s">
        <v>9854</v>
      </c>
      <c r="D9029" s="245" t="s">
        <v>174</v>
      </c>
      <c r="E9029" s="247">
        <v>0</v>
      </c>
    </row>
    <row r="9030" spans="2:5" ht="31.5" x14ac:dyDescent="0.25">
      <c r="B9030" s="265">
        <v>105483</v>
      </c>
      <c r="C9030" s="246" t="s">
        <v>9855</v>
      </c>
      <c r="D9030" s="245" t="s">
        <v>174</v>
      </c>
      <c r="E9030" s="247">
        <v>0</v>
      </c>
    </row>
    <row r="9031" spans="2:5" ht="31.5" x14ac:dyDescent="0.25">
      <c r="B9031" s="265">
        <v>105505</v>
      </c>
      <c r="C9031" s="246" t="s">
        <v>9856</v>
      </c>
      <c r="D9031" s="245" t="s">
        <v>174</v>
      </c>
      <c r="E9031" s="247">
        <v>0</v>
      </c>
    </row>
    <row r="9032" spans="2:5" ht="31.5" x14ac:dyDescent="0.25">
      <c r="B9032" s="265">
        <v>105435</v>
      </c>
      <c r="C9032" s="246" t="s">
        <v>9857</v>
      </c>
      <c r="D9032" s="245" t="s">
        <v>174</v>
      </c>
      <c r="E9032" s="247">
        <v>0</v>
      </c>
    </row>
    <row r="9033" spans="2:5" ht="31.5" x14ac:dyDescent="0.25">
      <c r="B9033" s="265">
        <v>105460</v>
      </c>
      <c r="C9033" s="246" t="s">
        <v>9858</v>
      </c>
      <c r="D9033" s="245" t="s">
        <v>174</v>
      </c>
      <c r="E9033" s="247">
        <v>0</v>
      </c>
    </row>
    <row r="9034" spans="2:5" ht="31.5" x14ac:dyDescent="0.25">
      <c r="B9034" s="265">
        <v>105470</v>
      </c>
      <c r="C9034" s="246" t="s">
        <v>9859</v>
      </c>
      <c r="D9034" s="245" t="s">
        <v>174</v>
      </c>
      <c r="E9034" s="247">
        <v>0</v>
      </c>
    </row>
    <row r="9035" spans="2:5" ht="31.5" x14ac:dyDescent="0.25">
      <c r="B9035" s="265">
        <v>105504</v>
      </c>
      <c r="C9035" s="246" t="s">
        <v>9860</v>
      </c>
      <c r="D9035" s="245" t="s">
        <v>174</v>
      </c>
      <c r="E9035" s="247">
        <v>0</v>
      </c>
    </row>
    <row r="9036" spans="2:5" x14ac:dyDescent="0.25">
      <c r="B9036" s="265">
        <v>105476</v>
      </c>
      <c r="C9036" s="246" t="s">
        <v>9861</v>
      </c>
      <c r="D9036" s="245" t="s">
        <v>174</v>
      </c>
      <c r="E9036" s="247">
        <v>0</v>
      </c>
    </row>
    <row r="9037" spans="2:5" x14ac:dyDescent="0.25">
      <c r="B9037" s="265">
        <v>105471</v>
      </c>
      <c r="C9037" s="246" t="s">
        <v>9862</v>
      </c>
      <c r="D9037" s="245" t="s">
        <v>174</v>
      </c>
      <c r="E9037" s="247">
        <v>0</v>
      </c>
    </row>
    <row r="9038" spans="2:5" x14ac:dyDescent="0.25">
      <c r="B9038" s="265">
        <v>105493</v>
      </c>
      <c r="C9038" s="246" t="s">
        <v>9863</v>
      </c>
      <c r="D9038" s="245" t="s">
        <v>174</v>
      </c>
      <c r="E9038" s="247">
        <v>0</v>
      </c>
    </row>
    <row r="9039" spans="2:5" x14ac:dyDescent="0.25">
      <c r="B9039" s="265">
        <v>105482</v>
      </c>
      <c r="C9039" s="246" t="s">
        <v>9864</v>
      </c>
      <c r="D9039" s="245" t="s">
        <v>174</v>
      </c>
      <c r="E9039" s="247">
        <v>0</v>
      </c>
    </row>
    <row r="9040" spans="2:5" ht="31.5" x14ac:dyDescent="0.25">
      <c r="B9040" s="265">
        <v>105430</v>
      </c>
      <c r="C9040" s="246" t="s">
        <v>9865</v>
      </c>
      <c r="D9040" s="245" t="s">
        <v>174</v>
      </c>
      <c r="E9040" s="247">
        <v>0</v>
      </c>
    </row>
    <row r="9041" spans="2:5" ht="31.5" x14ac:dyDescent="0.25">
      <c r="B9041" s="265">
        <v>105440</v>
      </c>
      <c r="C9041" s="246" t="s">
        <v>9866</v>
      </c>
      <c r="D9041" s="245" t="s">
        <v>174</v>
      </c>
      <c r="E9041" s="247">
        <v>0</v>
      </c>
    </row>
    <row r="9042" spans="2:5" ht="31.5" x14ac:dyDescent="0.25">
      <c r="B9042" s="265">
        <v>105465</v>
      </c>
      <c r="C9042" s="246" t="s">
        <v>9867</v>
      </c>
      <c r="D9042" s="245" t="s">
        <v>174</v>
      </c>
      <c r="E9042" s="247">
        <v>0</v>
      </c>
    </row>
    <row r="9043" spans="2:5" ht="31.5" x14ac:dyDescent="0.25">
      <c r="B9043" s="265">
        <v>105499</v>
      </c>
      <c r="C9043" s="246" t="s">
        <v>9868</v>
      </c>
      <c r="D9043" s="245" t="s">
        <v>174</v>
      </c>
      <c r="E9043" s="247">
        <v>0</v>
      </c>
    </row>
    <row r="9044" spans="2:5" ht="31.5" x14ac:dyDescent="0.25">
      <c r="B9044" s="265">
        <v>105431</v>
      </c>
      <c r="C9044" s="246" t="s">
        <v>9869</v>
      </c>
      <c r="D9044" s="245" t="s">
        <v>174</v>
      </c>
      <c r="E9044" s="247">
        <v>0</v>
      </c>
    </row>
    <row r="9045" spans="2:5" ht="31.5" x14ac:dyDescent="0.25">
      <c r="B9045" s="265">
        <v>105441</v>
      </c>
      <c r="C9045" s="246" t="s">
        <v>9870</v>
      </c>
      <c r="D9045" s="245" t="s">
        <v>174</v>
      </c>
      <c r="E9045" s="247">
        <v>0</v>
      </c>
    </row>
    <row r="9046" spans="2:5" ht="31.5" x14ac:dyDescent="0.25">
      <c r="B9046" s="265">
        <v>105466</v>
      </c>
      <c r="C9046" s="246" t="s">
        <v>9871</v>
      </c>
      <c r="D9046" s="245" t="s">
        <v>174</v>
      </c>
      <c r="E9046" s="247">
        <v>0</v>
      </c>
    </row>
    <row r="9047" spans="2:5" ht="31.5" x14ac:dyDescent="0.25">
      <c r="B9047" s="265">
        <v>105500</v>
      </c>
      <c r="C9047" s="246" t="s">
        <v>9872</v>
      </c>
      <c r="D9047" s="245" t="s">
        <v>174</v>
      </c>
      <c r="E9047" s="247">
        <v>0</v>
      </c>
    </row>
    <row r="9048" spans="2:5" ht="31.5" x14ac:dyDescent="0.25">
      <c r="B9048" s="265">
        <v>105429</v>
      </c>
      <c r="C9048" s="246" t="s">
        <v>9873</v>
      </c>
      <c r="D9048" s="245" t="s">
        <v>174</v>
      </c>
      <c r="E9048" s="247">
        <v>0</v>
      </c>
    </row>
    <row r="9049" spans="2:5" ht="31.5" x14ac:dyDescent="0.25">
      <c r="B9049" s="265">
        <v>105439</v>
      </c>
      <c r="C9049" s="246" t="s">
        <v>9874</v>
      </c>
      <c r="D9049" s="245" t="s">
        <v>174</v>
      </c>
      <c r="E9049" s="247">
        <v>0</v>
      </c>
    </row>
    <row r="9050" spans="2:5" ht="31.5" x14ac:dyDescent="0.25">
      <c r="B9050" s="265">
        <v>105464</v>
      </c>
      <c r="C9050" s="246" t="s">
        <v>9875</v>
      </c>
      <c r="D9050" s="245" t="s">
        <v>174</v>
      </c>
      <c r="E9050" s="247">
        <v>0</v>
      </c>
    </row>
    <row r="9051" spans="2:5" ht="31.5" x14ac:dyDescent="0.25">
      <c r="B9051" s="265">
        <v>105489</v>
      </c>
      <c r="C9051" s="246" t="s">
        <v>9876</v>
      </c>
      <c r="D9051" s="245" t="s">
        <v>174</v>
      </c>
      <c r="E9051" s="247">
        <v>0</v>
      </c>
    </row>
    <row r="9052" spans="2:5" ht="31.5" x14ac:dyDescent="0.25">
      <c r="B9052" s="265">
        <v>105437</v>
      </c>
      <c r="C9052" s="246" t="s">
        <v>9877</v>
      </c>
      <c r="D9052" s="245" t="s">
        <v>174</v>
      </c>
      <c r="E9052" s="247">
        <v>0</v>
      </c>
    </row>
    <row r="9053" spans="2:5" ht="31.5" x14ac:dyDescent="0.25">
      <c r="B9053" s="265">
        <v>105462</v>
      </c>
      <c r="C9053" s="246" t="s">
        <v>9878</v>
      </c>
      <c r="D9053" s="245" t="s">
        <v>174</v>
      </c>
      <c r="E9053" s="247">
        <v>0</v>
      </c>
    </row>
    <row r="9054" spans="2:5" ht="31.5" x14ac:dyDescent="0.25">
      <c r="B9054" s="265">
        <v>105484</v>
      </c>
      <c r="C9054" s="246" t="s">
        <v>9879</v>
      </c>
      <c r="D9054" s="245" t="s">
        <v>174</v>
      </c>
      <c r="E9054" s="247">
        <v>0</v>
      </c>
    </row>
    <row r="9055" spans="2:5" ht="31.5" x14ac:dyDescent="0.25">
      <c r="B9055" s="265">
        <v>105506</v>
      </c>
      <c r="C9055" s="246" t="s">
        <v>9880</v>
      </c>
      <c r="D9055" s="245" t="s">
        <v>174</v>
      </c>
      <c r="E9055" s="247">
        <v>0</v>
      </c>
    </row>
    <row r="9056" spans="2:5" ht="31.5" x14ac:dyDescent="0.25">
      <c r="B9056" s="265">
        <v>105432</v>
      </c>
      <c r="C9056" s="246" t="s">
        <v>9881</v>
      </c>
      <c r="D9056" s="245" t="s">
        <v>174</v>
      </c>
      <c r="E9056" s="247">
        <v>0</v>
      </c>
    </row>
    <row r="9057" spans="2:5" ht="31.5" x14ac:dyDescent="0.25">
      <c r="B9057" s="265">
        <v>105457</v>
      </c>
      <c r="C9057" s="246" t="s">
        <v>9882</v>
      </c>
      <c r="D9057" s="245" t="s">
        <v>174</v>
      </c>
      <c r="E9057" s="247">
        <v>0</v>
      </c>
    </row>
    <row r="9058" spans="2:5" ht="31.5" x14ac:dyDescent="0.25">
      <c r="B9058" s="265">
        <v>105467</v>
      </c>
      <c r="C9058" s="246" t="s">
        <v>9883</v>
      </c>
      <c r="D9058" s="245" t="s">
        <v>174</v>
      </c>
      <c r="E9058" s="247">
        <v>0</v>
      </c>
    </row>
    <row r="9059" spans="2:5" ht="31.5" x14ac:dyDescent="0.25">
      <c r="B9059" s="265">
        <v>105501</v>
      </c>
      <c r="C9059" s="246" t="s">
        <v>9884</v>
      </c>
      <c r="D9059" s="245" t="s">
        <v>174</v>
      </c>
      <c r="E9059" s="247">
        <v>0</v>
      </c>
    </row>
    <row r="9060" spans="2:5" ht="31.5" x14ac:dyDescent="0.25">
      <c r="B9060" s="265">
        <v>105433</v>
      </c>
      <c r="C9060" s="246" t="s">
        <v>9885</v>
      </c>
      <c r="D9060" s="245" t="s">
        <v>174</v>
      </c>
      <c r="E9060" s="247">
        <v>0</v>
      </c>
    </row>
    <row r="9061" spans="2:5" ht="31.5" x14ac:dyDescent="0.25">
      <c r="B9061" s="265">
        <v>105458</v>
      </c>
      <c r="C9061" s="246" t="s">
        <v>9886</v>
      </c>
      <c r="D9061" s="245" t="s">
        <v>174</v>
      </c>
      <c r="E9061" s="247">
        <v>0</v>
      </c>
    </row>
    <row r="9062" spans="2:5" ht="31.5" x14ac:dyDescent="0.25">
      <c r="B9062" s="265">
        <v>105468</v>
      </c>
      <c r="C9062" s="246" t="s">
        <v>9887</v>
      </c>
      <c r="D9062" s="245" t="s">
        <v>174</v>
      </c>
      <c r="E9062" s="247">
        <v>0</v>
      </c>
    </row>
    <row r="9063" spans="2:5" ht="31.5" x14ac:dyDescent="0.25">
      <c r="B9063" s="265">
        <v>105502</v>
      </c>
      <c r="C9063" s="246" t="s">
        <v>9888</v>
      </c>
      <c r="D9063" s="245" t="s">
        <v>174</v>
      </c>
      <c r="E9063" s="247">
        <v>0</v>
      </c>
    </row>
    <row r="9064" spans="2:5" ht="31.5" x14ac:dyDescent="0.25">
      <c r="B9064" s="265">
        <v>105434</v>
      </c>
      <c r="C9064" s="246" t="s">
        <v>9889</v>
      </c>
      <c r="D9064" s="245" t="s">
        <v>174</v>
      </c>
      <c r="E9064" s="247">
        <v>0</v>
      </c>
    </row>
    <row r="9065" spans="2:5" ht="31.5" x14ac:dyDescent="0.25">
      <c r="B9065" s="265">
        <v>105459</v>
      </c>
      <c r="C9065" s="246" t="s">
        <v>9890</v>
      </c>
      <c r="D9065" s="245" t="s">
        <v>174</v>
      </c>
      <c r="E9065" s="247">
        <v>0</v>
      </c>
    </row>
    <row r="9066" spans="2:5" ht="31.5" x14ac:dyDescent="0.25">
      <c r="B9066" s="265">
        <v>105469</v>
      </c>
      <c r="C9066" s="246" t="s">
        <v>9891</v>
      </c>
      <c r="D9066" s="245" t="s">
        <v>174</v>
      </c>
      <c r="E9066" s="247">
        <v>0</v>
      </c>
    </row>
    <row r="9067" spans="2:5" ht="31.5" x14ac:dyDescent="0.25">
      <c r="B9067" s="265">
        <v>105503</v>
      </c>
      <c r="C9067" s="246" t="s">
        <v>9892</v>
      </c>
      <c r="D9067" s="245" t="s">
        <v>174</v>
      </c>
      <c r="E9067" s="247">
        <v>0</v>
      </c>
    </row>
    <row r="9068" spans="2:5" ht="31.5" x14ac:dyDescent="0.25">
      <c r="B9068" s="265">
        <v>105472</v>
      </c>
      <c r="C9068" s="246" t="s">
        <v>9893</v>
      </c>
      <c r="D9068" s="245" t="s">
        <v>174</v>
      </c>
      <c r="E9068" s="247">
        <v>0</v>
      </c>
    </row>
    <row r="9069" spans="2:5" ht="31.5" x14ac:dyDescent="0.25">
      <c r="B9069" s="265">
        <v>105413</v>
      </c>
      <c r="C9069" s="246" t="s">
        <v>9894</v>
      </c>
      <c r="D9069" s="245" t="s">
        <v>174</v>
      </c>
      <c r="E9069" s="247">
        <v>0</v>
      </c>
    </row>
    <row r="9070" spans="2:5" ht="31.5" x14ac:dyDescent="0.25">
      <c r="B9070" s="265">
        <v>105423</v>
      </c>
      <c r="C9070" s="246" t="s">
        <v>9895</v>
      </c>
      <c r="D9070" s="245" t="s">
        <v>174</v>
      </c>
      <c r="E9070" s="247">
        <v>0</v>
      </c>
    </row>
    <row r="9071" spans="2:5" ht="31.5" x14ac:dyDescent="0.25">
      <c r="B9071" s="265">
        <v>105447</v>
      </c>
      <c r="C9071" s="246" t="s">
        <v>9896</v>
      </c>
      <c r="D9071" s="245" t="s">
        <v>174</v>
      </c>
      <c r="E9071" s="247">
        <v>0</v>
      </c>
    </row>
    <row r="9072" spans="2:5" ht="31.5" x14ac:dyDescent="0.25">
      <c r="B9072" s="265">
        <v>105408</v>
      </c>
      <c r="C9072" s="246" t="s">
        <v>9897</v>
      </c>
      <c r="D9072" s="245" t="s">
        <v>174</v>
      </c>
      <c r="E9072" s="247">
        <v>0</v>
      </c>
    </row>
    <row r="9073" spans="2:5" ht="31.5" x14ac:dyDescent="0.25">
      <c r="B9073" s="265">
        <v>105479</v>
      </c>
      <c r="C9073" s="246" t="s">
        <v>9898</v>
      </c>
      <c r="D9073" s="245" t="s">
        <v>174</v>
      </c>
      <c r="E9073" s="247">
        <v>0</v>
      </c>
    </row>
    <row r="9074" spans="2:5" ht="31.5" x14ac:dyDescent="0.25">
      <c r="B9074" s="265">
        <v>105422</v>
      </c>
      <c r="C9074" s="246" t="s">
        <v>9899</v>
      </c>
      <c r="D9074" s="245" t="s">
        <v>174</v>
      </c>
      <c r="E9074" s="247">
        <v>0</v>
      </c>
    </row>
    <row r="9075" spans="2:5" ht="31.5" x14ac:dyDescent="0.25">
      <c r="B9075" s="265">
        <v>105446</v>
      </c>
      <c r="C9075" s="246" t="s">
        <v>9900</v>
      </c>
      <c r="D9075" s="245" t="s">
        <v>174</v>
      </c>
      <c r="E9075" s="247">
        <v>0</v>
      </c>
    </row>
    <row r="9076" spans="2:5" x14ac:dyDescent="0.25">
      <c r="B9076" s="265">
        <v>105474</v>
      </c>
      <c r="C9076" s="246" t="s">
        <v>9901</v>
      </c>
      <c r="D9076" s="245" t="s">
        <v>174</v>
      </c>
      <c r="E9076" s="247">
        <v>0</v>
      </c>
    </row>
    <row r="9077" spans="2:5" x14ac:dyDescent="0.25">
      <c r="B9077" s="265">
        <v>105480</v>
      </c>
      <c r="C9077" s="246" t="s">
        <v>9902</v>
      </c>
      <c r="D9077" s="245" t="s">
        <v>174</v>
      </c>
      <c r="E9077" s="247">
        <v>0</v>
      </c>
    </row>
    <row r="9078" spans="2:5" x14ac:dyDescent="0.25">
      <c r="B9078" s="265">
        <v>105481</v>
      </c>
      <c r="C9078" s="246" t="s">
        <v>9903</v>
      </c>
      <c r="D9078" s="245" t="s">
        <v>174</v>
      </c>
      <c r="E9078" s="247">
        <v>0</v>
      </c>
    </row>
    <row r="9079" spans="2:5" x14ac:dyDescent="0.25">
      <c r="B9079" s="265">
        <v>105449</v>
      </c>
      <c r="C9079" s="246" t="s">
        <v>9904</v>
      </c>
      <c r="D9079" s="245" t="s">
        <v>174</v>
      </c>
      <c r="E9079" s="247">
        <v>0</v>
      </c>
    </row>
    <row r="9080" spans="2:5" ht="31.5" x14ac:dyDescent="0.25">
      <c r="B9080" s="265">
        <v>105511</v>
      </c>
      <c r="C9080" s="246" t="s">
        <v>9905</v>
      </c>
      <c r="D9080" s="245" t="s">
        <v>5821</v>
      </c>
      <c r="E9080" s="247">
        <v>0</v>
      </c>
    </row>
    <row r="9081" spans="2:5" ht="31.5" x14ac:dyDescent="0.25">
      <c r="B9081" s="265">
        <v>105507</v>
      </c>
      <c r="C9081" s="246" t="s">
        <v>9906</v>
      </c>
      <c r="D9081" s="245" t="s">
        <v>5821</v>
      </c>
      <c r="E9081" s="247">
        <v>0</v>
      </c>
    </row>
    <row r="9082" spans="2:5" ht="31.5" x14ac:dyDescent="0.25">
      <c r="B9082" s="265">
        <v>105512</v>
      </c>
      <c r="C9082" s="246" t="s">
        <v>9907</v>
      </c>
      <c r="D9082" s="245" t="s">
        <v>5821</v>
      </c>
      <c r="E9082" s="247">
        <v>0</v>
      </c>
    </row>
    <row r="9083" spans="2:5" ht="31.5" x14ac:dyDescent="0.25">
      <c r="B9083" s="265">
        <v>105508</v>
      </c>
      <c r="C9083" s="246" t="s">
        <v>9908</v>
      </c>
      <c r="D9083" s="245" t="s">
        <v>5821</v>
      </c>
      <c r="E9083" s="247">
        <v>0</v>
      </c>
    </row>
    <row r="9084" spans="2:5" ht="31.5" x14ac:dyDescent="0.25">
      <c r="B9084" s="265">
        <v>105513</v>
      </c>
      <c r="C9084" s="246" t="s">
        <v>9909</v>
      </c>
      <c r="D9084" s="245" t="s">
        <v>5821</v>
      </c>
      <c r="E9084" s="247">
        <v>0</v>
      </c>
    </row>
    <row r="9085" spans="2:5" ht="31.5" x14ac:dyDescent="0.25">
      <c r="B9085" s="265">
        <v>105509</v>
      </c>
      <c r="C9085" s="246" t="s">
        <v>9910</v>
      </c>
      <c r="D9085" s="245" t="s">
        <v>5821</v>
      </c>
      <c r="E9085" s="247">
        <v>0</v>
      </c>
    </row>
    <row r="9086" spans="2:5" ht="31.5" x14ac:dyDescent="0.25">
      <c r="B9086" s="265">
        <v>105514</v>
      </c>
      <c r="C9086" s="246" t="s">
        <v>9911</v>
      </c>
      <c r="D9086" s="245" t="s">
        <v>5821</v>
      </c>
      <c r="E9086" s="247">
        <v>0</v>
      </c>
    </row>
    <row r="9087" spans="2:5" ht="31.5" x14ac:dyDescent="0.25">
      <c r="B9087" s="265">
        <v>105510</v>
      </c>
      <c r="C9087" s="246" t="s">
        <v>9912</v>
      </c>
      <c r="D9087" s="245" t="s">
        <v>5821</v>
      </c>
      <c r="E9087" s="247">
        <v>0</v>
      </c>
    </row>
    <row r="9088" spans="2:5" x14ac:dyDescent="0.25">
      <c r="B9088" s="265">
        <v>100207</v>
      </c>
      <c r="C9088" s="246" t="s">
        <v>6856</v>
      </c>
      <c r="D9088" s="245" t="s">
        <v>6854</v>
      </c>
      <c r="E9088" s="247">
        <v>554.38</v>
      </c>
    </row>
    <row r="9089" spans="2:5" ht="31.5" x14ac:dyDescent="0.25">
      <c r="B9089" s="265">
        <v>100211</v>
      </c>
      <c r="C9089" s="246" t="s">
        <v>6861</v>
      </c>
      <c r="D9089" s="245" t="s">
        <v>6858</v>
      </c>
      <c r="E9089" s="247">
        <v>9.2200000000000006</v>
      </c>
    </row>
    <row r="9090" spans="2:5" ht="31.5" x14ac:dyDescent="0.25">
      <c r="B9090" s="265">
        <v>100210</v>
      </c>
      <c r="C9090" s="246" t="s">
        <v>6860</v>
      </c>
      <c r="D9090" s="245" t="s">
        <v>6858</v>
      </c>
      <c r="E9090" s="247">
        <v>23.9</v>
      </c>
    </row>
    <row r="9091" spans="2:5" ht="31.5" x14ac:dyDescent="0.25">
      <c r="B9091" s="265">
        <v>100221</v>
      </c>
      <c r="C9091" s="246" t="s">
        <v>6872</v>
      </c>
      <c r="D9091" s="245" t="s">
        <v>6871</v>
      </c>
      <c r="E9091" s="247">
        <v>42.24</v>
      </c>
    </row>
    <row r="9092" spans="2:5" x14ac:dyDescent="0.25">
      <c r="B9092" s="265">
        <v>100203</v>
      </c>
      <c r="C9092" s="246" t="s">
        <v>6851</v>
      </c>
      <c r="D9092" s="245" t="s">
        <v>6843</v>
      </c>
      <c r="E9092" s="247">
        <v>1.48</v>
      </c>
    </row>
    <row r="9093" spans="2:5" x14ac:dyDescent="0.25">
      <c r="B9093" s="265">
        <v>100202</v>
      </c>
      <c r="C9093" s="246" t="s">
        <v>6850</v>
      </c>
      <c r="D9093" s="245" t="s">
        <v>6843</v>
      </c>
      <c r="E9093" s="247">
        <v>1.25</v>
      </c>
    </row>
    <row r="9094" spans="2:5" x14ac:dyDescent="0.25">
      <c r="B9094" s="265">
        <v>100201</v>
      </c>
      <c r="C9094" s="246" t="s">
        <v>6849</v>
      </c>
      <c r="D9094" s="245" t="s">
        <v>6843</v>
      </c>
      <c r="E9094" s="247">
        <v>1.07</v>
      </c>
    </row>
    <row r="9095" spans="2:5" ht="31.5" x14ac:dyDescent="0.25">
      <c r="B9095" s="265">
        <v>100216</v>
      </c>
      <c r="C9095" s="246" t="s">
        <v>6866</v>
      </c>
      <c r="D9095" s="245" t="s">
        <v>6858</v>
      </c>
      <c r="E9095" s="247">
        <v>1.29</v>
      </c>
    </row>
    <row r="9096" spans="2:5" ht="31.5" x14ac:dyDescent="0.25">
      <c r="B9096" s="265">
        <v>100215</v>
      </c>
      <c r="C9096" s="246" t="s">
        <v>6865</v>
      </c>
      <c r="D9096" s="245" t="s">
        <v>6858</v>
      </c>
      <c r="E9096" s="247">
        <v>4.8099999999999996</v>
      </c>
    </row>
    <row r="9097" spans="2:5" ht="31.5" x14ac:dyDescent="0.25">
      <c r="B9097" s="265">
        <v>100214</v>
      </c>
      <c r="C9097" s="246" t="s">
        <v>6864</v>
      </c>
      <c r="D9097" s="245" t="s">
        <v>6858</v>
      </c>
      <c r="E9097" s="247">
        <v>5.61</v>
      </c>
    </row>
    <row r="9098" spans="2:5" ht="31.5" x14ac:dyDescent="0.25">
      <c r="B9098" s="265">
        <v>100223</v>
      </c>
      <c r="C9098" s="246" t="s">
        <v>6874</v>
      </c>
      <c r="D9098" s="245" t="s">
        <v>6871</v>
      </c>
      <c r="E9098" s="247">
        <v>7.49</v>
      </c>
    </row>
    <row r="9099" spans="2:5" ht="31.5" x14ac:dyDescent="0.25">
      <c r="B9099" s="265">
        <v>100280</v>
      </c>
      <c r="C9099" s="246" t="s">
        <v>6933</v>
      </c>
      <c r="D9099" s="245" t="s">
        <v>6858</v>
      </c>
      <c r="E9099" s="247">
        <v>24.56</v>
      </c>
    </row>
    <row r="9100" spans="2:5" ht="31.5" x14ac:dyDescent="0.25">
      <c r="B9100" s="265">
        <v>100270</v>
      </c>
      <c r="C9100" s="246" t="s">
        <v>6923</v>
      </c>
      <c r="D9100" s="245" t="s">
        <v>6858</v>
      </c>
      <c r="E9100" s="247">
        <v>83.81</v>
      </c>
    </row>
    <row r="9101" spans="2:5" ht="31.5" x14ac:dyDescent="0.25">
      <c r="B9101" s="265">
        <v>100286</v>
      </c>
      <c r="C9101" s="246" t="s">
        <v>6939</v>
      </c>
      <c r="D9101" s="245" t="s">
        <v>6889</v>
      </c>
      <c r="E9101" s="247">
        <v>18.34</v>
      </c>
    </row>
    <row r="9102" spans="2:5" ht="31.5" x14ac:dyDescent="0.25">
      <c r="B9102" s="265">
        <v>100213</v>
      </c>
      <c r="C9102" s="246" t="s">
        <v>6863</v>
      </c>
      <c r="D9102" s="245" t="s">
        <v>6858</v>
      </c>
      <c r="E9102" s="247">
        <v>3.66</v>
      </c>
    </row>
    <row r="9103" spans="2:5" ht="31.5" x14ac:dyDescent="0.25">
      <c r="B9103" s="265">
        <v>100212</v>
      </c>
      <c r="C9103" s="246" t="s">
        <v>6862</v>
      </c>
      <c r="D9103" s="245" t="s">
        <v>6858</v>
      </c>
      <c r="E9103" s="247">
        <v>10.18</v>
      </c>
    </row>
    <row r="9104" spans="2:5" ht="31.5" x14ac:dyDescent="0.25">
      <c r="B9104" s="265">
        <v>100222</v>
      </c>
      <c r="C9104" s="246" t="s">
        <v>6873</v>
      </c>
      <c r="D9104" s="245" t="s">
        <v>6871</v>
      </c>
      <c r="E9104" s="247">
        <v>16</v>
      </c>
    </row>
    <row r="9105" spans="2:5" x14ac:dyDescent="0.25">
      <c r="B9105" s="265">
        <v>100226</v>
      </c>
      <c r="C9105" s="246" t="s">
        <v>6878</v>
      </c>
      <c r="D9105" s="245" t="s">
        <v>6877</v>
      </c>
      <c r="E9105" s="247">
        <v>0.92</v>
      </c>
    </row>
    <row r="9106" spans="2:5" x14ac:dyDescent="0.25">
      <c r="B9106" s="265">
        <v>100200</v>
      </c>
      <c r="C9106" s="246" t="s">
        <v>6848</v>
      </c>
      <c r="D9106" s="245" t="s">
        <v>6843</v>
      </c>
      <c r="E9106" s="247">
        <v>0.53</v>
      </c>
    </row>
    <row r="9107" spans="2:5" x14ac:dyDescent="0.25">
      <c r="B9107" s="265">
        <v>100199</v>
      </c>
      <c r="C9107" s="246" t="s">
        <v>6847</v>
      </c>
      <c r="D9107" s="245" t="s">
        <v>6843</v>
      </c>
      <c r="E9107" s="247">
        <v>0.44</v>
      </c>
    </row>
    <row r="9108" spans="2:5" x14ac:dyDescent="0.25">
      <c r="B9108" s="265">
        <v>100198</v>
      </c>
      <c r="C9108" s="246" t="s">
        <v>6846</v>
      </c>
      <c r="D9108" s="245" t="s">
        <v>6843</v>
      </c>
      <c r="E9108" s="247">
        <v>0.36</v>
      </c>
    </row>
    <row r="9109" spans="2:5" ht="31.5" x14ac:dyDescent="0.25">
      <c r="B9109" s="265">
        <v>100283</v>
      </c>
      <c r="C9109" s="246" t="s">
        <v>6936</v>
      </c>
      <c r="D9109" s="245" t="s">
        <v>6871</v>
      </c>
      <c r="E9109" s="247">
        <v>33.840000000000003</v>
      </c>
    </row>
    <row r="9110" spans="2:5" x14ac:dyDescent="0.25">
      <c r="B9110" s="265">
        <v>100227</v>
      </c>
      <c r="C9110" s="246" t="s">
        <v>6879</v>
      </c>
      <c r="D9110" s="245" t="s">
        <v>6877</v>
      </c>
      <c r="E9110" s="247">
        <v>1.36</v>
      </c>
    </row>
    <row r="9111" spans="2:5" x14ac:dyDescent="0.25">
      <c r="B9111" s="265">
        <v>100205</v>
      </c>
      <c r="C9111" s="246" t="s">
        <v>6853</v>
      </c>
      <c r="D9111" s="245" t="s">
        <v>6854</v>
      </c>
      <c r="E9111" s="247">
        <v>1961.07</v>
      </c>
    </row>
    <row r="9112" spans="2:5" x14ac:dyDescent="0.25">
      <c r="B9112" s="265">
        <v>100206</v>
      </c>
      <c r="C9112" s="246" t="s">
        <v>6855</v>
      </c>
      <c r="D9112" s="245" t="s">
        <v>6854</v>
      </c>
      <c r="E9112" s="247">
        <v>1417.52</v>
      </c>
    </row>
    <row r="9113" spans="2:5" ht="31.5" x14ac:dyDescent="0.25">
      <c r="B9113" s="265">
        <v>100281</v>
      </c>
      <c r="C9113" s="246" t="s">
        <v>6934</v>
      </c>
      <c r="D9113" s="245" t="s">
        <v>6858</v>
      </c>
      <c r="E9113" s="247">
        <v>4.5199999999999996</v>
      </c>
    </row>
    <row r="9114" spans="2:5" ht="31.5" x14ac:dyDescent="0.25">
      <c r="B9114" s="265">
        <v>100219</v>
      </c>
      <c r="C9114" s="246" t="s">
        <v>6869</v>
      </c>
      <c r="D9114" s="245" t="s">
        <v>6858</v>
      </c>
      <c r="E9114" s="247">
        <v>0.56000000000000005</v>
      </c>
    </row>
    <row r="9115" spans="2:5" ht="31.5" x14ac:dyDescent="0.25">
      <c r="B9115" s="265">
        <v>100218</v>
      </c>
      <c r="C9115" s="246" t="s">
        <v>6868</v>
      </c>
      <c r="D9115" s="245" t="s">
        <v>6858</v>
      </c>
      <c r="E9115" s="247">
        <v>2.5299999999999998</v>
      </c>
    </row>
    <row r="9116" spans="2:5" ht="31.5" x14ac:dyDescent="0.25">
      <c r="B9116" s="265">
        <v>100217</v>
      </c>
      <c r="C9116" s="246" t="s">
        <v>6867</v>
      </c>
      <c r="D9116" s="245" t="s">
        <v>6858</v>
      </c>
      <c r="E9116" s="247">
        <v>3.7</v>
      </c>
    </row>
    <row r="9117" spans="2:5" ht="31.5" x14ac:dyDescent="0.25">
      <c r="B9117" s="265">
        <v>100224</v>
      </c>
      <c r="C9117" s="246" t="s">
        <v>6875</v>
      </c>
      <c r="D9117" s="245" t="s">
        <v>6871</v>
      </c>
      <c r="E9117" s="247">
        <v>3.7</v>
      </c>
    </row>
    <row r="9118" spans="2:5" ht="31.5" x14ac:dyDescent="0.25">
      <c r="B9118" s="265">
        <v>100228</v>
      </c>
      <c r="C9118" s="246" t="s">
        <v>6880</v>
      </c>
      <c r="D9118" s="245" t="s">
        <v>6877</v>
      </c>
      <c r="E9118" s="247">
        <v>0.36</v>
      </c>
    </row>
    <row r="9119" spans="2:5" ht="31.5" x14ac:dyDescent="0.25">
      <c r="B9119" s="265">
        <v>100204</v>
      </c>
      <c r="C9119" s="246" t="s">
        <v>6852</v>
      </c>
      <c r="D9119" s="245" t="s">
        <v>6843</v>
      </c>
      <c r="E9119" s="247">
        <v>0.14000000000000001</v>
      </c>
    </row>
    <row r="9120" spans="2:5" ht="31.5" x14ac:dyDescent="0.25">
      <c r="B9120" s="265">
        <v>100284</v>
      </c>
      <c r="C9120" s="246" t="s">
        <v>6937</v>
      </c>
      <c r="D9120" s="245" t="s">
        <v>6871</v>
      </c>
      <c r="E9120" s="247">
        <v>13.23</v>
      </c>
    </row>
    <row r="9121" spans="2:5" ht="31.5" x14ac:dyDescent="0.25">
      <c r="B9121" s="265">
        <v>100277</v>
      </c>
      <c r="C9121" s="246" t="s">
        <v>6930</v>
      </c>
      <c r="D9121" s="245" t="s">
        <v>6871</v>
      </c>
      <c r="E9121" s="247">
        <v>2.36</v>
      </c>
    </row>
    <row r="9122" spans="2:5" ht="31.5" x14ac:dyDescent="0.25">
      <c r="B9122" s="265">
        <v>100278</v>
      </c>
      <c r="C9122" s="246" t="s">
        <v>6931</v>
      </c>
      <c r="D9122" s="245" t="s">
        <v>6858</v>
      </c>
      <c r="E9122" s="247">
        <v>53.49</v>
      </c>
    </row>
    <row r="9123" spans="2:5" ht="31.5" x14ac:dyDescent="0.25">
      <c r="B9123" s="265">
        <v>100268</v>
      </c>
      <c r="C9123" s="246" t="s">
        <v>6921</v>
      </c>
      <c r="D9123" s="245" t="s">
        <v>6858</v>
      </c>
      <c r="E9123" s="247">
        <v>111.81</v>
      </c>
    </row>
    <row r="9124" spans="2:5" x14ac:dyDescent="0.25">
      <c r="B9124" s="265">
        <v>100285</v>
      </c>
      <c r="C9124" s="246" t="s">
        <v>6938</v>
      </c>
      <c r="D9124" s="245" t="s">
        <v>6889</v>
      </c>
      <c r="E9124" s="247">
        <v>56.28</v>
      </c>
    </row>
    <row r="9125" spans="2:5" ht="31.5" x14ac:dyDescent="0.25">
      <c r="B9125" s="265">
        <v>100209</v>
      </c>
      <c r="C9125" s="246" t="s">
        <v>6859</v>
      </c>
      <c r="D9125" s="245" t="s">
        <v>6858</v>
      </c>
      <c r="E9125" s="247">
        <v>12.97</v>
      </c>
    </row>
    <row r="9126" spans="2:5" ht="31.5" x14ac:dyDescent="0.25">
      <c r="B9126" s="265">
        <v>100208</v>
      </c>
      <c r="C9126" s="246" t="s">
        <v>6857</v>
      </c>
      <c r="D9126" s="245" t="s">
        <v>6858</v>
      </c>
      <c r="E9126" s="247">
        <v>25.94</v>
      </c>
    </row>
    <row r="9127" spans="2:5" ht="31.5" x14ac:dyDescent="0.25">
      <c r="B9127" s="265">
        <v>100256</v>
      </c>
      <c r="C9127" s="246" t="s">
        <v>6909</v>
      </c>
      <c r="D9127" s="245" t="s">
        <v>6889</v>
      </c>
      <c r="E9127" s="247">
        <v>11.88</v>
      </c>
    </row>
    <row r="9128" spans="2:5" x14ac:dyDescent="0.25">
      <c r="B9128" s="265">
        <v>100220</v>
      </c>
      <c r="C9128" s="246" t="s">
        <v>6870</v>
      </c>
      <c r="D9128" s="245" t="s">
        <v>6871</v>
      </c>
      <c r="E9128" s="247">
        <v>37.270000000000003</v>
      </c>
    </row>
    <row r="9129" spans="2:5" ht="31.5" x14ac:dyDescent="0.25">
      <c r="B9129" s="265">
        <v>100287</v>
      </c>
      <c r="C9129" s="246" t="s">
        <v>6940</v>
      </c>
      <c r="D9129" s="245" t="s">
        <v>6889</v>
      </c>
      <c r="E9129" s="247">
        <v>17.559999999999999</v>
      </c>
    </row>
    <row r="9130" spans="2:5" x14ac:dyDescent="0.25">
      <c r="B9130" s="265">
        <v>100274</v>
      </c>
      <c r="C9130" s="246" t="s">
        <v>6927</v>
      </c>
      <c r="D9130" s="245" t="s">
        <v>6871</v>
      </c>
      <c r="E9130" s="247">
        <v>37.29</v>
      </c>
    </row>
    <row r="9131" spans="2:5" x14ac:dyDescent="0.25">
      <c r="B9131" s="265">
        <v>100264</v>
      </c>
      <c r="C9131" s="246" t="s">
        <v>6917</v>
      </c>
      <c r="D9131" s="245" t="s">
        <v>6871</v>
      </c>
      <c r="E9131" s="247">
        <v>52.61</v>
      </c>
    </row>
    <row r="9132" spans="2:5" x14ac:dyDescent="0.25">
      <c r="B9132" s="265">
        <v>100225</v>
      </c>
      <c r="C9132" s="246" t="s">
        <v>6876</v>
      </c>
      <c r="D9132" s="245" t="s">
        <v>6877</v>
      </c>
      <c r="E9132" s="247">
        <v>2.92</v>
      </c>
    </row>
    <row r="9133" spans="2:5" x14ac:dyDescent="0.25">
      <c r="B9133" s="265">
        <v>100266</v>
      </c>
      <c r="C9133" s="246" t="s">
        <v>6919</v>
      </c>
      <c r="D9133" s="245" t="s">
        <v>6858</v>
      </c>
      <c r="E9133" s="247">
        <v>111.81</v>
      </c>
    </row>
    <row r="9134" spans="2:5" ht="31.5" x14ac:dyDescent="0.25">
      <c r="B9134" s="265">
        <v>100257</v>
      </c>
      <c r="C9134" s="246" t="s">
        <v>6910</v>
      </c>
      <c r="D9134" s="245" t="s">
        <v>6889</v>
      </c>
      <c r="E9134" s="247">
        <v>7.13</v>
      </c>
    </row>
    <row r="9135" spans="2:5" x14ac:dyDescent="0.25">
      <c r="B9135" s="265">
        <v>100197</v>
      </c>
      <c r="C9135" s="246" t="s">
        <v>6845</v>
      </c>
      <c r="D9135" s="245" t="s">
        <v>6843</v>
      </c>
      <c r="E9135" s="247">
        <v>2.63</v>
      </c>
    </row>
    <row r="9136" spans="2:5" x14ac:dyDescent="0.25">
      <c r="B9136" s="265">
        <v>100196</v>
      </c>
      <c r="C9136" s="246" t="s">
        <v>6844</v>
      </c>
      <c r="D9136" s="245" t="s">
        <v>6843</v>
      </c>
      <c r="E9136" s="247">
        <v>1.75</v>
      </c>
    </row>
    <row r="9137" spans="2:5" x14ac:dyDescent="0.25">
      <c r="B9137" s="265">
        <v>100195</v>
      </c>
      <c r="C9137" s="246" t="s">
        <v>6842</v>
      </c>
      <c r="D9137" s="245" t="s">
        <v>6843</v>
      </c>
      <c r="E9137" s="247">
        <v>1.05</v>
      </c>
    </row>
    <row r="9138" spans="2:5" x14ac:dyDescent="0.25">
      <c r="B9138" s="265">
        <v>100273</v>
      </c>
      <c r="C9138" s="246" t="s">
        <v>6926</v>
      </c>
      <c r="D9138" s="245" t="s">
        <v>6843</v>
      </c>
      <c r="E9138" s="247">
        <v>4.37</v>
      </c>
    </row>
    <row r="9139" spans="2:5" x14ac:dyDescent="0.25">
      <c r="B9139" s="265">
        <v>100282</v>
      </c>
      <c r="C9139" s="246" t="s">
        <v>6935</v>
      </c>
      <c r="D9139" s="245" t="s">
        <v>6871</v>
      </c>
      <c r="E9139" s="247">
        <v>209.48</v>
      </c>
    </row>
    <row r="9140" spans="2:5" ht="31.5" x14ac:dyDescent="0.25">
      <c r="B9140" s="265">
        <v>100276</v>
      </c>
      <c r="C9140" s="246" t="s">
        <v>6929</v>
      </c>
      <c r="D9140" s="245" t="s">
        <v>6871</v>
      </c>
      <c r="E9140" s="247">
        <v>43.99</v>
      </c>
    </row>
    <row r="9141" spans="2:5" ht="31.5" x14ac:dyDescent="0.25">
      <c r="B9141" s="265">
        <v>100275</v>
      </c>
      <c r="C9141" s="246" t="s">
        <v>6928</v>
      </c>
      <c r="D9141" s="245" t="s">
        <v>6871</v>
      </c>
      <c r="E9141" s="247">
        <v>24.11</v>
      </c>
    </row>
    <row r="9142" spans="2:5" ht="31.5" x14ac:dyDescent="0.25">
      <c r="B9142" s="265">
        <v>100254</v>
      </c>
      <c r="C9142" s="246" t="s">
        <v>6907</v>
      </c>
      <c r="D9142" s="245" t="s">
        <v>6889</v>
      </c>
      <c r="E9142" s="247">
        <v>52.69</v>
      </c>
    </row>
    <row r="9143" spans="2:5" ht="31.5" x14ac:dyDescent="0.25">
      <c r="B9143" s="265">
        <v>100250</v>
      </c>
      <c r="C9143" s="246" t="s">
        <v>6903</v>
      </c>
      <c r="D9143" s="245" t="s">
        <v>6889</v>
      </c>
      <c r="E9143" s="247">
        <v>5.94</v>
      </c>
    </row>
    <row r="9144" spans="2:5" ht="31.5" x14ac:dyDescent="0.25">
      <c r="B9144" s="265">
        <v>100251</v>
      </c>
      <c r="C9144" s="246" t="s">
        <v>6904</v>
      </c>
      <c r="D9144" s="245" t="s">
        <v>6889</v>
      </c>
      <c r="E9144" s="247">
        <v>17.559999999999999</v>
      </c>
    </row>
    <row r="9145" spans="2:5" ht="31.5" x14ac:dyDescent="0.25">
      <c r="B9145" s="265">
        <v>100252</v>
      </c>
      <c r="C9145" s="246" t="s">
        <v>6905</v>
      </c>
      <c r="D9145" s="245" t="s">
        <v>6889</v>
      </c>
      <c r="E9145" s="247">
        <v>26.34</v>
      </c>
    </row>
    <row r="9146" spans="2:5" ht="31.5" x14ac:dyDescent="0.25">
      <c r="B9146" s="265">
        <v>100253</v>
      </c>
      <c r="C9146" s="246" t="s">
        <v>6906</v>
      </c>
      <c r="D9146" s="245" t="s">
        <v>6889</v>
      </c>
      <c r="E9146" s="247">
        <v>35.119999999999997</v>
      </c>
    </row>
    <row r="9147" spans="2:5" ht="31.5" x14ac:dyDescent="0.25">
      <c r="B9147" s="265">
        <v>100249</v>
      </c>
      <c r="C9147" s="246" t="s">
        <v>6902</v>
      </c>
      <c r="D9147" s="245" t="s">
        <v>6889</v>
      </c>
      <c r="E9147" s="247">
        <v>3.56</v>
      </c>
    </row>
    <row r="9148" spans="2:5" ht="31.5" x14ac:dyDescent="0.25">
      <c r="B9148" s="265">
        <v>100244</v>
      </c>
      <c r="C9148" s="246" t="s">
        <v>6897</v>
      </c>
      <c r="D9148" s="245" t="s">
        <v>6889</v>
      </c>
      <c r="E9148" s="247">
        <v>5.34</v>
      </c>
    </row>
    <row r="9149" spans="2:5" ht="31.5" x14ac:dyDescent="0.25">
      <c r="B9149" s="265">
        <v>100245</v>
      </c>
      <c r="C9149" s="246" t="s">
        <v>6898</v>
      </c>
      <c r="D9149" s="245" t="s">
        <v>6889</v>
      </c>
      <c r="E9149" s="247">
        <v>10.7</v>
      </c>
    </row>
    <row r="9150" spans="2:5" ht="31.5" x14ac:dyDescent="0.25">
      <c r="B9150" s="265">
        <v>100243</v>
      </c>
      <c r="C9150" s="246" t="s">
        <v>6896</v>
      </c>
      <c r="D9150" s="245" t="s">
        <v>6889</v>
      </c>
      <c r="E9150" s="247">
        <v>4.28</v>
      </c>
    </row>
    <row r="9151" spans="2:5" ht="31.5" x14ac:dyDescent="0.25">
      <c r="B9151" s="265">
        <v>100239</v>
      </c>
      <c r="C9151" s="246" t="s">
        <v>6892</v>
      </c>
      <c r="D9151" s="245" t="s">
        <v>6889</v>
      </c>
      <c r="E9151" s="247">
        <v>8.91</v>
      </c>
    </row>
    <row r="9152" spans="2:5" ht="31.5" x14ac:dyDescent="0.25">
      <c r="B9152" s="265">
        <v>100238</v>
      </c>
      <c r="C9152" s="246" t="s">
        <v>6891</v>
      </c>
      <c r="D9152" s="245" t="s">
        <v>6889</v>
      </c>
      <c r="E9152" s="247">
        <v>7.13</v>
      </c>
    </row>
    <row r="9153" spans="2:5" ht="31.5" x14ac:dyDescent="0.25">
      <c r="B9153" s="265">
        <v>100241</v>
      </c>
      <c r="C9153" s="246" t="s">
        <v>6894</v>
      </c>
      <c r="D9153" s="245" t="s">
        <v>6889</v>
      </c>
      <c r="E9153" s="247">
        <v>8.91</v>
      </c>
    </row>
    <row r="9154" spans="2:5" ht="31.5" x14ac:dyDescent="0.25">
      <c r="B9154" s="265">
        <v>100242</v>
      </c>
      <c r="C9154" s="246" t="s">
        <v>6895</v>
      </c>
      <c r="D9154" s="245" t="s">
        <v>6889</v>
      </c>
      <c r="E9154" s="247">
        <v>26.34</v>
      </c>
    </row>
    <row r="9155" spans="2:5" ht="31.5" x14ac:dyDescent="0.25">
      <c r="B9155" s="265">
        <v>100240</v>
      </c>
      <c r="C9155" s="246" t="s">
        <v>6893</v>
      </c>
      <c r="D9155" s="245" t="s">
        <v>6889</v>
      </c>
      <c r="E9155" s="247">
        <v>5.34</v>
      </c>
    </row>
    <row r="9156" spans="2:5" ht="31.5" x14ac:dyDescent="0.25">
      <c r="B9156" s="265">
        <v>100237</v>
      </c>
      <c r="C9156" s="246" t="s">
        <v>6890</v>
      </c>
      <c r="D9156" s="245" t="s">
        <v>6889</v>
      </c>
      <c r="E9156" s="247">
        <v>4.45</v>
      </c>
    </row>
    <row r="9157" spans="2:5" ht="31.5" x14ac:dyDescent="0.25">
      <c r="B9157" s="265">
        <v>100236</v>
      </c>
      <c r="C9157" s="246" t="s">
        <v>6888</v>
      </c>
      <c r="D9157" s="245" t="s">
        <v>6889</v>
      </c>
      <c r="E9157" s="247">
        <v>3.71</v>
      </c>
    </row>
    <row r="9158" spans="2:5" ht="47.25" x14ac:dyDescent="0.25">
      <c r="B9158" s="265">
        <v>100248</v>
      </c>
      <c r="C9158" s="246" t="s">
        <v>6901</v>
      </c>
      <c r="D9158" s="245" t="s">
        <v>6889</v>
      </c>
      <c r="E9158" s="247">
        <v>17.559999999999999</v>
      </c>
    </row>
    <row r="9159" spans="2:5" ht="47.25" x14ac:dyDescent="0.25">
      <c r="B9159" s="265">
        <v>100247</v>
      </c>
      <c r="C9159" s="246" t="s">
        <v>6900</v>
      </c>
      <c r="D9159" s="245" t="s">
        <v>6889</v>
      </c>
      <c r="E9159" s="247">
        <v>4.45</v>
      </c>
    </row>
    <row r="9160" spans="2:5" ht="31.5" x14ac:dyDescent="0.25">
      <c r="B9160" s="265">
        <v>100246</v>
      </c>
      <c r="C9160" s="246" t="s">
        <v>6899</v>
      </c>
      <c r="D9160" s="245" t="s">
        <v>6889</v>
      </c>
      <c r="E9160" s="247">
        <v>3.56</v>
      </c>
    </row>
    <row r="9161" spans="2:5" ht="31.5" x14ac:dyDescent="0.25">
      <c r="B9161" s="265">
        <v>100255</v>
      </c>
      <c r="C9161" s="246" t="s">
        <v>6908</v>
      </c>
      <c r="D9161" s="245" t="s">
        <v>6889</v>
      </c>
      <c r="E9161" s="247">
        <v>17.829999999999998</v>
      </c>
    </row>
    <row r="9162" spans="2:5" ht="31.5" x14ac:dyDescent="0.25">
      <c r="B9162" s="265">
        <v>100263</v>
      </c>
      <c r="C9162" s="246" t="s">
        <v>6916</v>
      </c>
      <c r="D9162" s="245" t="s">
        <v>6843</v>
      </c>
      <c r="E9162" s="247">
        <v>2.89</v>
      </c>
    </row>
    <row r="9163" spans="2:5" ht="31.5" x14ac:dyDescent="0.25">
      <c r="B9163" s="265">
        <v>100260</v>
      </c>
      <c r="C9163" s="246" t="s">
        <v>6913</v>
      </c>
      <c r="D9163" s="245" t="s">
        <v>6843</v>
      </c>
      <c r="E9163" s="247">
        <v>11.57</v>
      </c>
    </row>
    <row r="9164" spans="2:5" ht="31.5" x14ac:dyDescent="0.25">
      <c r="B9164" s="265">
        <v>100261</v>
      </c>
      <c r="C9164" s="246" t="s">
        <v>6914</v>
      </c>
      <c r="D9164" s="245" t="s">
        <v>6843</v>
      </c>
      <c r="E9164" s="247">
        <v>7.27</v>
      </c>
    </row>
    <row r="9165" spans="2:5" ht="31.5" x14ac:dyDescent="0.25">
      <c r="B9165" s="265">
        <v>100262</v>
      </c>
      <c r="C9165" s="246" t="s">
        <v>6915</v>
      </c>
      <c r="D9165" s="245" t="s">
        <v>6843</v>
      </c>
      <c r="E9165" s="247">
        <v>4.51</v>
      </c>
    </row>
    <row r="9166" spans="2:5" x14ac:dyDescent="0.25">
      <c r="B9166" s="265">
        <v>100271</v>
      </c>
      <c r="C9166" s="246" t="s">
        <v>6924</v>
      </c>
      <c r="D9166" s="245" t="s">
        <v>6871</v>
      </c>
      <c r="E9166" s="247">
        <v>83.86</v>
      </c>
    </row>
    <row r="9167" spans="2:5" ht="31.5" x14ac:dyDescent="0.25">
      <c r="B9167" s="265">
        <v>100258</v>
      </c>
      <c r="C9167" s="246" t="s">
        <v>6911</v>
      </c>
      <c r="D9167" s="245" t="s">
        <v>6889</v>
      </c>
      <c r="E9167" s="247">
        <v>17.829999999999998</v>
      </c>
    </row>
    <row r="9168" spans="2:5" ht="31.5" x14ac:dyDescent="0.25">
      <c r="B9168" s="265">
        <v>100259</v>
      </c>
      <c r="C9168" s="246" t="s">
        <v>6912</v>
      </c>
      <c r="D9168" s="245" t="s">
        <v>6889</v>
      </c>
      <c r="E9168" s="247">
        <v>35.119999999999997</v>
      </c>
    </row>
    <row r="9169" spans="2:5" ht="31.5" x14ac:dyDescent="0.25">
      <c r="B9169" s="265">
        <v>100279</v>
      </c>
      <c r="C9169" s="246" t="s">
        <v>6932</v>
      </c>
      <c r="D9169" s="245" t="s">
        <v>19</v>
      </c>
      <c r="E9169" s="247">
        <v>1.03</v>
      </c>
    </row>
    <row r="9170" spans="2:5" ht="31.5" x14ac:dyDescent="0.25">
      <c r="B9170" s="265">
        <v>100233</v>
      </c>
      <c r="C9170" s="246" t="s">
        <v>6885</v>
      </c>
      <c r="D9170" s="245" t="s">
        <v>19</v>
      </c>
      <c r="E9170" s="247">
        <v>0.24</v>
      </c>
    </row>
    <row r="9171" spans="2:5" ht="31.5" x14ac:dyDescent="0.25">
      <c r="B9171" s="265">
        <v>100232</v>
      </c>
      <c r="C9171" s="246" t="s">
        <v>6884</v>
      </c>
      <c r="D9171" s="245" t="s">
        <v>19</v>
      </c>
      <c r="E9171" s="247">
        <v>0.49</v>
      </c>
    </row>
    <row r="9172" spans="2:5" ht="31.5" x14ac:dyDescent="0.25">
      <c r="B9172" s="265">
        <v>100234</v>
      </c>
      <c r="C9172" s="246" t="s">
        <v>6886</v>
      </c>
      <c r="D9172" s="245" t="s">
        <v>121</v>
      </c>
      <c r="E9172" s="247">
        <v>0.73</v>
      </c>
    </row>
    <row r="9173" spans="2:5" x14ac:dyDescent="0.25">
      <c r="B9173" s="265">
        <v>100265</v>
      </c>
      <c r="C9173" s="246" t="s">
        <v>6918</v>
      </c>
      <c r="D9173" s="245" t="s">
        <v>121</v>
      </c>
      <c r="E9173" s="247">
        <v>1.1000000000000001</v>
      </c>
    </row>
    <row r="9174" spans="2:5" x14ac:dyDescent="0.25">
      <c r="B9174" s="265">
        <v>100235</v>
      </c>
      <c r="C9174" s="246" t="s">
        <v>6887</v>
      </c>
      <c r="D9174" s="245" t="s">
        <v>172</v>
      </c>
      <c r="E9174" s="247">
        <v>0.05</v>
      </c>
    </row>
    <row r="9175" spans="2:5" x14ac:dyDescent="0.25">
      <c r="B9175" s="265">
        <v>100267</v>
      </c>
      <c r="C9175" s="246" t="s">
        <v>6920</v>
      </c>
      <c r="D9175" s="245" t="s">
        <v>19</v>
      </c>
      <c r="E9175" s="247">
        <v>2.21</v>
      </c>
    </row>
    <row r="9176" spans="2:5" x14ac:dyDescent="0.25">
      <c r="B9176" s="265">
        <v>100231</v>
      </c>
      <c r="C9176" s="246" t="s">
        <v>6883</v>
      </c>
      <c r="D9176" s="245" t="s">
        <v>171</v>
      </c>
      <c r="E9176" s="247">
        <v>0.05</v>
      </c>
    </row>
    <row r="9177" spans="2:5" x14ac:dyDescent="0.25">
      <c r="B9177" s="265">
        <v>100230</v>
      </c>
      <c r="C9177" s="246" t="s">
        <v>6882</v>
      </c>
      <c r="D9177" s="245" t="s">
        <v>171</v>
      </c>
      <c r="E9177" s="247">
        <v>0.03</v>
      </c>
    </row>
    <row r="9178" spans="2:5" x14ac:dyDescent="0.25">
      <c r="B9178" s="265">
        <v>100229</v>
      </c>
      <c r="C9178" s="246" t="s">
        <v>6881</v>
      </c>
      <c r="D9178" s="245" t="s">
        <v>171</v>
      </c>
      <c r="E9178" s="247">
        <v>0.02</v>
      </c>
    </row>
    <row r="9179" spans="2:5" x14ac:dyDescent="0.25">
      <c r="B9179" s="265">
        <v>100272</v>
      </c>
      <c r="C9179" s="246" t="s">
        <v>6925</v>
      </c>
      <c r="D9179" s="245" t="s">
        <v>121</v>
      </c>
      <c r="E9179" s="247">
        <v>1.66</v>
      </c>
    </row>
    <row r="9180" spans="2:5" ht="31.5" x14ac:dyDescent="0.25">
      <c r="B9180" s="265">
        <v>100269</v>
      </c>
      <c r="C9180" s="246" t="s">
        <v>6922</v>
      </c>
      <c r="D9180" s="245" t="s">
        <v>19</v>
      </c>
      <c r="E9180" s="247">
        <v>2.21</v>
      </c>
    </row>
    <row r="9181" spans="2:5" x14ac:dyDescent="0.25">
      <c r="B9181" s="265">
        <v>100986</v>
      </c>
      <c r="C9181" s="246" t="s">
        <v>7146</v>
      </c>
      <c r="D9181" s="245" t="s">
        <v>173</v>
      </c>
      <c r="E9181" s="247">
        <v>9.6999999999999993</v>
      </c>
    </row>
    <row r="9182" spans="2:5" x14ac:dyDescent="0.25">
      <c r="B9182" s="265">
        <v>101002</v>
      </c>
      <c r="C9182" s="246" t="s">
        <v>7162</v>
      </c>
      <c r="D9182" s="245" t="s">
        <v>174</v>
      </c>
      <c r="E9182" s="247">
        <v>6.46</v>
      </c>
    </row>
    <row r="9183" spans="2:5" x14ac:dyDescent="0.25">
      <c r="B9183" s="265">
        <v>100987</v>
      </c>
      <c r="C9183" s="246" t="s">
        <v>7147</v>
      </c>
      <c r="D9183" s="245" t="s">
        <v>173</v>
      </c>
      <c r="E9183" s="247">
        <v>10.83</v>
      </c>
    </row>
    <row r="9184" spans="2:5" x14ac:dyDescent="0.25">
      <c r="B9184" s="265">
        <v>101003</v>
      </c>
      <c r="C9184" s="246" t="s">
        <v>7163</v>
      </c>
      <c r="D9184" s="245" t="s">
        <v>174</v>
      </c>
      <c r="E9184" s="247">
        <v>7.21</v>
      </c>
    </row>
    <row r="9185" spans="2:5" x14ac:dyDescent="0.25">
      <c r="B9185" s="265">
        <v>100988</v>
      </c>
      <c r="C9185" s="246" t="s">
        <v>7148</v>
      </c>
      <c r="D9185" s="245" t="s">
        <v>173</v>
      </c>
      <c r="E9185" s="247">
        <v>11.45</v>
      </c>
    </row>
    <row r="9186" spans="2:5" x14ac:dyDescent="0.25">
      <c r="B9186" s="265">
        <v>101004</v>
      </c>
      <c r="C9186" s="246" t="s">
        <v>7164</v>
      </c>
      <c r="D9186" s="245" t="s">
        <v>174</v>
      </c>
      <c r="E9186" s="247">
        <v>7.63</v>
      </c>
    </row>
    <row r="9187" spans="2:5" x14ac:dyDescent="0.25">
      <c r="B9187" s="265">
        <v>100985</v>
      </c>
      <c r="C9187" s="246" t="s">
        <v>7145</v>
      </c>
      <c r="D9187" s="245" t="s">
        <v>173</v>
      </c>
      <c r="E9187" s="247">
        <v>8.15</v>
      </c>
    </row>
    <row r="9188" spans="2:5" x14ac:dyDescent="0.25">
      <c r="B9188" s="265">
        <v>101001</v>
      </c>
      <c r="C9188" s="246" t="s">
        <v>7161</v>
      </c>
      <c r="D9188" s="245" t="s">
        <v>174</v>
      </c>
      <c r="E9188" s="247">
        <v>5.44</v>
      </c>
    </row>
    <row r="9189" spans="2:5" x14ac:dyDescent="0.25">
      <c r="B9189" s="265">
        <v>101008</v>
      </c>
      <c r="C9189" s="246" t="s">
        <v>7168</v>
      </c>
      <c r="D9189" s="245" t="s">
        <v>173</v>
      </c>
      <c r="E9189" s="247">
        <v>5.87</v>
      </c>
    </row>
    <row r="9190" spans="2:5" x14ac:dyDescent="0.25">
      <c r="B9190" s="265">
        <v>101007</v>
      </c>
      <c r="C9190" s="246" t="s">
        <v>7167</v>
      </c>
      <c r="D9190" s="245" t="s">
        <v>173</v>
      </c>
      <c r="E9190" s="247">
        <v>5.84</v>
      </c>
    </row>
    <row r="9191" spans="2:5" ht="31.5" x14ac:dyDescent="0.25">
      <c r="B9191" s="265">
        <v>100982</v>
      </c>
      <c r="C9191" s="246" t="s">
        <v>7142</v>
      </c>
      <c r="D9191" s="245" t="s">
        <v>173</v>
      </c>
      <c r="E9191" s="247">
        <v>9.7100000000000009</v>
      </c>
    </row>
    <row r="9192" spans="2:5" ht="31.5" x14ac:dyDescent="0.25">
      <c r="B9192" s="265">
        <v>100998</v>
      </c>
      <c r="C9192" s="246" t="s">
        <v>7158</v>
      </c>
      <c r="D9192" s="245" t="s">
        <v>174</v>
      </c>
      <c r="E9192" s="247">
        <v>6.48</v>
      </c>
    </row>
    <row r="9193" spans="2:5" ht="31.5" x14ac:dyDescent="0.25">
      <c r="B9193" s="265">
        <v>100983</v>
      </c>
      <c r="C9193" s="246" t="s">
        <v>7143</v>
      </c>
      <c r="D9193" s="245" t="s">
        <v>173</v>
      </c>
      <c r="E9193" s="247">
        <v>9.5299999999999994</v>
      </c>
    </row>
    <row r="9194" spans="2:5" ht="31.5" x14ac:dyDescent="0.25">
      <c r="B9194" s="265">
        <v>100999</v>
      </c>
      <c r="C9194" s="246" t="s">
        <v>7159</v>
      </c>
      <c r="D9194" s="245" t="s">
        <v>174</v>
      </c>
      <c r="E9194" s="247">
        <v>6.39</v>
      </c>
    </row>
    <row r="9195" spans="2:5" ht="31.5" x14ac:dyDescent="0.25">
      <c r="B9195" s="265">
        <v>100984</v>
      </c>
      <c r="C9195" s="246" t="s">
        <v>7144</v>
      </c>
      <c r="D9195" s="245" t="s">
        <v>173</v>
      </c>
      <c r="E9195" s="247">
        <v>9.32</v>
      </c>
    </row>
    <row r="9196" spans="2:5" ht="31.5" x14ac:dyDescent="0.25">
      <c r="B9196" s="265">
        <v>101000</v>
      </c>
      <c r="C9196" s="246" t="s">
        <v>7160</v>
      </c>
      <c r="D9196" s="245" t="s">
        <v>174</v>
      </c>
      <c r="E9196" s="247">
        <v>6.21</v>
      </c>
    </row>
    <row r="9197" spans="2:5" ht="31.5" x14ac:dyDescent="0.25">
      <c r="B9197" s="265">
        <v>100981</v>
      </c>
      <c r="C9197" s="246" t="s">
        <v>7141</v>
      </c>
      <c r="D9197" s="245" t="s">
        <v>173</v>
      </c>
      <c r="E9197" s="247">
        <v>10.220000000000001</v>
      </c>
    </row>
    <row r="9198" spans="2:5" ht="31.5" x14ac:dyDescent="0.25">
      <c r="B9198" s="265">
        <v>100997</v>
      </c>
      <c r="C9198" s="246" t="s">
        <v>7157</v>
      </c>
      <c r="D9198" s="245" t="s">
        <v>174</v>
      </c>
      <c r="E9198" s="247">
        <v>6.83</v>
      </c>
    </row>
    <row r="9199" spans="2:5" ht="31.5" x14ac:dyDescent="0.25">
      <c r="B9199" s="265">
        <v>101010</v>
      </c>
      <c r="C9199" s="246" t="s">
        <v>7170</v>
      </c>
      <c r="D9199" s="245" t="s">
        <v>174</v>
      </c>
      <c r="E9199" s="247">
        <v>29.28</v>
      </c>
    </row>
    <row r="9200" spans="2:5" ht="31.5" x14ac:dyDescent="0.25">
      <c r="B9200" s="265">
        <v>101009</v>
      </c>
      <c r="C9200" s="246" t="s">
        <v>7169</v>
      </c>
      <c r="D9200" s="245" t="s">
        <v>174</v>
      </c>
      <c r="E9200" s="247">
        <v>46.49</v>
      </c>
    </row>
    <row r="9201" spans="2:5" ht="31.5" x14ac:dyDescent="0.25">
      <c r="B9201" s="265">
        <v>100978</v>
      </c>
      <c r="C9201" s="246" t="s">
        <v>7138</v>
      </c>
      <c r="D9201" s="245" t="s">
        <v>173</v>
      </c>
      <c r="E9201" s="247">
        <v>7.53</v>
      </c>
    </row>
    <row r="9202" spans="2:5" ht="31.5" x14ac:dyDescent="0.25">
      <c r="B9202" s="265">
        <v>100994</v>
      </c>
      <c r="C9202" s="246" t="s">
        <v>7154</v>
      </c>
      <c r="D9202" s="245" t="s">
        <v>174</v>
      </c>
      <c r="E9202" s="247">
        <v>4.9800000000000004</v>
      </c>
    </row>
    <row r="9203" spans="2:5" ht="31.5" x14ac:dyDescent="0.25">
      <c r="B9203" s="265">
        <v>100974</v>
      </c>
      <c r="C9203" s="246" t="s">
        <v>7123</v>
      </c>
      <c r="D9203" s="245" t="s">
        <v>173</v>
      </c>
      <c r="E9203" s="247">
        <v>9.3699999999999992</v>
      </c>
    </row>
    <row r="9204" spans="2:5" ht="31.5" x14ac:dyDescent="0.25">
      <c r="B9204" s="265">
        <v>100990</v>
      </c>
      <c r="C9204" s="246" t="s">
        <v>7150</v>
      </c>
      <c r="D9204" s="245" t="s">
        <v>174</v>
      </c>
      <c r="E9204" s="247">
        <v>6.25</v>
      </c>
    </row>
    <row r="9205" spans="2:5" ht="31.5" x14ac:dyDescent="0.25">
      <c r="B9205" s="265">
        <v>100979</v>
      </c>
      <c r="C9205" s="246" t="s">
        <v>7139</v>
      </c>
      <c r="D9205" s="245" t="s">
        <v>173</v>
      </c>
      <c r="E9205" s="247">
        <v>7.06</v>
      </c>
    </row>
    <row r="9206" spans="2:5" ht="31.5" x14ac:dyDescent="0.25">
      <c r="B9206" s="265">
        <v>100995</v>
      </c>
      <c r="C9206" s="246" t="s">
        <v>7155</v>
      </c>
      <c r="D9206" s="245" t="s">
        <v>174</v>
      </c>
      <c r="E9206" s="247">
        <v>4.71</v>
      </c>
    </row>
    <row r="9207" spans="2:5" ht="31.5" x14ac:dyDescent="0.25">
      <c r="B9207" s="265">
        <v>100975</v>
      </c>
      <c r="C9207" s="246" t="s">
        <v>7124</v>
      </c>
      <c r="D9207" s="245" t="s">
        <v>173</v>
      </c>
      <c r="E9207" s="247">
        <v>9.1999999999999993</v>
      </c>
    </row>
    <row r="9208" spans="2:5" ht="31.5" x14ac:dyDescent="0.25">
      <c r="B9208" s="265">
        <v>100991</v>
      </c>
      <c r="C9208" s="246" t="s">
        <v>7151</v>
      </c>
      <c r="D9208" s="245" t="s">
        <v>174</v>
      </c>
      <c r="E9208" s="247">
        <v>6.17</v>
      </c>
    </row>
    <row r="9209" spans="2:5" ht="31.5" x14ac:dyDescent="0.25">
      <c r="B9209" s="265">
        <v>100980</v>
      </c>
      <c r="C9209" s="246" t="s">
        <v>7140</v>
      </c>
      <c r="D9209" s="245" t="s">
        <v>173</v>
      </c>
      <c r="E9209" s="247">
        <v>6.66</v>
      </c>
    </row>
    <row r="9210" spans="2:5" ht="31.5" x14ac:dyDescent="0.25">
      <c r="B9210" s="265">
        <v>100996</v>
      </c>
      <c r="C9210" s="246" t="s">
        <v>7156</v>
      </c>
      <c r="D9210" s="245" t="s">
        <v>174</v>
      </c>
      <c r="E9210" s="247">
        <v>4.43</v>
      </c>
    </row>
    <row r="9211" spans="2:5" ht="31.5" x14ac:dyDescent="0.25">
      <c r="B9211" s="265">
        <v>100976</v>
      </c>
      <c r="C9211" s="246" t="s">
        <v>7136</v>
      </c>
      <c r="D9211" s="245" t="s">
        <v>173</v>
      </c>
      <c r="E9211" s="247">
        <v>9</v>
      </c>
    </row>
    <row r="9212" spans="2:5" ht="31.5" x14ac:dyDescent="0.25">
      <c r="B9212" s="265">
        <v>100992</v>
      </c>
      <c r="C9212" s="246" t="s">
        <v>7152</v>
      </c>
      <c r="D9212" s="245" t="s">
        <v>174</v>
      </c>
      <c r="E9212" s="247">
        <v>6</v>
      </c>
    </row>
    <row r="9213" spans="2:5" ht="31.5" x14ac:dyDescent="0.25">
      <c r="B9213" s="265">
        <v>100977</v>
      </c>
      <c r="C9213" s="246" t="s">
        <v>7137</v>
      </c>
      <c r="D9213" s="245" t="s">
        <v>173</v>
      </c>
      <c r="E9213" s="247">
        <v>8.43</v>
      </c>
    </row>
    <row r="9214" spans="2:5" ht="31.5" x14ac:dyDescent="0.25">
      <c r="B9214" s="265">
        <v>100993</v>
      </c>
      <c r="C9214" s="246" t="s">
        <v>7153</v>
      </c>
      <c r="D9214" s="245" t="s">
        <v>174</v>
      </c>
      <c r="E9214" s="247">
        <v>5.61</v>
      </c>
    </row>
    <row r="9215" spans="2:5" ht="31.5" x14ac:dyDescent="0.25">
      <c r="B9215" s="265">
        <v>100973</v>
      </c>
      <c r="C9215" s="246" t="s">
        <v>7122</v>
      </c>
      <c r="D9215" s="245" t="s">
        <v>173</v>
      </c>
      <c r="E9215" s="247">
        <v>9.85</v>
      </c>
    </row>
    <row r="9216" spans="2:5" ht="31.5" x14ac:dyDescent="0.25">
      <c r="B9216" s="265">
        <v>100989</v>
      </c>
      <c r="C9216" s="246" t="s">
        <v>7149</v>
      </c>
      <c r="D9216" s="245" t="s">
        <v>174</v>
      </c>
      <c r="E9216" s="247">
        <v>6.57</v>
      </c>
    </row>
    <row r="9217" spans="2:5" ht="31.5" x14ac:dyDescent="0.25">
      <c r="B9217" s="265">
        <v>101467</v>
      </c>
      <c r="C9217" s="246" t="s">
        <v>7181</v>
      </c>
      <c r="D9217" s="245" t="s">
        <v>174</v>
      </c>
      <c r="E9217" s="247">
        <v>20.32</v>
      </c>
    </row>
    <row r="9218" spans="2:5" ht="31.5" x14ac:dyDescent="0.25">
      <c r="B9218" s="265">
        <v>101468</v>
      </c>
      <c r="C9218" s="246" t="s">
        <v>7182</v>
      </c>
      <c r="D9218" s="245" t="s">
        <v>174</v>
      </c>
      <c r="E9218" s="247">
        <v>18.600000000000001</v>
      </c>
    </row>
    <row r="9219" spans="2:5" ht="31.5" x14ac:dyDescent="0.25">
      <c r="B9219" s="265">
        <v>101014</v>
      </c>
      <c r="C9219" s="246" t="s">
        <v>7172</v>
      </c>
      <c r="D9219" s="245" t="s">
        <v>174</v>
      </c>
      <c r="E9219" s="247">
        <v>46.44</v>
      </c>
    </row>
    <row r="9220" spans="2:5" ht="31.5" x14ac:dyDescent="0.25">
      <c r="B9220" s="265">
        <v>101015</v>
      </c>
      <c r="C9220" s="246" t="s">
        <v>7173</v>
      </c>
      <c r="D9220" s="245" t="s">
        <v>174</v>
      </c>
      <c r="E9220" s="247">
        <v>38.159999999999997</v>
      </c>
    </row>
    <row r="9221" spans="2:5" ht="31.5" x14ac:dyDescent="0.25">
      <c r="B9221" s="265">
        <v>101463</v>
      </c>
      <c r="C9221" s="246" t="s">
        <v>7177</v>
      </c>
      <c r="D9221" s="245" t="s">
        <v>174</v>
      </c>
      <c r="E9221" s="247">
        <v>50.85</v>
      </c>
    </row>
    <row r="9222" spans="2:5" ht="31.5" x14ac:dyDescent="0.25">
      <c r="B9222" s="265">
        <v>101464</v>
      </c>
      <c r="C9222" s="246" t="s">
        <v>7178</v>
      </c>
      <c r="D9222" s="245" t="s">
        <v>174</v>
      </c>
      <c r="E9222" s="247">
        <v>39.049999999999997</v>
      </c>
    </row>
    <row r="9223" spans="2:5" ht="31.5" x14ac:dyDescent="0.25">
      <c r="B9223" s="265">
        <v>101465</v>
      </c>
      <c r="C9223" s="246" t="s">
        <v>7179</v>
      </c>
      <c r="D9223" s="245" t="s">
        <v>174</v>
      </c>
      <c r="E9223" s="247">
        <v>29.85</v>
      </c>
    </row>
    <row r="9224" spans="2:5" ht="31.5" x14ac:dyDescent="0.25">
      <c r="B9224" s="265">
        <v>101466</v>
      </c>
      <c r="C9224" s="246" t="s">
        <v>7180</v>
      </c>
      <c r="D9224" s="245" t="s">
        <v>174</v>
      </c>
      <c r="E9224" s="247">
        <v>24.3</v>
      </c>
    </row>
    <row r="9225" spans="2:5" ht="31.5" x14ac:dyDescent="0.25">
      <c r="B9225" s="265">
        <v>101013</v>
      </c>
      <c r="C9225" s="246" t="s">
        <v>7171</v>
      </c>
      <c r="D9225" s="245" t="s">
        <v>174</v>
      </c>
      <c r="E9225" s="247">
        <v>50.69</v>
      </c>
    </row>
    <row r="9226" spans="2:5" ht="31.5" x14ac:dyDescent="0.25">
      <c r="B9226" s="265">
        <v>101477</v>
      </c>
      <c r="C9226" s="246" t="s">
        <v>7191</v>
      </c>
      <c r="D9226" s="245" t="s">
        <v>174</v>
      </c>
      <c r="E9226" s="247">
        <v>14.72</v>
      </c>
    </row>
    <row r="9227" spans="2:5" ht="31.5" x14ac:dyDescent="0.25">
      <c r="B9227" s="265">
        <v>101478</v>
      </c>
      <c r="C9227" s="246" t="s">
        <v>7192</v>
      </c>
      <c r="D9227" s="245" t="s">
        <v>174</v>
      </c>
      <c r="E9227" s="247">
        <v>12.53</v>
      </c>
    </row>
    <row r="9228" spans="2:5" ht="31.5" x14ac:dyDescent="0.25">
      <c r="B9228" s="265">
        <v>101017</v>
      </c>
      <c r="C9228" s="246" t="s">
        <v>7175</v>
      </c>
      <c r="D9228" s="245" t="s">
        <v>174</v>
      </c>
      <c r="E9228" s="247">
        <v>33.479999999999997</v>
      </c>
    </row>
    <row r="9229" spans="2:5" ht="31.5" x14ac:dyDescent="0.25">
      <c r="B9229" s="265">
        <v>101018</v>
      </c>
      <c r="C9229" s="246" t="s">
        <v>7176</v>
      </c>
      <c r="D9229" s="245" t="s">
        <v>174</v>
      </c>
      <c r="E9229" s="247">
        <v>27.51</v>
      </c>
    </row>
    <row r="9230" spans="2:5" ht="31.5" x14ac:dyDescent="0.25">
      <c r="B9230" s="265">
        <v>101469</v>
      </c>
      <c r="C9230" s="246" t="s">
        <v>7183</v>
      </c>
      <c r="D9230" s="245" t="s">
        <v>174</v>
      </c>
      <c r="E9230" s="247">
        <v>41.6</v>
      </c>
    </row>
    <row r="9231" spans="2:5" ht="31.5" x14ac:dyDescent="0.25">
      <c r="B9231" s="265">
        <v>101470</v>
      </c>
      <c r="C9231" s="246" t="s">
        <v>7184</v>
      </c>
      <c r="D9231" s="245" t="s">
        <v>174</v>
      </c>
      <c r="E9231" s="247">
        <v>33.03</v>
      </c>
    </row>
    <row r="9232" spans="2:5" ht="31.5" x14ac:dyDescent="0.25">
      <c r="B9232" s="265">
        <v>101471</v>
      </c>
      <c r="C9232" s="246" t="s">
        <v>7185</v>
      </c>
      <c r="D9232" s="245" t="s">
        <v>174</v>
      </c>
      <c r="E9232" s="247">
        <v>28.33</v>
      </c>
    </row>
    <row r="9233" spans="2:5" ht="31.5" x14ac:dyDescent="0.25">
      <c r="B9233" s="265">
        <v>101472</v>
      </c>
      <c r="C9233" s="246" t="s">
        <v>7186</v>
      </c>
      <c r="D9233" s="245" t="s">
        <v>174</v>
      </c>
      <c r="E9233" s="247">
        <v>22.05</v>
      </c>
    </row>
    <row r="9234" spans="2:5" ht="31.5" x14ac:dyDescent="0.25">
      <c r="B9234" s="265">
        <v>101473</v>
      </c>
      <c r="C9234" s="246" t="s">
        <v>7187</v>
      </c>
      <c r="D9234" s="245" t="s">
        <v>174</v>
      </c>
      <c r="E9234" s="247">
        <v>31.75</v>
      </c>
    </row>
    <row r="9235" spans="2:5" ht="31.5" x14ac:dyDescent="0.25">
      <c r="B9235" s="265">
        <v>101474</v>
      </c>
      <c r="C9235" s="246" t="s">
        <v>7188</v>
      </c>
      <c r="D9235" s="245" t="s">
        <v>174</v>
      </c>
      <c r="E9235" s="247">
        <v>22.72</v>
      </c>
    </row>
    <row r="9236" spans="2:5" ht="31.5" x14ac:dyDescent="0.25">
      <c r="B9236" s="265">
        <v>101475</v>
      </c>
      <c r="C9236" s="246" t="s">
        <v>7189</v>
      </c>
      <c r="D9236" s="245" t="s">
        <v>174</v>
      </c>
      <c r="E9236" s="247">
        <v>20.149999999999999</v>
      </c>
    </row>
    <row r="9237" spans="2:5" ht="31.5" x14ac:dyDescent="0.25">
      <c r="B9237" s="265">
        <v>101476</v>
      </c>
      <c r="C9237" s="246" t="s">
        <v>7190</v>
      </c>
      <c r="D9237" s="245" t="s">
        <v>174</v>
      </c>
      <c r="E9237" s="247">
        <v>17.98</v>
      </c>
    </row>
    <row r="9238" spans="2:5" ht="31.5" x14ac:dyDescent="0.25">
      <c r="B9238" s="265">
        <v>101016</v>
      </c>
      <c r="C9238" s="246" t="s">
        <v>7174</v>
      </c>
      <c r="D9238" s="245" t="s">
        <v>174</v>
      </c>
      <c r="E9238" s="247">
        <v>44.17</v>
      </c>
    </row>
    <row r="9239" spans="2:5" ht="31.5" x14ac:dyDescent="0.25">
      <c r="B9239" s="265">
        <v>101487</v>
      </c>
      <c r="C9239" s="246" t="s">
        <v>7200</v>
      </c>
      <c r="D9239" s="245" t="s">
        <v>174</v>
      </c>
      <c r="E9239" s="247">
        <v>109.39</v>
      </c>
    </row>
    <row r="9240" spans="2:5" ht="31.5" x14ac:dyDescent="0.25">
      <c r="B9240" s="265">
        <v>101488</v>
      </c>
      <c r="C9240" s="246" t="s">
        <v>7201</v>
      </c>
      <c r="D9240" s="245" t="s">
        <v>174</v>
      </c>
      <c r="E9240" s="247">
        <v>94.66</v>
      </c>
    </row>
    <row r="9241" spans="2:5" ht="31.5" x14ac:dyDescent="0.25">
      <c r="B9241" s="265">
        <v>101480</v>
      </c>
      <c r="C9241" s="246" t="s">
        <v>7193</v>
      </c>
      <c r="D9241" s="245" t="s">
        <v>174</v>
      </c>
      <c r="E9241" s="247">
        <v>74.41</v>
      </c>
    </row>
    <row r="9242" spans="2:5" ht="31.5" x14ac:dyDescent="0.25">
      <c r="B9242" s="265">
        <v>101481</v>
      </c>
      <c r="C9242" s="246" t="s">
        <v>7194</v>
      </c>
      <c r="D9242" s="245" t="s">
        <v>174</v>
      </c>
      <c r="E9242" s="247">
        <v>53.75</v>
      </c>
    </row>
    <row r="9243" spans="2:5" ht="31.5" x14ac:dyDescent="0.25">
      <c r="B9243" s="265">
        <v>101482</v>
      </c>
      <c r="C9243" s="246" t="s">
        <v>7195</v>
      </c>
      <c r="D9243" s="245" t="s">
        <v>174</v>
      </c>
      <c r="E9243" s="247">
        <v>40.18</v>
      </c>
    </row>
    <row r="9244" spans="2:5" ht="31.5" x14ac:dyDescent="0.25">
      <c r="B9244" s="265">
        <v>101483</v>
      </c>
      <c r="C9244" s="246" t="s">
        <v>7196</v>
      </c>
      <c r="D9244" s="245" t="s">
        <v>174</v>
      </c>
      <c r="E9244" s="247">
        <v>41.69</v>
      </c>
    </row>
    <row r="9245" spans="2:5" ht="31.5" x14ac:dyDescent="0.25">
      <c r="B9245" s="265">
        <v>101484</v>
      </c>
      <c r="C9245" s="246" t="s">
        <v>7197</v>
      </c>
      <c r="D9245" s="245" t="s">
        <v>174</v>
      </c>
      <c r="E9245" s="247">
        <v>216.07</v>
      </c>
    </row>
    <row r="9246" spans="2:5" ht="31.5" x14ac:dyDescent="0.25">
      <c r="B9246" s="265">
        <v>101485</v>
      </c>
      <c r="C9246" s="246" t="s">
        <v>7198</v>
      </c>
      <c r="D9246" s="245" t="s">
        <v>174</v>
      </c>
      <c r="E9246" s="247">
        <v>165.86</v>
      </c>
    </row>
    <row r="9247" spans="2:5" ht="31.5" x14ac:dyDescent="0.25">
      <c r="B9247" s="265">
        <v>101486</v>
      </c>
      <c r="C9247" s="246" t="s">
        <v>7199</v>
      </c>
      <c r="D9247" s="245" t="s">
        <v>174</v>
      </c>
      <c r="E9247" s="247">
        <v>149.41</v>
      </c>
    </row>
    <row r="9248" spans="2:5" x14ac:dyDescent="0.25">
      <c r="B9248" s="265">
        <v>101006</v>
      </c>
      <c r="C9248" s="246" t="s">
        <v>7166</v>
      </c>
      <c r="D9248" s="245" t="s">
        <v>173</v>
      </c>
      <c r="E9248" s="247">
        <v>22.22</v>
      </c>
    </row>
    <row r="9249" spans="2:5" x14ac:dyDescent="0.25">
      <c r="B9249" s="265">
        <v>101005</v>
      </c>
      <c r="C9249" s="246" t="s">
        <v>7165</v>
      </c>
      <c r="D9249" s="245" t="s">
        <v>173</v>
      </c>
      <c r="E9249" s="247">
        <v>20.12</v>
      </c>
    </row>
    <row r="9250" spans="2:5" ht="31.5" x14ac:dyDescent="0.25">
      <c r="B9250" s="265">
        <v>102568</v>
      </c>
      <c r="C9250" s="246" t="s">
        <v>7135</v>
      </c>
      <c r="D9250" s="245" t="s">
        <v>174</v>
      </c>
      <c r="E9250" s="247">
        <v>327.11</v>
      </c>
    </row>
    <row r="9251" spans="2:5" ht="31.5" x14ac:dyDescent="0.25">
      <c r="B9251" s="265">
        <v>101479</v>
      </c>
      <c r="C9251" s="246" t="s">
        <v>7134</v>
      </c>
      <c r="D9251" s="245" t="s">
        <v>174</v>
      </c>
      <c r="E9251" s="247">
        <v>192.02</v>
      </c>
    </row>
    <row r="9252" spans="2:5" ht="31.5" x14ac:dyDescent="0.25">
      <c r="B9252" s="265">
        <v>101019</v>
      </c>
      <c r="C9252" s="246" t="s">
        <v>7133</v>
      </c>
      <c r="D9252" s="245" t="s">
        <v>174</v>
      </c>
      <c r="E9252" s="247">
        <v>659.07</v>
      </c>
    </row>
    <row r="9253" spans="2:5" ht="31.5" x14ac:dyDescent="0.25">
      <c r="B9253" s="265">
        <v>100938</v>
      </c>
      <c r="C9253" s="246" t="s">
        <v>7095</v>
      </c>
      <c r="D9253" s="245" t="s">
        <v>6854</v>
      </c>
      <c r="E9253" s="247">
        <v>7.99</v>
      </c>
    </row>
    <row r="9254" spans="2:5" x14ac:dyDescent="0.25">
      <c r="B9254" s="265">
        <v>100942</v>
      </c>
      <c r="C9254" s="246" t="s">
        <v>7099</v>
      </c>
      <c r="D9254" s="245" t="s">
        <v>5821</v>
      </c>
      <c r="E9254" s="247">
        <v>5.33</v>
      </c>
    </row>
    <row r="9255" spans="2:5" ht="31.5" x14ac:dyDescent="0.25">
      <c r="B9255" s="265">
        <v>93588</v>
      </c>
      <c r="C9255" s="246" t="s">
        <v>7066</v>
      </c>
      <c r="D9255" s="245" t="s">
        <v>6854</v>
      </c>
      <c r="E9255" s="247">
        <v>3.35</v>
      </c>
    </row>
    <row r="9256" spans="2:5" ht="31.5" x14ac:dyDescent="0.25">
      <c r="B9256" s="265">
        <v>93594</v>
      </c>
      <c r="C9256" s="246" t="s">
        <v>7072</v>
      </c>
      <c r="D9256" s="245" t="s">
        <v>5821</v>
      </c>
      <c r="E9256" s="247">
        <v>2.23</v>
      </c>
    </row>
    <row r="9257" spans="2:5" ht="31.5" x14ac:dyDescent="0.25">
      <c r="B9257" s="265">
        <v>93589</v>
      </c>
      <c r="C9257" s="246" t="s">
        <v>7067</v>
      </c>
      <c r="D9257" s="245" t="s">
        <v>6854</v>
      </c>
      <c r="E9257" s="247">
        <v>2.88</v>
      </c>
    </row>
    <row r="9258" spans="2:5" ht="31.5" x14ac:dyDescent="0.25">
      <c r="B9258" s="265">
        <v>93595</v>
      </c>
      <c r="C9258" s="246" t="s">
        <v>7073</v>
      </c>
      <c r="D9258" s="245" t="s">
        <v>5821</v>
      </c>
      <c r="E9258" s="247">
        <v>1.94</v>
      </c>
    </row>
    <row r="9259" spans="2:5" ht="31.5" x14ac:dyDescent="0.25">
      <c r="B9259" s="265">
        <v>93590</v>
      </c>
      <c r="C9259" s="246" t="s">
        <v>7068</v>
      </c>
      <c r="D9259" s="245" t="s">
        <v>6854</v>
      </c>
      <c r="E9259" s="247">
        <v>1.04</v>
      </c>
    </row>
    <row r="9260" spans="2:5" ht="31.5" x14ac:dyDescent="0.25">
      <c r="B9260" s="265">
        <v>93596</v>
      </c>
      <c r="C9260" s="246" t="s">
        <v>7074</v>
      </c>
      <c r="D9260" s="245" t="s">
        <v>5821</v>
      </c>
      <c r="E9260" s="247">
        <v>0.7</v>
      </c>
    </row>
    <row r="9261" spans="2:5" ht="31.5" x14ac:dyDescent="0.25">
      <c r="B9261" s="265">
        <v>95875</v>
      </c>
      <c r="C9261" s="246" t="s">
        <v>7084</v>
      </c>
      <c r="D9261" s="245" t="s">
        <v>6854</v>
      </c>
      <c r="E9261" s="247">
        <v>2.65</v>
      </c>
    </row>
    <row r="9262" spans="2:5" ht="31.5" x14ac:dyDescent="0.25">
      <c r="B9262" s="265">
        <v>95878</v>
      </c>
      <c r="C9262" s="246" t="s">
        <v>7087</v>
      </c>
      <c r="D9262" s="245" t="s">
        <v>5821</v>
      </c>
      <c r="E9262" s="247">
        <v>1.78</v>
      </c>
    </row>
    <row r="9263" spans="2:5" ht="31.5" x14ac:dyDescent="0.25">
      <c r="B9263" s="265">
        <v>100943</v>
      </c>
      <c r="C9263" s="246" t="s">
        <v>7100</v>
      </c>
      <c r="D9263" s="245" t="s">
        <v>5821</v>
      </c>
      <c r="E9263" s="247">
        <v>4.53</v>
      </c>
    </row>
    <row r="9264" spans="2:5" ht="31.5" x14ac:dyDescent="0.25">
      <c r="B9264" s="265">
        <v>100939</v>
      </c>
      <c r="C9264" s="246" t="s">
        <v>7096</v>
      </c>
      <c r="D9264" s="245" t="s">
        <v>6854</v>
      </c>
      <c r="E9264" s="247">
        <v>6.82</v>
      </c>
    </row>
    <row r="9265" spans="2:5" ht="31.5" x14ac:dyDescent="0.25">
      <c r="B9265" s="265">
        <v>93591</v>
      </c>
      <c r="C9265" s="246" t="s">
        <v>7069</v>
      </c>
      <c r="D9265" s="245" t="s">
        <v>6854</v>
      </c>
      <c r="E9265" s="247">
        <v>2.85</v>
      </c>
    </row>
    <row r="9266" spans="2:5" ht="31.5" x14ac:dyDescent="0.25">
      <c r="B9266" s="265">
        <v>93597</v>
      </c>
      <c r="C9266" s="246" t="s">
        <v>7075</v>
      </c>
      <c r="D9266" s="245" t="s">
        <v>5821</v>
      </c>
      <c r="E9266" s="247">
        <v>1.89</v>
      </c>
    </row>
    <row r="9267" spans="2:5" ht="31.5" x14ac:dyDescent="0.25">
      <c r="B9267" s="265">
        <v>93592</v>
      </c>
      <c r="C9267" s="246" t="s">
        <v>7070</v>
      </c>
      <c r="D9267" s="245" t="s">
        <v>6854</v>
      </c>
      <c r="E9267" s="247">
        <v>2.4700000000000002</v>
      </c>
    </row>
    <row r="9268" spans="2:5" ht="31.5" x14ac:dyDescent="0.25">
      <c r="B9268" s="265">
        <v>93598</v>
      </c>
      <c r="C9268" s="246" t="s">
        <v>7076</v>
      </c>
      <c r="D9268" s="245" t="s">
        <v>5821</v>
      </c>
      <c r="E9268" s="247">
        <v>1.63</v>
      </c>
    </row>
    <row r="9269" spans="2:5" ht="31.5" x14ac:dyDescent="0.25">
      <c r="B9269" s="265">
        <v>93593</v>
      </c>
      <c r="C9269" s="246" t="s">
        <v>7071</v>
      </c>
      <c r="D9269" s="245" t="s">
        <v>6854</v>
      </c>
      <c r="E9269" s="247">
        <v>0.9</v>
      </c>
    </row>
    <row r="9270" spans="2:5" ht="31.5" x14ac:dyDescent="0.25">
      <c r="B9270" s="265">
        <v>93599</v>
      </c>
      <c r="C9270" s="246" t="s">
        <v>7077</v>
      </c>
      <c r="D9270" s="245" t="s">
        <v>5821</v>
      </c>
      <c r="E9270" s="247">
        <v>0.6</v>
      </c>
    </row>
    <row r="9271" spans="2:5" ht="31.5" x14ac:dyDescent="0.25">
      <c r="B9271" s="265">
        <v>95876</v>
      </c>
      <c r="C9271" s="246" t="s">
        <v>7085</v>
      </c>
      <c r="D9271" s="245" t="s">
        <v>6854</v>
      </c>
      <c r="E9271" s="247">
        <v>2.2400000000000002</v>
      </c>
    </row>
    <row r="9272" spans="2:5" ht="31.5" x14ac:dyDescent="0.25">
      <c r="B9272" s="265">
        <v>95879</v>
      </c>
      <c r="C9272" s="246" t="s">
        <v>7088</v>
      </c>
      <c r="D9272" s="245" t="s">
        <v>5821</v>
      </c>
      <c r="E9272" s="247">
        <v>1.51</v>
      </c>
    </row>
    <row r="9273" spans="2:5" ht="31.5" x14ac:dyDescent="0.25">
      <c r="B9273" s="265">
        <v>100940</v>
      </c>
      <c r="C9273" s="246" t="s">
        <v>7097</v>
      </c>
      <c r="D9273" s="245" t="s">
        <v>6854</v>
      </c>
      <c r="E9273" s="247">
        <v>5.81</v>
      </c>
    </row>
    <row r="9274" spans="2:5" ht="31.5" x14ac:dyDescent="0.25">
      <c r="B9274" s="265">
        <v>100944</v>
      </c>
      <c r="C9274" s="246" t="s">
        <v>7101</v>
      </c>
      <c r="D9274" s="245" t="s">
        <v>5821</v>
      </c>
      <c r="E9274" s="247">
        <v>3.88</v>
      </c>
    </row>
    <row r="9275" spans="2:5" ht="31.5" x14ac:dyDescent="0.25">
      <c r="B9275" s="265">
        <v>95425</v>
      </c>
      <c r="C9275" s="246" t="s">
        <v>7078</v>
      </c>
      <c r="D9275" s="245" t="s">
        <v>6854</v>
      </c>
      <c r="E9275" s="247">
        <v>2.41</v>
      </c>
    </row>
    <row r="9276" spans="2:5" ht="31.5" x14ac:dyDescent="0.25">
      <c r="B9276" s="265">
        <v>95428</v>
      </c>
      <c r="C9276" s="246" t="s">
        <v>7081</v>
      </c>
      <c r="D9276" s="245" t="s">
        <v>5821</v>
      </c>
      <c r="E9276" s="247">
        <v>1.63</v>
      </c>
    </row>
    <row r="9277" spans="2:5" ht="31.5" x14ac:dyDescent="0.25">
      <c r="B9277" s="265">
        <v>95426</v>
      </c>
      <c r="C9277" s="246" t="s">
        <v>7079</v>
      </c>
      <c r="D9277" s="245" t="s">
        <v>6854</v>
      </c>
      <c r="E9277" s="247">
        <v>2.09</v>
      </c>
    </row>
    <row r="9278" spans="2:5" ht="31.5" x14ac:dyDescent="0.25">
      <c r="B9278" s="265">
        <v>95429</v>
      </c>
      <c r="C9278" s="246" t="s">
        <v>7082</v>
      </c>
      <c r="D9278" s="245" t="s">
        <v>5821</v>
      </c>
      <c r="E9278" s="247">
        <v>1.41</v>
      </c>
    </row>
    <row r="9279" spans="2:5" ht="31.5" x14ac:dyDescent="0.25">
      <c r="B9279" s="265">
        <v>95427</v>
      </c>
      <c r="C9279" s="246" t="s">
        <v>7080</v>
      </c>
      <c r="D9279" s="245" t="s">
        <v>6854</v>
      </c>
      <c r="E9279" s="247">
        <v>0.78</v>
      </c>
    </row>
    <row r="9280" spans="2:5" ht="31.5" x14ac:dyDescent="0.25">
      <c r="B9280" s="265">
        <v>95430</v>
      </c>
      <c r="C9280" s="246" t="s">
        <v>7083</v>
      </c>
      <c r="D9280" s="245" t="s">
        <v>5821</v>
      </c>
      <c r="E9280" s="247">
        <v>0.49</v>
      </c>
    </row>
    <row r="9281" spans="2:5" ht="31.5" x14ac:dyDescent="0.25">
      <c r="B9281" s="265">
        <v>95877</v>
      </c>
      <c r="C9281" s="246" t="s">
        <v>7086</v>
      </c>
      <c r="D9281" s="245" t="s">
        <v>6854</v>
      </c>
      <c r="E9281" s="247">
        <v>1.92</v>
      </c>
    </row>
    <row r="9282" spans="2:5" ht="31.5" x14ac:dyDescent="0.25">
      <c r="B9282" s="265">
        <v>95880</v>
      </c>
      <c r="C9282" s="246" t="s">
        <v>7089</v>
      </c>
      <c r="D9282" s="245" t="s">
        <v>5821</v>
      </c>
      <c r="E9282" s="247">
        <v>1.28</v>
      </c>
    </row>
    <row r="9283" spans="2:5" ht="31.5" x14ac:dyDescent="0.25">
      <c r="B9283" s="265">
        <v>100937</v>
      </c>
      <c r="C9283" s="246" t="s">
        <v>7094</v>
      </c>
      <c r="D9283" s="245" t="s">
        <v>6854</v>
      </c>
      <c r="E9283" s="247">
        <v>9.65</v>
      </c>
    </row>
    <row r="9284" spans="2:5" ht="31.5" x14ac:dyDescent="0.25">
      <c r="B9284" s="265">
        <v>100941</v>
      </c>
      <c r="C9284" s="246" t="s">
        <v>7098</v>
      </c>
      <c r="D9284" s="245" t="s">
        <v>5821</v>
      </c>
      <c r="E9284" s="247">
        <v>6.42</v>
      </c>
    </row>
    <row r="9285" spans="2:5" ht="31.5" x14ac:dyDescent="0.25">
      <c r="B9285" s="265">
        <v>97912</v>
      </c>
      <c r="C9285" s="246" t="s">
        <v>7090</v>
      </c>
      <c r="D9285" s="245" t="s">
        <v>6854</v>
      </c>
      <c r="E9285" s="247">
        <v>4.04</v>
      </c>
    </row>
    <row r="9286" spans="2:5" ht="31.5" x14ac:dyDescent="0.25">
      <c r="B9286" s="265">
        <v>97916</v>
      </c>
      <c r="C9286" s="246" t="s">
        <v>5820</v>
      </c>
      <c r="D9286" s="245" t="s">
        <v>5821</v>
      </c>
      <c r="E9286" s="247">
        <v>2.7</v>
      </c>
    </row>
    <row r="9287" spans="2:5" ht="31.5" x14ac:dyDescent="0.25">
      <c r="B9287" s="265">
        <v>97913</v>
      </c>
      <c r="C9287" s="246" t="s">
        <v>7091</v>
      </c>
      <c r="D9287" s="245" t="s">
        <v>6854</v>
      </c>
      <c r="E9287" s="247">
        <v>3.51</v>
      </c>
    </row>
    <row r="9288" spans="2:5" ht="31.5" x14ac:dyDescent="0.25">
      <c r="B9288" s="265">
        <v>97917</v>
      </c>
      <c r="C9288" s="246" t="s">
        <v>5822</v>
      </c>
      <c r="D9288" s="245" t="s">
        <v>5821</v>
      </c>
      <c r="E9288" s="247">
        <v>2.33</v>
      </c>
    </row>
    <row r="9289" spans="2:5" ht="31.5" x14ac:dyDescent="0.25">
      <c r="B9289" s="265">
        <v>97915</v>
      </c>
      <c r="C9289" s="246" t="s">
        <v>7093</v>
      </c>
      <c r="D9289" s="245" t="s">
        <v>6854</v>
      </c>
      <c r="E9289" s="247">
        <v>1.29</v>
      </c>
    </row>
    <row r="9290" spans="2:5" ht="31.5" x14ac:dyDescent="0.25">
      <c r="B9290" s="265">
        <v>97919</v>
      </c>
      <c r="C9290" s="246" t="s">
        <v>5824</v>
      </c>
      <c r="D9290" s="245" t="s">
        <v>5821</v>
      </c>
      <c r="E9290" s="247">
        <v>0.85</v>
      </c>
    </row>
    <row r="9291" spans="2:5" ht="31.5" x14ac:dyDescent="0.25">
      <c r="B9291" s="265">
        <v>97914</v>
      </c>
      <c r="C9291" s="246" t="s">
        <v>7092</v>
      </c>
      <c r="D9291" s="245" t="s">
        <v>6854</v>
      </c>
      <c r="E9291" s="247">
        <v>3.21</v>
      </c>
    </row>
    <row r="9292" spans="2:5" ht="31.5" x14ac:dyDescent="0.25">
      <c r="B9292" s="265">
        <v>97918</v>
      </c>
      <c r="C9292" s="246" t="s">
        <v>5823</v>
      </c>
      <c r="D9292" s="245" t="s">
        <v>5821</v>
      </c>
      <c r="E9292" s="247">
        <v>2.15</v>
      </c>
    </row>
    <row r="9293" spans="2:5" ht="31.5" x14ac:dyDescent="0.25">
      <c r="B9293" s="265">
        <v>100949</v>
      </c>
      <c r="C9293" s="246" t="s">
        <v>7106</v>
      </c>
      <c r="D9293" s="245" t="s">
        <v>5821</v>
      </c>
      <c r="E9293" s="247">
        <v>7.24</v>
      </c>
    </row>
    <row r="9294" spans="2:5" ht="31.5" x14ac:dyDescent="0.25">
      <c r="B9294" s="265">
        <v>100945</v>
      </c>
      <c r="C9294" s="246" t="s">
        <v>7102</v>
      </c>
      <c r="D9294" s="245" t="s">
        <v>5821</v>
      </c>
      <c r="E9294" s="247">
        <v>3.04</v>
      </c>
    </row>
    <row r="9295" spans="2:5" ht="31.5" x14ac:dyDescent="0.25">
      <c r="B9295" s="265">
        <v>100946</v>
      </c>
      <c r="C9295" s="246" t="s">
        <v>7103</v>
      </c>
      <c r="D9295" s="245" t="s">
        <v>5821</v>
      </c>
      <c r="E9295" s="247">
        <v>2.62</v>
      </c>
    </row>
    <row r="9296" spans="2:5" ht="31.5" x14ac:dyDescent="0.25">
      <c r="B9296" s="265">
        <v>100948</v>
      </c>
      <c r="C9296" s="246" t="s">
        <v>7105</v>
      </c>
      <c r="D9296" s="245" t="s">
        <v>5821</v>
      </c>
      <c r="E9296" s="247">
        <v>0.96</v>
      </c>
    </row>
    <row r="9297" spans="2:5" ht="31.5" x14ac:dyDescent="0.25">
      <c r="B9297" s="265">
        <v>100947</v>
      </c>
      <c r="C9297" s="246" t="s">
        <v>7104</v>
      </c>
      <c r="D9297" s="245" t="s">
        <v>5821</v>
      </c>
      <c r="E9297" s="247">
        <v>2.42</v>
      </c>
    </row>
    <row r="9298" spans="2:5" ht="31.5" x14ac:dyDescent="0.25">
      <c r="B9298" s="265">
        <v>100954</v>
      </c>
      <c r="C9298" s="246" t="s">
        <v>7111</v>
      </c>
      <c r="D9298" s="245" t="s">
        <v>5821</v>
      </c>
      <c r="E9298" s="247">
        <v>9.18</v>
      </c>
    </row>
    <row r="9299" spans="2:5" ht="31.5" x14ac:dyDescent="0.25">
      <c r="B9299" s="265">
        <v>100950</v>
      </c>
      <c r="C9299" s="246" t="s">
        <v>7107</v>
      </c>
      <c r="D9299" s="245" t="s">
        <v>5821</v>
      </c>
      <c r="E9299" s="247">
        <v>3.85</v>
      </c>
    </row>
    <row r="9300" spans="2:5" ht="31.5" x14ac:dyDescent="0.25">
      <c r="B9300" s="265">
        <v>100951</v>
      </c>
      <c r="C9300" s="246" t="s">
        <v>7108</v>
      </c>
      <c r="D9300" s="245" t="s">
        <v>5821</v>
      </c>
      <c r="E9300" s="247">
        <v>3.33</v>
      </c>
    </row>
    <row r="9301" spans="2:5" ht="31.5" x14ac:dyDescent="0.25">
      <c r="B9301" s="265">
        <v>100953</v>
      </c>
      <c r="C9301" s="246" t="s">
        <v>7110</v>
      </c>
      <c r="D9301" s="245" t="s">
        <v>5821</v>
      </c>
      <c r="E9301" s="247">
        <v>1.22</v>
      </c>
    </row>
    <row r="9302" spans="2:5" ht="31.5" x14ac:dyDescent="0.25">
      <c r="B9302" s="265">
        <v>100952</v>
      </c>
      <c r="C9302" s="246" t="s">
        <v>7109</v>
      </c>
      <c r="D9302" s="245" t="s">
        <v>5821</v>
      </c>
      <c r="E9302" s="247">
        <v>3.06</v>
      </c>
    </row>
    <row r="9303" spans="2:5" ht="31.5" x14ac:dyDescent="0.25">
      <c r="B9303" s="265">
        <v>100964</v>
      </c>
      <c r="C9303" s="246" t="s">
        <v>7121</v>
      </c>
      <c r="D9303" s="245" t="s">
        <v>6854</v>
      </c>
      <c r="E9303" s="247">
        <v>9.36</v>
      </c>
    </row>
    <row r="9304" spans="2:5" ht="31.5" x14ac:dyDescent="0.25">
      <c r="B9304" s="265">
        <v>100960</v>
      </c>
      <c r="C9304" s="246" t="s">
        <v>7117</v>
      </c>
      <c r="D9304" s="245" t="s">
        <v>6854</v>
      </c>
      <c r="E9304" s="247">
        <v>3.9</v>
      </c>
    </row>
    <row r="9305" spans="2:5" ht="31.5" x14ac:dyDescent="0.25">
      <c r="B9305" s="265">
        <v>100961</v>
      </c>
      <c r="C9305" s="246" t="s">
        <v>7118</v>
      </c>
      <c r="D9305" s="245" t="s">
        <v>6854</v>
      </c>
      <c r="E9305" s="247">
        <v>3.37</v>
      </c>
    </row>
    <row r="9306" spans="2:5" ht="31.5" x14ac:dyDescent="0.25">
      <c r="B9306" s="265">
        <v>100963</v>
      </c>
      <c r="C9306" s="246" t="s">
        <v>7120</v>
      </c>
      <c r="D9306" s="245" t="s">
        <v>6854</v>
      </c>
      <c r="E9306" s="247">
        <v>1.22</v>
      </c>
    </row>
    <row r="9307" spans="2:5" ht="31.5" x14ac:dyDescent="0.25">
      <c r="B9307" s="265">
        <v>100962</v>
      </c>
      <c r="C9307" s="246" t="s">
        <v>7119</v>
      </c>
      <c r="D9307" s="245" t="s">
        <v>6854</v>
      </c>
      <c r="E9307" s="247">
        <v>3.08</v>
      </c>
    </row>
    <row r="9308" spans="2:5" ht="31.5" x14ac:dyDescent="0.25">
      <c r="B9308" s="265">
        <v>100959</v>
      </c>
      <c r="C9308" s="246" t="s">
        <v>7116</v>
      </c>
      <c r="D9308" s="245" t="s">
        <v>6854</v>
      </c>
      <c r="E9308" s="247">
        <v>12.62</v>
      </c>
    </row>
    <row r="9309" spans="2:5" x14ac:dyDescent="0.25">
      <c r="B9309" s="265">
        <v>100955</v>
      </c>
      <c r="C9309" s="246" t="s">
        <v>7112</v>
      </c>
      <c r="D9309" s="245" t="s">
        <v>6854</v>
      </c>
      <c r="E9309" s="247">
        <v>5.29</v>
      </c>
    </row>
    <row r="9310" spans="2:5" ht="31.5" x14ac:dyDescent="0.25">
      <c r="B9310" s="265">
        <v>100956</v>
      </c>
      <c r="C9310" s="246" t="s">
        <v>7113</v>
      </c>
      <c r="D9310" s="245" t="s">
        <v>6854</v>
      </c>
      <c r="E9310" s="247">
        <v>4.59</v>
      </c>
    </row>
    <row r="9311" spans="2:5" ht="31.5" x14ac:dyDescent="0.25">
      <c r="B9311" s="265">
        <v>100958</v>
      </c>
      <c r="C9311" s="246" t="s">
        <v>7115</v>
      </c>
      <c r="D9311" s="245" t="s">
        <v>6854</v>
      </c>
      <c r="E9311" s="247">
        <v>1.68</v>
      </c>
    </row>
    <row r="9312" spans="2:5" ht="31.5" x14ac:dyDescent="0.25">
      <c r="B9312" s="265">
        <v>100957</v>
      </c>
      <c r="C9312" s="246" t="s">
        <v>7114</v>
      </c>
      <c r="D9312" s="245" t="s">
        <v>6854</v>
      </c>
      <c r="E9312" s="247">
        <v>4.2</v>
      </c>
    </row>
    <row r="9313" spans="2:5" ht="31.5" x14ac:dyDescent="0.25">
      <c r="B9313" s="265">
        <v>100970</v>
      </c>
      <c r="C9313" s="246" t="s">
        <v>7128</v>
      </c>
      <c r="D9313" s="245" t="s">
        <v>5821</v>
      </c>
      <c r="E9313" s="247">
        <v>2.09</v>
      </c>
    </row>
    <row r="9314" spans="2:5" ht="31.5" x14ac:dyDescent="0.25">
      <c r="B9314" s="265">
        <v>100969</v>
      </c>
      <c r="C9314" s="246" t="s">
        <v>7127</v>
      </c>
      <c r="D9314" s="245" t="s">
        <v>5821</v>
      </c>
      <c r="E9314" s="247">
        <v>2.4700000000000002</v>
      </c>
    </row>
    <row r="9315" spans="2:5" ht="31.5" x14ac:dyDescent="0.25">
      <c r="B9315" s="265">
        <v>102333</v>
      </c>
      <c r="C9315" s="246" t="s">
        <v>7132</v>
      </c>
      <c r="D9315" s="245" t="s">
        <v>5821</v>
      </c>
      <c r="E9315" s="247">
        <v>0.78</v>
      </c>
    </row>
    <row r="9316" spans="2:5" ht="31.5" x14ac:dyDescent="0.25">
      <c r="B9316" s="265">
        <v>102332</v>
      </c>
      <c r="C9316" s="246" t="s">
        <v>7131</v>
      </c>
      <c r="D9316" s="245" t="s">
        <v>5821</v>
      </c>
      <c r="E9316" s="247">
        <v>1.95</v>
      </c>
    </row>
    <row r="9317" spans="2:5" ht="31.5" x14ac:dyDescent="0.25">
      <c r="B9317" s="265">
        <v>100965</v>
      </c>
      <c r="C9317" s="246" t="s">
        <v>7125</v>
      </c>
      <c r="D9317" s="245" t="s">
        <v>5821</v>
      </c>
      <c r="E9317" s="247">
        <v>1.86</v>
      </c>
    </row>
    <row r="9318" spans="2:5" ht="31.5" x14ac:dyDescent="0.25">
      <c r="B9318" s="265">
        <v>100966</v>
      </c>
      <c r="C9318" s="246" t="s">
        <v>7126</v>
      </c>
      <c r="D9318" s="245" t="s">
        <v>5821</v>
      </c>
      <c r="E9318" s="247">
        <v>1.6</v>
      </c>
    </row>
    <row r="9319" spans="2:5" ht="31.5" x14ac:dyDescent="0.25">
      <c r="B9319" s="265">
        <v>102331</v>
      </c>
      <c r="C9319" s="246" t="s">
        <v>7130</v>
      </c>
      <c r="D9319" s="245" t="s">
        <v>5821</v>
      </c>
      <c r="E9319" s="247">
        <v>0.59</v>
      </c>
    </row>
    <row r="9320" spans="2:5" ht="31.5" x14ac:dyDescent="0.25">
      <c r="B9320" s="265">
        <v>102330</v>
      </c>
      <c r="C9320" s="246" t="s">
        <v>7129</v>
      </c>
      <c r="D9320" s="245" t="s">
        <v>5821</v>
      </c>
      <c r="E9320" s="247">
        <v>1.49</v>
      </c>
    </row>
    <row r="9321" spans="2:5" x14ac:dyDescent="0.25">
      <c r="B9321" s="265">
        <v>97804</v>
      </c>
      <c r="C9321" s="246" t="s">
        <v>9913</v>
      </c>
      <c r="D9321" s="245" t="s">
        <v>121</v>
      </c>
      <c r="E9321" s="247">
        <v>0</v>
      </c>
    </row>
    <row r="9322" spans="2:5" ht="31.5" x14ac:dyDescent="0.25">
      <c r="B9322" s="265">
        <v>104378</v>
      </c>
      <c r="C9322" s="246" t="s">
        <v>9914</v>
      </c>
      <c r="D9322" s="245" t="s">
        <v>121</v>
      </c>
      <c r="E9322" s="247">
        <v>0</v>
      </c>
    </row>
    <row r="9323" spans="2:5" ht="31.5" x14ac:dyDescent="0.25">
      <c r="B9323" s="265">
        <v>104379</v>
      </c>
      <c r="C9323" s="246" t="s">
        <v>9915</v>
      </c>
      <c r="D9323" s="245" t="s">
        <v>121</v>
      </c>
      <c r="E9323" s="247">
        <v>0</v>
      </c>
    </row>
    <row r="9324" spans="2:5" x14ac:dyDescent="0.25">
      <c r="B9324" s="265">
        <v>104389</v>
      </c>
      <c r="C9324" s="246" t="s">
        <v>9916</v>
      </c>
      <c r="D9324" s="245" t="s">
        <v>121</v>
      </c>
      <c r="E9324" s="247">
        <v>0</v>
      </c>
    </row>
    <row r="9325" spans="2:5" x14ac:dyDescent="0.25">
      <c r="B9325" s="265">
        <v>97801</v>
      </c>
      <c r="C9325" s="246" t="s">
        <v>9917</v>
      </c>
      <c r="D9325" s="245" t="s">
        <v>121</v>
      </c>
      <c r="E9325" s="247">
        <v>0</v>
      </c>
    </row>
    <row r="9326" spans="2:5" ht="31.5" x14ac:dyDescent="0.25">
      <c r="B9326" s="265">
        <v>104377</v>
      </c>
      <c r="C9326" s="246" t="s">
        <v>9918</v>
      </c>
      <c r="D9326" s="245" t="s">
        <v>121</v>
      </c>
      <c r="E9326" s="247">
        <v>0</v>
      </c>
    </row>
    <row r="9327" spans="2:5" x14ac:dyDescent="0.25">
      <c r="B9327" s="265">
        <v>104376</v>
      </c>
      <c r="C9327" s="246" t="s">
        <v>9919</v>
      </c>
      <c r="D9327" s="245" t="s">
        <v>121</v>
      </c>
      <c r="E9327" s="247">
        <v>0</v>
      </c>
    </row>
    <row r="9328" spans="2:5" x14ac:dyDescent="0.25">
      <c r="B9328" s="265">
        <v>97808</v>
      </c>
      <c r="C9328" s="246" t="s">
        <v>9920</v>
      </c>
      <c r="D9328" s="245" t="s">
        <v>121</v>
      </c>
      <c r="E9328" s="247">
        <v>0</v>
      </c>
    </row>
    <row r="9329" spans="2:5" ht="31.5" x14ac:dyDescent="0.25">
      <c r="B9329" s="265">
        <v>104381</v>
      </c>
      <c r="C9329" s="246" t="s">
        <v>9921</v>
      </c>
      <c r="D9329" s="245" t="s">
        <v>121</v>
      </c>
      <c r="E9329" s="247">
        <v>0</v>
      </c>
    </row>
    <row r="9330" spans="2:5" ht="31.5" x14ac:dyDescent="0.25">
      <c r="B9330" s="265">
        <v>104382</v>
      </c>
      <c r="C9330" s="246" t="s">
        <v>9922</v>
      </c>
      <c r="D9330" s="245" t="s">
        <v>121</v>
      </c>
      <c r="E9330" s="247">
        <v>0</v>
      </c>
    </row>
    <row r="9331" spans="2:5" x14ac:dyDescent="0.25">
      <c r="B9331" s="265">
        <v>104380</v>
      </c>
      <c r="C9331" s="246" t="s">
        <v>9923</v>
      </c>
      <c r="D9331" s="245" t="s">
        <v>121</v>
      </c>
      <c r="E9331" s="247">
        <v>0</v>
      </c>
    </row>
    <row r="9332" spans="2:5" ht="31.5" x14ac:dyDescent="0.25">
      <c r="B9332" s="265">
        <v>103138</v>
      </c>
      <c r="C9332" s="246" t="s">
        <v>593</v>
      </c>
      <c r="D9332" s="245" t="s">
        <v>19</v>
      </c>
      <c r="E9332" s="247">
        <v>43.47</v>
      </c>
    </row>
    <row r="9333" spans="2:5" ht="31.5" x14ac:dyDescent="0.25">
      <c r="B9333" s="265">
        <v>103151</v>
      </c>
      <c r="C9333" s="246" t="s">
        <v>606</v>
      </c>
      <c r="D9333" s="245" t="s">
        <v>19</v>
      </c>
      <c r="E9333" s="247">
        <v>425</v>
      </c>
    </row>
    <row r="9334" spans="2:5" ht="31.5" x14ac:dyDescent="0.25">
      <c r="B9334" s="265">
        <v>103152</v>
      </c>
      <c r="C9334" s="246" t="s">
        <v>607</v>
      </c>
      <c r="D9334" s="245" t="s">
        <v>19</v>
      </c>
      <c r="E9334" s="247">
        <v>506.88</v>
      </c>
    </row>
    <row r="9335" spans="2:5" ht="31.5" x14ac:dyDescent="0.25">
      <c r="B9335" s="265">
        <v>103139</v>
      </c>
      <c r="C9335" s="246" t="s">
        <v>594</v>
      </c>
      <c r="D9335" s="245" t="s">
        <v>19</v>
      </c>
      <c r="E9335" s="247">
        <v>57.4</v>
      </c>
    </row>
    <row r="9336" spans="2:5" ht="31.5" x14ac:dyDescent="0.25">
      <c r="B9336" s="265">
        <v>103140</v>
      </c>
      <c r="C9336" s="246" t="s">
        <v>595</v>
      </c>
      <c r="D9336" s="245" t="s">
        <v>19</v>
      </c>
      <c r="E9336" s="247">
        <v>71.31</v>
      </c>
    </row>
    <row r="9337" spans="2:5" ht="31.5" x14ac:dyDescent="0.25">
      <c r="B9337" s="265">
        <v>103141</v>
      </c>
      <c r="C9337" s="246" t="s">
        <v>596</v>
      </c>
      <c r="D9337" s="245" t="s">
        <v>19</v>
      </c>
      <c r="E9337" s="247">
        <v>111.44</v>
      </c>
    </row>
    <row r="9338" spans="2:5" ht="31.5" x14ac:dyDescent="0.25">
      <c r="B9338" s="265">
        <v>103142</v>
      </c>
      <c r="C9338" s="246" t="s">
        <v>597</v>
      </c>
      <c r="D9338" s="245" t="s">
        <v>19</v>
      </c>
      <c r="E9338" s="247">
        <v>125.34</v>
      </c>
    </row>
    <row r="9339" spans="2:5" ht="31.5" x14ac:dyDescent="0.25">
      <c r="B9339" s="265">
        <v>103143</v>
      </c>
      <c r="C9339" s="246" t="s">
        <v>598</v>
      </c>
      <c r="D9339" s="245" t="s">
        <v>19</v>
      </c>
      <c r="E9339" s="247">
        <v>165.45</v>
      </c>
    </row>
    <row r="9340" spans="2:5" ht="31.5" x14ac:dyDescent="0.25">
      <c r="B9340" s="265">
        <v>103144</v>
      </c>
      <c r="C9340" s="246" t="s">
        <v>599</v>
      </c>
      <c r="D9340" s="245" t="s">
        <v>19</v>
      </c>
      <c r="E9340" s="247">
        <v>179.37</v>
      </c>
    </row>
    <row r="9341" spans="2:5" ht="31.5" x14ac:dyDescent="0.25">
      <c r="B9341" s="265">
        <v>103145</v>
      </c>
      <c r="C9341" s="246" t="s">
        <v>600</v>
      </c>
      <c r="D9341" s="245" t="s">
        <v>19</v>
      </c>
      <c r="E9341" s="247">
        <v>219.48</v>
      </c>
    </row>
    <row r="9342" spans="2:5" ht="31.5" x14ac:dyDescent="0.25">
      <c r="B9342" s="265">
        <v>103146</v>
      </c>
      <c r="C9342" s="246" t="s">
        <v>601</v>
      </c>
      <c r="D9342" s="245" t="s">
        <v>19</v>
      </c>
      <c r="E9342" s="247">
        <v>233.38</v>
      </c>
    </row>
    <row r="9343" spans="2:5" ht="31.5" x14ac:dyDescent="0.25">
      <c r="B9343" s="265">
        <v>103147</v>
      </c>
      <c r="C9343" s="246" t="s">
        <v>602</v>
      </c>
      <c r="D9343" s="245" t="s">
        <v>19</v>
      </c>
      <c r="E9343" s="247">
        <v>261.24</v>
      </c>
    </row>
    <row r="9344" spans="2:5" ht="31.5" x14ac:dyDescent="0.25">
      <c r="B9344" s="265">
        <v>103148</v>
      </c>
      <c r="C9344" s="246" t="s">
        <v>603</v>
      </c>
      <c r="D9344" s="245" t="s">
        <v>19</v>
      </c>
      <c r="E9344" s="247">
        <v>315.27</v>
      </c>
    </row>
    <row r="9345" spans="2:5" ht="31.5" x14ac:dyDescent="0.25">
      <c r="B9345" s="265">
        <v>103137</v>
      </c>
      <c r="C9345" s="246" t="s">
        <v>592</v>
      </c>
      <c r="D9345" s="245" t="s">
        <v>19</v>
      </c>
      <c r="E9345" s="247">
        <v>37.9</v>
      </c>
    </row>
    <row r="9346" spans="2:5" ht="31.5" x14ac:dyDescent="0.25">
      <c r="B9346" s="265">
        <v>103149</v>
      </c>
      <c r="C9346" s="246" t="s">
        <v>604</v>
      </c>
      <c r="D9346" s="245" t="s">
        <v>19</v>
      </c>
      <c r="E9346" s="247">
        <v>343.13</v>
      </c>
    </row>
    <row r="9347" spans="2:5" ht="31.5" x14ac:dyDescent="0.25">
      <c r="B9347" s="265">
        <v>103150</v>
      </c>
      <c r="C9347" s="246" t="s">
        <v>605</v>
      </c>
      <c r="D9347" s="245" t="s">
        <v>19</v>
      </c>
      <c r="E9347" s="247">
        <v>397.1</v>
      </c>
    </row>
    <row r="9348" spans="2:5" ht="31.5" x14ac:dyDescent="0.25">
      <c r="B9348" s="265">
        <v>103106</v>
      </c>
      <c r="C9348" s="246" t="s">
        <v>561</v>
      </c>
      <c r="D9348" s="245" t="s">
        <v>19</v>
      </c>
      <c r="E9348" s="247">
        <v>67.06</v>
      </c>
    </row>
    <row r="9349" spans="2:5" ht="31.5" x14ac:dyDescent="0.25">
      <c r="B9349" s="265">
        <v>103119</v>
      </c>
      <c r="C9349" s="246" t="s">
        <v>574</v>
      </c>
      <c r="D9349" s="245" t="s">
        <v>19</v>
      </c>
      <c r="E9349" s="247">
        <v>830.13</v>
      </c>
    </row>
    <row r="9350" spans="2:5" ht="31.5" x14ac:dyDescent="0.25">
      <c r="B9350" s="265">
        <v>103120</v>
      </c>
      <c r="C9350" s="246" t="s">
        <v>575</v>
      </c>
      <c r="D9350" s="245" t="s">
        <v>19</v>
      </c>
      <c r="E9350" s="247">
        <v>993.9</v>
      </c>
    </row>
    <row r="9351" spans="2:5" ht="31.5" x14ac:dyDescent="0.25">
      <c r="B9351" s="265">
        <v>103107</v>
      </c>
      <c r="C9351" s="246" t="s">
        <v>562</v>
      </c>
      <c r="D9351" s="245" t="s">
        <v>19</v>
      </c>
      <c r="E9351" s="247">
        <v>94.92</v>
      </c>
    </row>
    <row r="9352" spans="2:5" ht="31.5" x14ac:dyDescent="0.25">
      <c r="B9352" s="265">
        <v>103108</v>
      </c>
      <c r="C9352" s="246" t="s">
        <v>563</v>
      </c>
      <c r="D9352" s="245" t="s">
        <v>19</v>
      </c>
      <c r="E9352" s="247">
        <v>122.77</v>
      </c>
    </row>
    <row r="9353" spans="2:5" ht="31.5" x14ac:dyDescent="0.25">
      <c r="B9353" s="265">
        <v>103109</v>
      </c>
      <c r="C9353" s="246" t="s">
        <v>564</v>
      </c>
      <c r="D9353" s="245" t="s">
        <v>19</v>
      </c>
      <c r="E9353" s="247">
        <v>202.96</v>
      </c>
    </row>
    <row r="9354" spans="2:5" ht="31.5" x14ac:dyDescent="0.25">
      <c r="B9354" s="265">
        <v>103110</v>
      </c>
      <c r="C9354" s="246" t="s">
        <v>565</v>
      </c>
      <c r="D9354" s="245" t="s">
        <v>19</v>
      </c>
      <c r="E9354" s="247">
        <v>230.83</v>
      </c>
    </row>
    <row r="9355" spans="2:5" ht="31.5" x14ac:dyDescent="0.25">
      <c r="B9355" s="265">
        <v>103111</v>
      </c>
      <c r="C9355" s="246" t="s">
        <v>566</v>
      </c>
      <c r="D9355" s="245" t="s">
        <v>19</v>
      </c>
      <c r="E9355" s="247">
        <v>311.01</v>
      </c>
    </row>
    <row r="9356" spans="2:5" ht="31.5" x14ac:dyDescent="0.25">
      <c r="B9356" s="265">
        <v>103112</v>
      </c>
      <c r="C9356" s="246" t="s">
        <v>567</v>
      </c>
      <c r="D9356" s="245" t="s">
        <v>19</v>
      </c>
      <c r="E9356" s="247">
        <v>338.87</v>
      </c>
    </row>
    <row r="9357" spans="2:5" ht="31.5" x14ac:dyDescent="0.25">
      <c r="B9357" s="265">
        <v>103113</v>
      </c>
      <c r="C9357" s="246" t="s">
        <v>568</v>
      </c>
      <c r="D9357" s="245" t="s">
        <v>19</v>
      </c>
      <c r="E9357" s="247">
        <v>419.06</v>
      </c>
    </row>
    <row r="9358" spans="2:5" ht="31.5" x14ac:dyDescent="0.25">
      <c r="B9358" s="265">
        <v>103114</v>
      </c>
      <c r="C9358" s="246" t="s">
        <v>569</v>
      </c>
      <c r="D9358" s="245" t="s">
        <v>19</v>
      </c>
      <c r="E9358" s="247">
        <v>446.92</v>
      </c>
    </row>
    <row r="9359" spans="2:5" ht="31.5" x14ac:dyDescent="0.25">
      <c r="B9359" s="265">
        <v>103115</v>
      </c>
      <c r="C9359" s="246" t="s">
        <v>570</v>
      </c>
      <c r="D9359" s="245" t="s">
        <v>19</v>
      </c>
      <c r="E9359" s="247">
        <v>502.63</v>
      </c>
    </row>
    <row r="9360" spans="2:5" ht="31.5" x14ac:dyDescent="0.25">
      <c r="B9360" s="265">
        <v>103116</v>
      </c>
      <c r="C9360" s="246" t="s">
        <v>571</v>
      </c>
      <c r="D9360" s="245" t="s">
        <v>19</v>
      </c>
      <c r="E9360" s="247">
        <v>610.66999999999996</v>
      </c>
    </row>
    <row r="9361" spans="2:5" ht="31.5" x14ac:dyDescent="0.25">
      <c r="B9361" s="265">
        <v>103105</v>
      </c>
      <c r="C9361" s="246" t="s">
        <v>560</v>
      </c>
      <c r="D9361" s="245" t="s">
        <v>19</v>
      </c>
      <c r="E9361" s="247">
        <v>55.92</v>
      </c>
    </row>
    <row r="9362" spans="2:5" ht="31.5" x14ac:dyDescent="0.25">
      <c r="B9362" s="265">
        <v>103117</v>
      </c>
      <c r="C9362" s="246" t="s">
        <v>572</v>
      </c>
      <c r="D9362" s="245" t="s">
        <v>19</v>
      </c>
      <c r="E9362" s="247">
        <v>666.39</v>
      </c>
    </row>
    <row r="9363" spans="2:5" ht="31.5" x14ac:dyDescent="0.25">
      <c r="B9363" s="265">
        <v>103118</v>
      </c>
      <c r="C9363" s="246" t="s">
        <v>573</v>
      </c>
      <c r="D9363" s="245" t="s">
        <v>19</v>
      </c>
      <c r="E9363" s="247">
        <v>774.43</v>
      </c>
    </row>
    <row r="9364" spans="2:5" ht="31.5" x14ac:dyDescent="0.25">
      <c r="B9364" s="265">
        <v>103122</v>
      </c>
      <c r="C9364" s="246" t="s">
        <v>577</v>
      </c>
      <c r="D9364" s="245" t="s">
        <v>19</v>
      </c>
      <c r="E9364" s="247">
        <v>90.66</v>
      </c>
    </row>
    <row r="9365" spans="2:5" ht="31.5" x14ac:dyDescent="0.25">
      <c r="B9365" s="265">
        <v>103135</v>
      </c>
      <c r="C9365" s="246" t="s">
        <v>590</v>
      </c>
      <c r="D9365" s="245" t="s">
        <v>19</v>
      </c>
      <c r="E9365" s="247">
        <v>1235.29</v>
      </c>
    </row>
    <row r="9366" spans="2:5" ht="31.5" x14ac:dyDescent="0.25">
      <c r="B9366" s="265">
        <v>103136</v>
      </c>
      <c r="C9366" s="246" t="s">
        <v>591</v>
      </c>
      <c r="D9366" s="245" t="s">
        <v>19</v>
      </c>
      <c r="E9366" s="247">
        <v>1480.92</v>
      </c>
    </row>
    <row r="9367" spans="2:5" ht="31.5" x14ac:dyDescent="0.25">
      <c r="B9367" s="265">
        <v>103123</v>
      </c>
      <c r="C9367" s="246" t="s">
        <v>578</v>
      </c>
      <c r="D9367" s="245" t="s">
        <v>19</v>
      </c>
      <c r="E9367" s="247">
        <v>132.46</v>
      </c>
    </row>
    <row r="9368" spans="2:5" ht="31.5" x14ac:dyDescent="0.25">
      <c r="B9368" s="265">
        <v>103124</v>
      </c>
      <c r="C9368" s="246" t="s">
        <v>579</v>
      </c>
      <c r="D9368" s="245" t="s">
        <v>19</v>
      </c>
      <c r="E9368" s="247">
        <v>174.22</v>
      </c>
    </row>
    <row r="9369" spans="2:5" ht="31.5" x14ac:dyDescent="0.25">
      <c r="B9369" s="265">
        <v>103125</v>
      </c>
      <c r="C9369" s="246" t="s">
        <v>580</v>
      </c>
      <c r="D9369" s="245" t="s">
        <v>19</v>
      </c>
      <c r="E9369" s="247">
        <v>294.52999999999997</v>
      </c>
    </row>
    <row r="9370" spans="2:5" ht="31.5" x14ac:dyDescent="0.25">
      <c r="B9370" s="265">
        <v>103126</v>
      </c>
      <c r="C9370" s="246" t="s">
        <v>581</v>
      </c>
      <c r="D9370" s="245" t="s">
        <v>19</v>
      </c>
      <c r="E9370" s="247">
        <v>336.3</v>
      </c>
    </row>
    <row r="9371" spans="2:5" ht="31.5" x14ac:dyDescent="0.25">
      <c r="B9371" s="265">
        <v>103127</v>
      </c>
      <c r="C9371" s="246" t="s">
        <v>582</v>
      </c>
      <c r="D9371" s="245" t="s">
        <v>19</v>
      </c>
      <c r="E9371" s="247">
        <v>456.61</v>
      </c>
    </row>
    <row r="9372" spans="2:5" ht="31.5" x14ac:dyDescent="0.25">
      <c r="B9372" s="265">
        <v>103128</v>
      </c>
      <c r="C9372" s="246" t="s">
        <v>583</v>
      </c>
      <c r="D9372" s="245" t="s">
        <v>19</v>
      </c>
      <c r="E9372" s="247">
        <v>498.37</v>
      </c>
    </row>
    <row r="9373" spans="2:5" ht="31.5" x14ac:dyDescent="0.25">
      <c r="B9373" s="265">
        <v>103129</v>
      </c>
      <c r="C9373" s="246" t="s">
        <v>584</v>
      </c>
      <c r="D9373" s="245" t="s">
        <v>19</v>
      </c>
      <c r="E9373" s="247">
        <v>618.67999999999995</v>
      </c>
    </row>
    <row r="9374" spans="2:5" ht="31.5" x14ac:dyDescent="0.25">
      <c r="B9374" s="265">
        <v>103130</v>
      </c>
      <c r="C9374" s="246" t="s">
        <v>585</v>
      </c>
      <c r="D9374" s="245" t="s">
        <v>19</v>
      </c>
      <c r="E9374" s="247">
        <v>660.44</v>
      </c>
    </row>
    <row r="9375" spans="2:5" ht="31.5" x14ac:dyDescent="0.25">
      <c r="B9375" s="265">
        <v>103131</v>
      </c>
      <c r="C9375" s="246" t="s">
        <v>586</v>
      </c>
      <c r="D9375" s="245" t="s">
        <v>19</v>
      </c>
      <c r="E9375" s="247">
        <v>744</v>
      </c>
    </row>
    <row r="9376" spans="2:5" ht="31.5" x14ac:dyDescent="0.25">
      <c r="B9376" s="265">
        <v>103132</v>
      </c>
      <c r="C9376" s="246" t="s">
        <v>587</v>
      </c>
      <c r="D9376" s="245" t="s">
        <v>19</v>
      </c>
      <c r="E9376" s="247">
        <v>906.07</v>
      </c>
    </row>
    <row r="9377" spans="2:5" ht="31.5" x14ac:dyDescent="0.25">
      <c r="B9377" s="265">
        <v>103121</v>
      </c>
      <c r="C9377" s="246" t="s">
        <v>576</v>
      </c>
      <c r="D9377" s="245" t="s">
        <v>19</v>
      </c>
      <c r="E9377" s="247">
        <v>73.959999999999994</v>
      </c>
    </row>
    <row r="9378" spans="2:5" ht="31.5" x14ac:dyDescent="0.25">
      <c r="B9378" s="265">
        <v>103133</v>
      </c>
      <c r="C9378" s="246" t="s">
        <v>588</v>
      </c>
      <c r="D9378" s="245" t="s">
        <v>19</v>
      </c>
      <c r="E9378" s="247">
        <v>989.65</v>
      </c>
    </row>
    <row r="9379" spans="2:5" ht="31.5" x14ac:dyDescent="0.25">
      <c r="B9379" s="265">
        <v>103134</v>
      </c>
      <c r="C9379" s="246" t="s">
        <v>589</v>
      </c>
      <c r="D9379" s="245" t="s">
        <v>19</v>
      </c>
      <c r="E9379" s="247">
        <v>1151.72</v>
      </c>
    </row>
    <row r="9380" spans="2:5" ht="31.5" x14ac:dyDescent="0.25">
      <c r="B9380" s="265">
        <v>103090</v>
      </c>
      <c r="C9380" s="246" t="s">
        <v>545</v>
      </c>
      <c r="D9380" s="245" t="s">
        <v>123</v>
      </c>
      <c r="E9380" s="247">
        <v>16.329999999999998</v>
      </c>
    </row>
    <row r="9381" spans="2:5" ht="31.5" x14ac:dyDescent="0.25">
      <c r="B9381" s="265">
        <v>103103</v>
      </c>
      <c r="C9381" s="246" t="s">
        <v>558</v>
      </c>
      <c r="D9381" s="245" t="s">
        <v>123</v>
      </c>
      <c r="E9381" s="247">
        <v>161.79</v>
      </c>
    </row>
    <row r="9382" spans="2:5" ht="31.5" x14ac:dyDescent="0.25">
      <c r="B9382" s="265">
        <v>103104</v>
      </c>
      <c r="C9382" s="246" t="s">
        <v>559</v>
      </c>
      <c r="D9382" s="245" t="s">
        <v>123</v>
      </c>
      <c r="E9382" s="247">
        <v>193.54</v>
      </c>
    </row>
    <row r="9383" spans="2:5" ht="31.5" x14ac:dyDescent="0.25">
      <c r="B9383" s="265">
        <v>103091</v>
      </c>
      <c r="C9383" s="246" t="s">
        <v>546</v>
      </c>
      <c r="D9383" s="245" t="s">
        <v>123</v>
      </c>
      <c r="E9383" s="247">
        <v>23.02</v>
      </c>
    </row>
    <row r="9384" spans="2:5" ht="31.5" x14ac:dyDescent="0.25">
      <c r="B9384" s="265">
        <v>103092</v>
      </c>
      <c r="C9384" s="246" t="s">
        <v>547</v>
      </c>
      <c r="D9384" s="245" t="s">
        <v>123</v>
      </c>
      <c r="E9384" s="247">
        <v>29.73</v>
      </c>
    </row>
    <row r="9385" spans="2:5" ht="31.5" x14ac:dyDescent="0.25">
      <c r="B9385" s="265">
        <v>103093</v>
      </c>
      <c r="C9385" s="246" t="s">
        <v>548</v>
      </c>
      <c r="D9385" s="245" t="s">
        <v>123</v>
      </c>
      <c r="E9385" s="247">
        <v>45.47</v>
      </c>
    </row>
    <row r="9386" spans="2:5" ht="31.5" x14ac:dyDescent="0.25">
      <c r="B9386" s="265">
        <v>103094</v>
      </c>
      <c r="C9386" s="246" t="s">
        <v>549</v>
      </c>
      <c r="D9386" s="245" t="s">
        <v>123</v>
      </c>
      <c r="E9386" s="247">
        <v>52.22</v>
      </c>
    </row>
    <row r="9387" spans="2:5" ht="31.5" x14ac:dyDescent="0.25">
      <c r="B9387" s="265">
        <v>103095</v>
      </c>
      <c r="C9387" s="246" t="s">
        <v>550</v>
      </c>
      <c r="D9387" s="245" t="s">
        <v>123</v>
      </c>
      <c r="E9387" s="247">
        <v>67.94</v>
      </c>
    </row>
    <row r="9388" spans="2:5" ht="31.5" x14ac:dyDescent="0.25">
      <c r="B9388" s="265">
        <v>103096</v>
      </c>
      <c r="C9388" s="246" t="s">
        <v>551</v>
      </c>
      <c r="D9388" s="245" t="s">
        <v>123</v>
      </c>
      <c r="E9388" s="247">
        <v>74.67</v>
      </c>
    </row>
    <row r="9389" spans="2:5" ht="31.5" x14ac:dyDescent="0.25">
      <c r="B9389" s="265">
        <v>103097</v>
      </c>
      <c r="C9389" s="246" t="s">
        <v>552</v>
      </c>
      <c r="D9389" s="245" t="s">
        <v>123</v>
      </c>
      <c r="E9389" s="247">
        <v>90.41</v>
      </c>
    </row>
    <row r="9390" spans="2:5" ht="31.5" x14ac:dyDescent="0.25">
      <c r="B9390" s="265">
        <v>103098</v>
      </c>
      <c r="C9390" s="246" t="s">
        <v>553</v>
      </c>
      <c r="D9390" s="245" t="s">
        <v>123</v>
      </c>
      <c r="E9390" s="247">
        <v>97.13</v>
      </c>
    </row>
    <row r="9391" spans="2:5" ht="31.5" x14ac:dyDescent="0.25">
      <c r="B9391" s="265">
        <v>103099</v>
      </c>
      <c r="C9391" s="246" t="s">
        <v>554</v>
      </c>
      <c r="D9391" s="245" t="s">
        <v>123</v>
      </c>
      <c r="E9391" s="247">
        <v>110.55</v>
      </c>
    </row>
    <row r="9392" spans="2:5" ht="31.5" x14ac:dyDescent="0.25">
      <c r="B9392" s="265">
        <v>103100</v>
      </c>
      <c r="C9392" s="246" t="s">
        <v>555</v>
      </c>
      <c r="D9392" s="245" t="s">
        <v>123</v>
      </c>
      <c r="E9392" s="247">
        <v>118.05</v>
      </c>
    </row>
    <row r="9393" spans="2:5" ht="31.5" x14ac:dyDescent="0.25">
      <c r="B9393" s="265">
        <v>103089</v>
      </c>
      <c r="C9393" s="246" t="s">
        <v>544</v>
      </c>
      <c r="D9393" s="245" t="s">
        <v>123</v>
      </c>
      <c r="E9393" s="247">
        <v>13.63</v>
      </c>
    </row>
    <row r="9394" spans="2:5" ht="31.5" x14ac:dyDescent="0.25">
      <c r="B9394" s="265">
        <v>103101</v>
      </c>
      <c r="C9394" s="246" t="s">
        <v>556</v>
      </c>
      <c r="D9394" s="245" t="s">
        <v>123</v>
      </c>
      <c r="E9394" s="247">
        <v>130.07</v>
      </c>
    </row>
    <row r="9395" spans="2:5" ht="31.5" x14ac:dyDescent="0.25">
      <c r="B9395" s="265">
        <v>103102</v>
      </c>
      <c r="C9395" s="246" t="s">
        <v>557</v>
      </c>
      <c r="D9395" s="245" t="s">
        <v>123</v>
      </c>
      <c r="E9395" s="247">
        <v>149.79</v>
      </c>
    </row>
    <row r="9396" spans="2:5" ht="31.5" x14ac:dyDescent="0.25">
      <c r="B9396" s="265">
        <v>101112</v>
      </c>
      <c r="C9396" s="246" t="s">
        <v>2313</v>
      </c>
      <c r="D9396" s="245" t="s">
        <v>173</v>
      </c>
      <c r="E9396" s="247">
        <v>983.8</v>
      </c>
    </row>
    <row r="9397" spans="2:5" ht="31.5" x14ac:dyDescent="0.25">
      <c r="B9397" s="265">
        <v>101113</v>
      </c>
      <c r="C9397" s="246" t="s">
        <v>2314</v>
      </c>
      <c r="D9397" s="245" t="s">
        <v>173</v>
      </c>
      <c r="E9397" s="247">
        <v>941</v>
      </c>
    </row>
    <row r="9398" spans="2:5" ht="31.5" x14ac:dyDescent="0.25">
      <c r="B9398" s="265">
        <v>101098</v>
      </c>
      <c r="C9398" s="246" t="s">
        <v>9924</v>
      </c>
      <c r="D9398" s="245" t="s">
        <v>173</v>
      </c>
      <c r="E9398" s="247">
        <v>1204.3599999999999</v>
      </c>
    </row>
    <row r="9399" spans="2:5" ht="47.25" x14ac:dyDescent="0.25">
      <c r="B9399" s="265">
        <v>101106</v>
      </c>
      <c r="C9399" s="246" t="s">
        <v>9925</v>
      </c>
      <c r="D9399" s="245" t="s">
        <v>173</v>
      </c>
      <c r="E9399" s="247">
        <v>1159.47</v>
      </c>
    </row>
    <row r="9400" spans="2:5" ht="31.5" x14ac:dyDescent="0.25">
      <c r="B9400" s="265">
        <v>101102</v>
      </c>
      <c r="C9400" s="246" t="s">
        <v>9926</v>
      </c>
      <c r="D9400" s="245" t="s">
        <v>173</v>
      </c>
      <c r="E9400" s="247">
        <v>914.47</v>
      </c>
    </row>
    <row r="9401" spans="2:5" ht="47.25" x14ac:dyDescent="0.25">
      <c r="B9401" s="265">
        <v>101110</v>
      </c>
      <c r="C9401" s="246" t="s">
        <v>9927</v>
      </c>
      <c r="D9401" s="245" t="s">
        <v>173</v>
      </c>
      <c r="E9401" s="247">
        <v>863.91</v>
      </c>
    </row>
    <row r="9402" spans="2:5" ht="31.5" x14ac:dyDescent="0.25">
      <c r="B9402" s="265">
        <v>101099</v>
      </c>
      <c r="C9402" s="246" t="s">
        <v>9928</v>
      </c>
      <c r="D9402" s="245" t="s">
        <v>173</v>
      </c>
      <c r="E9402" s="247">
        <v>1099.3800000000001</v>
      </c>
    </row>
    <row r="9403" spans="2:5" ht="47.25" x14ac:dyDescent="0.25">
      <c r="B9403" s="265">
        <v>101107</v>
      </c>
      <c r="C9403" s="246" t="s">
        <v>9929</v>
      </c>
      <c r="D9403" s="245" t="s">
        <v>173</v>
      </c>
      <c r="E9403" s="247">
        <v>1056.6199999999999</v>
      </c>
    </row>
    <row r="9404" spans="2:5" ht="31.5" x14ac:dyDescent="0.25">
      <c r="B9404" s="265">
        <v>101103</v>
      </c>
      <c r="C9404" s="246" t="s">
        <v>9930</v>
      </c>
      <c r="D9404" s="245" t="s">
        <v>173</v>
      </c>
      <c r="E9404" s="247">
        <v>860.58</v>
      </c>
    </row>
    <row r="9405" spans="2:5" ht="47.25" x14ac:dyDescent="0.25">
      <c r="B9405" s="265">
        <v>101111</v>
      </c>
      <c r="C9405" s="246" t="s">
        <v>9931</v>
      </c>
      <c r="D9405" s="245" t="s">
        <v>173</v>
      </c>
      <c r="E9405" s="247">
        <v>812.92</v>
      </c>
    </row>
    <row r="9406" spans="2:5" ht="31.5" x14ac:dyDescent="0.25">
      <c r="B9406" s="265">
        <v>101096</v>
      </c>
      <c r="C9406" s="246" t="s">
        <v>9932</v>
      </c>
      <c r="D9406" s="245" t="s">
        <v>173</v>
      </c>
      <c r="E9406" s="247">
        <v>1393.22</v>
      </c>
    </row>
    <row r="9407" spans="2:5" ht="47.25" x14ac:dyDescent="0.25">
      <c r="B9407" s="265">
        <v>101104</v>
      </c>
      <c r="C9407" s="246" t="s">
        <v>9933</v>
      </c>
      <c r="D9407" s="245" t="s">
        <v>173</v>
      </c>
      <c r="E9407" s="247">
        <v>1345.1</v>
      </c>
    </row>
    <row r="9408" spans="2:5" ht="31.5" x14ac:dyDescent="0.25">
      <c r="B9408" s="265">
        <v>101100</v>
      </c>
      <c r="C9408" s="246" t="s">
        <v>9934</v>
      </c>
      <c r="D9408" s="245" t="s">
        <v>173</v>
      </c>
      <c r="E9408" s="247">
        <v>967.55</v>
      </c>
    </row>
    <row r="9409" spans="2:5" ht="47.25" x14ac:dyDescent="0.25">
      <c r="B9409" s="265">
        <v>101108</v>
      </c>
      <c r="C9409" s="246" t="s">
        <v>9935</v>
      </c>
      <c r="D9409" s="245" t="s">
        <v>173</v>
      </c>
      <c r="E9409" s="247">
        <v>912.64</v>
      </c>
    </row>
    <row r="9410" spans="2:5" ht="31.5" x14ac:dyDescent="0.25">
      <c r="B9410" s="265">
        <v>101097</v>
      </c>
      <c r="C9410" s="246" t="s">
        <v>9936</v>
      </c>
      <c r="D9410" s="245" t="s">
        <v>173</v>
      </c>
      <c r="E9410" s="247">
        <v>1311.26</v>
      </c>
    </row>
    <row r="9411" spans="2:5" ht="47.25" x14ac:dyDescent="0.25">
      <c r="B9411" s="265">
        <v>101105</v>
      </c>
      <c r="C9411" s="246" t="s">
        <v>9937</v>
      </c>
      <c r="D9411" s="245" t="s">
        <v>173</v>
      </c>
      <c r="E9411" s="247">
        <v>1264.18</v>
      </c>
    </row>
    <row r="9412" spans="2:5" ht="31.5" x14ac:dyDescent="0.25">
      <c r="B9412" s="265">
        <v>101101</v>
      </c>
      <c r="C9412" s="246" t="s">
        <v>9938</v>
      </c>
      <c r="D9412" s="245" t="s">
        <v>173</v>
      </c>
      <c r="E9412" s="247">
        <v>942.7</v>
      </c>
    </row>
    <row r="9413" spans="2:5" ht="47.25" x14ac:dyDescent="0.25">
      <c r="B9413" s="265">
        <v>101109</v>
      </c>
      <c r="C9413" s="246" t="s">
        <v>9939</v>
      </c>
      <c r="D9413" s="245" t="s">
        <v>173</v>
      </c>
      <c r="E9413" s="247">
        <v>889.19</v>
      </c>
    </row>
    <row r="9414" spans="2:5" x14ac:dyDescent="0.25">
      <c r="B9414" s="265">
        <v>96393</v>
      </c>
      <c r="C9414" s="246" t="s">
        <v>6169</v>
      </c>
      <c r="D9414" s="245" t="s">
        <v>173</v>
      </c>
      <c r="E9414" s="247">
        <v>106.48</v>
      </c>
    </row>
    <row r="9415" spans="2:5" x14ac:dyDescent="0.25">
      <c r="B9415" s="265">
        <v>96394</v>
      </c>
      <c r="C9415" s="246" t="s">
        <v>6170</v>
      </c>
      <c r="D9415" s="245" t="s">
        <v>173</v>
      </c>
      <c r="E9415" s="247">
        <v>166.84</v>
      </c>
    </row>
    <row r="9416" spans="2:5" ht="31.5" x14ac:dyDescent="0.25">
      <c r="B9416" s="265">
        <v>104363</v>
      </c>
      <c r="C9416" s="246" t="s">
        <v>9940</v>
      </c>
      <c r="D9416" s="245" t="s">
        <v>174</v>
      </c>
      <c r="E9416" s="247">
        <v>0</v>
      </c>
    </row>
    <row r="9417" spans="2:5" ht="31.5" x14ac:dyDescent="0.25">
      <c r="B9417" s="265">
        <v>104360</v>
      </c>
      <c r="C9417" s="246" t="s">
        <v>9941</v>
      </c>
      <c r="D9417" s="245" t="s">
        <v>174</v>
      </c>
      <c r="E9417" s="247">
        <v>0</v>
      </c>
    </row>
    <row r="9418" spans="2:5" ht="31.5" x14ac:dyDescent="0.25">
      <c r="B9418" s="265">
        <v>104358</v>
      </c>
      <c r="C9418" s="246" t="s">
        <v>9942</v>
      </c>
      <c r="D9418" s="245" t="s">
        <v>174</v>
      </c>
      <c r="E9418" s="247">
        <v>0</v>
      </c>
    </row>
    <row r="9419" spans="2:5" ht="31.5" x14ac:dyDescent="0.25">
      <c r="B9419" s="265">
        <v>104362</v>
      </c>
      <c r="C9419" s="246" t="s">
        <v>9943</v>
      </c>
      <c r="D9419" s="245" t="s">
        <v>174</v>
      </c>
      <c r="E9419" s="247">
        <v>0</v>
      </c>
    </row>
    <row r="9420" spans="2:5" ht="31.5" x14ac:dyDescent="0.25">
      <c r="B9420" s="265">
        <v>104361</v>
      </c>
      <c r="C9420" s="246" t="s">
        <v>9944</v>
      </c>
      <c r="D9420" s="245" t="s">
        <v>174</v>
      </c>
      <c r="E9420" s="247">
        <v>0</v>
      </c>
    </row>
    <row r="9421" spans="2:5" ht="31.5" x14ac:dyDescent="0.25">
      <c r="B9421" s="265">
        <v>104359</v>
      </c>
      <c r="C9421" s="246" t="s">
        <v>9945</v>
      </c>
      <c r="D9421" s="245" t="s">
        <v>174</v>
      </c>
      <c r="E9421" s="247">
        <v>0</v>
      </c>
    </row>
    <row r="9422" spans="2:5" x14ac:dyDescent="0.25">
      <c r="B9422" s="265">
        <v>96395</v>
      </c>
      <c r="C9422" s="246" t="s">
        <v>6171</v>
      </c>
      <c r="D9422" s="245" t="s">
        <v>173</v>
      </c>
      <c r="E9422" s="247">
        <v>249.93</v>
      </c>
    </row>
    <row r="9423" spans="2:5" x14ac:dyDescent="0.25">
      <c r="B9423" s="265">
        <v>104373</v>
      </c>
      <c r="C9423" s="246" t="s">
        <v>9946</v>
      </c>
      <c r="D9423" s="245" t="s">
        <v>174</v>
      </c>
      <c r="E9423" s="247">
        <v>0</v>
      </c>
    </row>
    <row r="9424" spans="2:5" x14ac:dyDescent="0.25">
      <c r="B9424" s="265">
        <v>104374</v>
      </c>
      <c r="C9424" s="246" t="s">
        <v>9947</v>
      </c>
      <c r="D9424" s="245" t="s">
        <v>174</v>
      </c>
      <c r="E9424" s="247">
        <v>0</v>
      </c>
    </row>
    <row r="9425" spans="2:5" ht="31.5" x14ac:dyDescent="0.25">
      <c r="B9425" s="265">
        <v>105034</v>
      </c>
      <c r="C9425" s="246" t="s">
        <v>2778</v>
      </c>
      <c r="D9425" s="245" t="s">
        <v>123</v>
      </c>
      <c r="E9425" s="247">
        <v>42.66</v>
      </c>
    </row>
    <row r="9426" spans="2:5" ht="31.5" x14ac:dyDescent="0.25">
      <c r="B9426" s="265">
        <v>105033</v>
      </c>
      <c r="C9426" s="246" t="s">
        <v>2777</v>
      </c>
      <c r="D9426" s="245" t="s">
        <v>123</v>
      </c>
      <c r="E9426" s="247">
        <v>59.12</v>
      </c>
    </row>
    <row r="9427" spans="2:5" ht="31.5" x14ac:dyDescent="0.25">
      <c r="B9427" s="265">
        <v>93205</v>
      </c>
      <c r="C9427" s="246" t="s">
        <v>2764</v>
      </c>
      <c r="D9427" s="245" t="s">
        <v>123</v>
      </c>
      <c r="E9427" s="247">
        <v>71.260000000000005</v>
      </c>
    </row>
    <row r="9428" spans="2:5" x14ac:dyDescent="0.25">
      <c r="B9428" s="265">
        <v>105032</v>
      </c>
      <c r="C9428" s="246" t="s">
        <v>2776</v>
      </c>
      <c r="D9428" s="245" t="s">
        <v>123</v>
      </c>
      <c r="E9428" s="247">
        <v>32.18</v>
      </c>
    </row>
    <row r="9429" spans="2:5" x14ac:dyDescent="0.25">
      <c r="B9429" s="265">
        <v>105031</v>
      </c>
      <c r="C9429" s="246" t="s">
        <v>2775</v>
      </c>
      <c r="D9429" s="245" t="s">
        <v>123</v>
      </c>
      <c r="E9429" s="247">
        <v>47.12</v>
      </c>
    </row>
    <row r="9430" spans="2:5" x14ac:dyDescent="0.25">
      <c r="B9430" s="265">
        <v>93199</v>
      </c>
      <c r="C9430" s="246" t="s">
        <v>2760</v>
      </c>
      <c r="D9430" s="245" t="s">
        <v>123</v>
      </c>
      <c r="E9430" s="247">
        <v>51.05</v>
      </c>
    </row>
    <row r="9431" spans="2:5" x14ac:dyDescent="0.25">
      <c r="B9431" s="265">
        <v>105030</v>
      </c>
      <c r="C9431" s="246" t="s">
        <v>2774</v>
      </c>
      <c r="D9431" s="245" t="s">
        <v>123</v>
      </c>
      <c r="E9431" s="247">
        <v>45.49</v>
      </c>
    </row>
    <row r="9432" spans="2:5" x14ac:dyDescent="0.25">
      <c r="B9432" s="265">
        <v>105029</v>
      </c>
      <c r="C9432" s="246" t="s">
        <v>2773</v>
      </c>
      <c r="D9432" s="245" t="s">
        <v>123</v>
      </c>
      <c r="E9432" s="247">
        <v>53.93</v>
      </c>
    </row>
    <row r="9433" spans="2:5" x14ac:dyDescent="0.25">
      <c r="B9433" s="265">
        <v>93197</v>
      </c>
      <c r="C9433" s="246" t="s">
        <v>2759</v>
      </c>
      <c r="D9433" s="245" t="s">
        <v>123</v>
      </c>
      <c r="E9433" s="247">
        <v>62.42</v>
      </c>
    </row>
    <row r="9434" spans="2:5" x14ac:dyDescent="0.25">
      <c r="B9434" s="265">
        <v>105040</v>
      </c>
      <c r="C9434" s="246" t="s">
        <v>2784</v>
      </c>
      <c r="D9434" s="245" t="s">
        <v>123</v>
      </c>
      <c r="E9434" s="247">
        <v>38.06</v>
      </c>
    </row>
    <row r="9435" spans="2:5" x14ac:dyDescent="0.25">
      <c r="B9435" s="265">
        <v>105039</v>
      </c>
      <c r="C9435" s="246" t="s">
        <v>2783</v>
      </c>
      <c r="D9435" s="245" t="s">
        <v>123</v>
      </c>
      <c r="E9435" s="247">
        <v>56.24</v>
      </c>
    </row>
    <row r="9436" spans="2:5" x14ac:dyDescent="0.25">
      <c r="B9436" s="265">
        <v>105038</v>
      </c>
      <c r="C9436" s="246" t="s">
        <v>2782</v>
      </c>
      <c r="D9436" s="245" t="s">
        <v>123</v>
      </c>
      <c r="E9436" s="247">
        <v>78.09</v>
      </c>
    </row>
    <row r="9437" spans="2:5" x14ac:dyDescent="0.25">
      <c r="B9437" s="265">
        <v>105028</v>
      </c>
      <c r="C9437" s="246" t="s">
        <v>2772</v>
      </c>
      <c r="D9437" s="245" t="s">
        <v>123</v>
      </c>
      <c r="E9437" s="247">
        <v>23.1</v>
      </c>
    </row>
    <row r="9438" spans="2:5" x14ac:dyDescent="0.25">
      <c r="B9438" s="265">
        <v>105027</v>
      </c>
      <c r="C9438" s="246" t="s">
        <v>2771</v>
      </c>
      <c r="D9438" s="245" t="s">
        <v>123</v>
      </c>
      <c r="E9438" s="247">
        <v>26.22</v>
      </c>
    </row>
    <row r="9439" spans="2:5" x14ac:dyDescent="0.25">
      <c r="B9439" s="265">
        <v>93194</v>
      </c>
      <c r="C9439" s="246" t="s">
        <v>2758</v>
      </c>
      <c r="D9439" s="245" t="s">
        <v>123</v>
      </c>
      <c r="E9439" s="247">
        <v>29.68</v>
      </c>
    </row>
    <row r="9440" spans="2:5" x14ac:dyDescent="0.25">
      <c r="B9440" s="265">
        <v>93200</v>
      </c>
      <c r="C9440" s="246" t="s">
        <v>2761</v>
      </c>
      <c r="D9440" s="245" t="s">
        <v>123</v>
      </c>
      <c r="E9440" s="247">
        <v>14.49</v>
      </c>
    </row>
    <row r="9441" spans="2:5" x14ac:dyDescent="0.25">
      <c r="B9441" s="265">
        <v>93203</v>
      </c>
      <c r="C9441" s="246" t="s">
        <v>2763</v>
      </c>
      <c r="D9441" s="245" t="s">
        <v>123</v>
      </c>
      <c r="E9441" s="247">
        <v>12.34</v>
      </c>
    </row>
    <row r="9442" spans="2:5" x14ac:dyDescent="0.25">
      <c r="B9442" s="265">
        <v>93202</v>
      </c>
      <c r="C9442" s="246" t="s">
        <v>2762</v>
      </c>
      <c r="D9442" s="245" t="s">
        <v>123</v>
      </c>
      <c r="E9442" s="247">
        <v>32.799999999999997</v>
      </c>
    </row>
    <row r="9443" spans="2:5" x14ac:dyDescent="0.25">
      <c r="B9443" s="265">
        <v>105026</v>
      </c>
      <c r="C9443" s="246" t="s">
        <v>2770</v>
      </c>
      <c r="D9443" s="245" t="s">
        <v>123</v>
      </c>
      <c r="E9443" s="247">
        <v>42.53</v>
      </c>
    </row>
    <row r="9444" spans="2:5" x14ac:dyDescent="0.25">
      <c r="B9444" s="265">
        <v>105025</v>
      </c>
      <c r="C9444" s="246" t="s">
        <v>2769</v>
      </c>
      <c r="D9444" s="245" t="s">
        <v>123</v>
      </c>
      <c r="E9444" s="247">
        <v>60</v>
      </c>
    </row>
    <row r="9445" spans="2:5" x14ac:dyDescent="0.25">
      <c r="B9445" s="265">
        <v>93191</v>
      </c>
      <c r="C9445" s="246" t="s">
        <v>2757</v>
      </c>
      <c r="D9445" s="245" t="s">
        <v>123</v>
      </c>
      <c r="E9445" s="247">
        <v>72.69</v>
      </c>
    </row>
    <row r="9446" spans="2:5" x14ac:dyDescent="0.25">
      <c r="B9446" s="265">
        <v>105024</v>
      </c>
      <c r="C9446" s="246" t="s">
        <v>2768</v>
      </c>
      <c r="D9446" s="245" t="s">
        <v>123</v>
      </c>
      <c r="E9446" s="247">
        <v>59.57</v>
      </c>
    </row>
    <row r="9447" spans="2:5" x14ac:dyDescent="0.25">
      <c r="B9447" s="265">
        <v>105023</v>
      </c>
      <c r="C9447" s="246" t="s">
        <v>2767</v>
      </c>
      <c r="D9447" s="245" t="s">
        <v>123</v>
      </c>
      <c r="E9447" s="247">
        <v>72.58</v>
      </c>
    </row>
    <row r="9448" spans="2:5" x14ac:dyDescent="0.25">
      <c r="B9448" s="265">
        <v>93187</v>
      </c>
      <c r="C9448" s="246" t="s">
        <v>2756</v>
      </c>
      <c r="D9448" s="245" t="s">
        <v>123</v>
      </c>
      <c r="E9448" s="247">
        <v>85.58</v>
      </c>
    </row>
    <row r="9449" spans="2:5" x14ac:dyDescent="0.25">
      <c r="B9449" s="265">
        <v>105037</v>
      </c>
      <c r="C9449" s="246" t="s">
        <v>2781</v>
      </c>
      <c r="D9449" s="245" t="s">
        <v>123</v>
      </c>
      <c r="E9449" s="247">
        <v>38.270000000000003</v>
      </c>
    </row>
    <row r="9450" spans="2:5" x14ac:dyDescent="0.25">
      <c r="B9450" s="265">
        <v>105036</v>
      </c>
      <c r="C9450" s="246" t="s">
        <v>2780</v>
      </c>
      <c r="D9450" s="245" t="s">
        <v>123</v>
      </c>
      <c r="E9450" s="247">
        <v>56.5</v>
      </c>
    </row>
    <row r="9451" spans="2:5" x14ac:dyDescent="0.25">
      <c r="B9451" s="265">
        <v>105035</v>
      </c>
      <c r="C9451" s="246" t="s">
        <v>2779</v>
      </c>
      <c r="D9451" s="245" t="s">
        <v>123</v>
      </c>
      <c r="E9451" s="247">
        <v>78.33</v>
      </c>
    </row>
    <row r="9452" spans="2:5" x14ac:dyDescent="0.25">
      <c r="B9452" s="265">
        <v>105022</v>
      </c>
      <c r="C9452" s="246" t="s">
        <v>2766</v>
      </c>
      <c r="D9452" s="245" t="s">
        <v>123</v>
      </c>
      <c r="E9452" s="247">
        <v>23.51</v>
      </c>
    </row>
    <row r="9453" spans="2:5" x14ac:dyDescent="0.25">
      <c r="B9453" s="265">
        <v>105021</v>
      </c>
      <c r="C9453" s="246" t="s">
        <v>2765</v>
      </c>
      <c r="D9453" s="245" t="s">
        <v>123</v>
      </c>
      <c r="E9453" s="247">
        <v>26.65</v>
      </c>
    </row>
    <row r="9454" spans="2:5" x14ac:dyDescent="0.25">
      <c r="B9454" s="265">
        <v>93184</v>
      </c>
      <c r="C9454" s="246" t="s">
        <v>2755</v>
      </c>
      <c r="D9454" s="245" t="s">
        <v>123</v>
      </c>
      <c r="E9454" s="247">
        <v>30.54</v>
      </c>
    </row>
    <row r="9455" spans="2:5" ht="31.5" x14ac:dyDescent="0.25">
      <c r="B9455" s="265">
        <v>102149</v>
      </c>
      <c r="C9455" s="246" t="s">
        <v>9948</v>
      </c>
      <c r="D9455" s="245" t="s">
        <v>121</v>
      </c>
      <c r="E9455" s="247">
        <v>0</v>
      </c>
    </row>
    <row r="9456" spans="2:5" ht="31.5" x14ac:dyDescent="0.25">
      <c r="B9456" s="265">
        <v>102150</v>
      </c>
      <c r="C9456" s="246" t="s">
        <v>9949</v>
      </c>
      <c r="D9456" s="245" t="s">
        <v>121</v>
      </c>
      <c r="E9456" s="247">
        <v>0</v>
      </c>
    </row>
    <row r="9457" spans="2:5" ht="31.5" x14ac:dyDescent="0.25">
      <c r="B9457" s="265">
        <v>102145</v>
      </c>
      <c r="C9457" s="246" t="s">
        <v>9950</v>
      </c>
      <c r="D9457" s="245" t="s">
        <v>121</v>
      </c>
      <c r="E9457" s="247">
        <v>0</v>
      </c>
    </row>
    <row r="9458" spans="2:5" ht="31.5" x14ac:dyDescent="0.25">
      <c r="B9458" s="265">
        <v>102146</v>
      </c>
      <c r="C9458" s="246" t="s">
        <v>9951</v>
      </c>
      <c r="D9458" s="245" t="s">
        <v>121</v>
      </c>
      <c r="E9458" s="247">
        <v>0</v>
      </c>
    </row>
    <row r="9459" spans="2:5" x14ac:dyDescent="0.25">
      <c r="B9459" s="265">
        <v>102147</v>
      </c>
      <c r="C9459" s="246" t="s">
        <v>9952</v>
      </c>
      <c r="D9459" s="245" t="s">
        <v>121</v>
      </c>
      <c r="E9459" s="247">
        <v>0</v>
      </c>
    </row>
    <row r="9460" spans="2:5" ht="31.5" x14ac:dyDescent="0.25">
      <c r="B9460" s="265">
        <v>102148</v>
      </c>
      <c r="C9460" s="246" t="s">
        <v>9953</v>
      </c>
      <c r="D9460" s="245" t="s">
        <v>121</v>
      </c>
      <c r="E9460" s="247">
        <v>0</v>
      </c>
    </row>
    <row r="9461" spans="2:5" ht="31.5" x14ac:dyDescent="0.25">
      <c r="B9461" s="265">
        <v>102143</v>
      </c>
      <c r="C9461" s="246" t="s">
        <v>9954</v>
      </c>
      <c r="D9461" s="245" t="s">
        <v>121</v>
      </c>
      <c r="E9461" s="247">
        <v>0</v>
      </c>
    </row>
    <row r="9462" spans="2:5" ht="31.5" x14ac:dyDescent="0.25">
      <c r="B9462" s="265">
        <v>102144</v>
      </c>
      <c r="C9462" s="246" t="s">
        <v>9955</v>
      </c>
      <c r="D9462" s="245" t="s">
        <v>121</v>
      </c>
      <c r="E9462" s="247">
        <v>0</v>
      </c>
    </row>
    <row r="9463" spans="2:5" ht="31.5" x14ac:dyDescent="0.25">
      <c r="B9463" s="265">
        <v>102171</v>
      </c>
      <c r="C9463" s="246" t="s">
        <v>2298</v>
      </c>
      <c r="D9463" s="245" t="s">
        <v>121</v>
      </c>
      <c r="E9463" s="247">
        <v>497.5</v>
      </c>
    </row>
    <row r="9464" spans="2:5" ht="31.5" x14ac:dyDescent="0.25">
      <c r="B9464" s="265">
        <v>102172</v>
      </c>
      <c r="C9464" s="246" t="s">
        <v>2299</v>
      </c>
      <c r="D9464" s="245" t="s">
        <v>121</v>
      </c>
      <c r="E9464" s="247">
        <v>478.73</v>
      </c>
    </row>
    <row r="9465" spans="2:5" ht="31.5" x14ac:dyDescent="0.25">
      <c r="B9465" s="265">
        <v>102170</v>
      </c>
      <c r="C9465" s="246" t="s">
        <v>2297</v>
      </c>
      <c r="D9465" s="245" t="s">
        <v>121</v>
      </c>
      <c r="E9465" s="247">
        <v>287.16000000000003</v>
      </c>
    </row>
    <row r="9466" spans="2:5" x14ac:dyDescent="0.25">
      <c r="B9466" s="265">
        <v>102160</v>
      </c>
      <c r="C9466" s="246" t="s">
        <v>2287</v>
      </c>
      <c r="D9466" s="245" t="s">
        <v>121</v>
      </c>
      <c r="E9466" s="247">
        <v>175.6</v>
      </c>
    </row>
    <row r="9467" spans="2:5" x14ac:dyDescent="0.25">
      <c r="B9467" s="265">
        <v>102177</v>
      </c>
      <c r="C9467" s="246" t="s">
        <v>2301</v>
      </c>
      <c r="D9467" s="245" t="s">
        <v>121</v>
      </c>
      <c r="E9467" s="247">
        <v>1763.99</v>
      </c>
    </row>
    <row r="9468" spans="2:5" x14ac:dyDescent="0.25">
      <c r="B9468" s="265">
        <v>102174</v>
      </c>
      <c r="C9468" s="246" t="s">
        <v>9956</v>
      </c>
      <c r="D9468" s="245" t="s">
        <v>121</v>
      </c>
      <c r="E9468" s="247">
        <v>0</v>
      </c>
    </row>
    <row r="9469" spans="2:5" x14ac:dyDescent="0.25">
      <c r="B9469" s="265">
        <v>102178</v>
      </c>
      <c r="C9469" s="246" t="s">
        <v>2302</v>
      </c>
      <c r="D9469" s="245" t="s">
        <v>121</v>
      </c>
      <c r="E9469" s="247">
        <v>2011.28</v>
      </c>
    </row>
    <row r="9470" spans="2:5" x14ac:dyDescent="0.25">
      <c r="B9470" s="265">
        <v>102175</v>
      </c>
      <c r="C9470" s="246" t="s">
        <v>9957</v>
      </c>
      <c r="D9470" s="245" t="s">
        <v>121</v>
      </c>
      <c r="E9470" s="247">
        <v>0</v>
      </c>
    </row>
    <row r="9471" spans="2:5" x14ac:dyDescent="0.25">
      <c r="B9471" s="265">
        <v>102176</v>
      </c>
      <c r="C9471" s="246" t="s">
        <v>2300</v>
      </c>
      <c r="D9471" s="245" t="s">
        <v>121</v>
      </c>
      <c r="E9471" s="247">
        <v>911.22</v>
      </c>
    </row>
    <row r="9472" spans="2:5" x14ac:dyDescent="0.25">
      <c r="B9472" s="265">
        <v>102173</v>
      </c>
      <c r="C9472" s="246" t="s">
        <v>9958</v>
      </c>
      <c r="D9472" s="245" t="s">
        <v>121</v>
      </c>
      <c r="E9472" s="247">
        <v>0</v>
      </c>
    </row>
    <row r="9473" spans="2:5" ht="31.5" x14ac:dyDescent="0.25">
      <c r="B9473" s="265">
        <v>102163</v>
      </c>
      <c r="C9473" s="246" t="s">
        <v>2290</v>
      </c>
      <c r="D9473" s="245" t="s">
        <v>121</v>
      </c>
      <c r="E9473" s="247">
        <v>359.66</v>
      </c>
    </row>
    <row r="9474" spans="2:5" x14ac:dyDescent="0.25">
      <c r="B9474" s="265">
        <v>102153</v>
      </c>
      <c r="C9474" s="246" t="s">
        <v>2280</v>
      </c>
      <c r="D9474" s="245" t="s">
        <v>121</v>
      </c>
      <c r="E9474" s="247">
        <v>248.1</v>
      </c>
    </row>
    <row r="9475" spans="2:5" ht="31.5" x14ac:dyDescent="0.25">
      <c r="B9475" s="265">
        <v>102165</v>
      </c>
      <c r="C9475" s="246" t="s">
        <v>2292</v>
      </c>
      <c r="D9475" s="245" t="s">
        <v>121</v>
      </c>
      <c r="E9475" s="247">
        <v>343.7</v>
      </c>
    </row>
    <row r="9476" spans="2:5" x14ac:dyDescent="0.25">
      <c r="B9476" s="265">
        <v>102155</v>
      </c>
      <c r="C9476" s="246" t="s">
        <v>2282</v>
      </c>
      <c r="D9476" s="245" t="s">
        <v>121</v>
      </c>
      <c r="E9476" s="247">
        <v>252.68</v>
      </c>
    </row>
    <row r="9477" spans="2:5" ht="31.5" x14ac:dyDescent="0.25">
      <c r="B9477" s="265">
        <v>102167</v>
      </c>
      <c r="C9477" s="246" t="s">
        <v>2294</v>
      </c>
      <c r="D9477" s="245" t="s">
        <v>121</v>
      </c>
      <c r="E9477" s="247">
        <v>394.15</v>
      </c>
    </row>
    <row r="9478" spans="2:5" x14ac:dyDescent="0.25">
      <c r="B9478" s="265">
        <v>102157</v>
      </c>
      <c r="C9478" s="246" t="s">
        <v>2284</v>
      </c>
      <c r="D9478" s="245" t="s">
        <v>121</v>
      </c>
      <c r="E9478" s="247">
        <v>323.68</v>
      </c>
    </row>
    <row r="9479" spans="2:5" ht="31.5" x14ac:dyDescent="0.25">
      <c r="B9479" s="265">
        <v>102169</v>
      </c>
      <c r="C9479" s="246" t="s">
        <v>2296</v>
      </c>
      <c r="D9479" s="245" t="s">
        <v>121</v>
      </c>
      <c r="E9479" s="247">
        <v>429.89</v>
      </c>
    </row>
    <row r="9480" spans="2:5" ht="31.5" x14ac:dyDescent="0.25">
      <c r="B9480" s="265">
        <v>102159</v>
      </c>
      <c r="C9480" s="246" t="s">
        <v>2286</v>
      </c>
      <c r="D9480" s="245" t="s">
        <v>121</v>
      </c>
      <c r="E9480" s="247">
        <v>384.41</v>
      </c>
    </row>
    <row r="9481" spans="2:5" ht="31.5" x14ac:dyDescent="0.25">
      <c r="B9481" s="265">
        <v>102161</v>
      </c>
      <c r="C9481" s="246" t="s">
        <v>2288</v>
      </c>
      <c r="D9481" s="245" t="s">
        <v>121</v>
      </c>
      <c r="E9481" s="247">
        <v>293.2</v>
      </c>
    </row>
    <row r="9482" spans="2:5" x14ac:dyDescent="0.25">
      <c r="B9482" s="265">
        <v>102151</v>
      </c>
      <c r="C9482" s="246" t="s">
        <v>2278</v>
      </c>
      <c r="D9482" s="245" t="s">
        <v>121</v>
      </c>
      <c r="E9482" s="247">
        <v>181.64</v>
      </c>
    </row>
    <row r="9483" spans="2:5" ht="31.5" x14ac:dyDescent="0.25">
      <c r="B9483" s="265">
        <v>102162</v>
      </c>
      <c r="C9483" s="246" t="s">
        <v>2289</v>
      </c>
      <c r="D9483" s="245" t="s">
        <v>121</v>
      </c>
      <c r="E9483" s="247">
        <v>311.33</v>
      </c>
    </row>
    <row r="9484" spans="2:5" ht="31.5" x14ac:dyDescent="0.25">
      <c r="B9484" s="265">
        <v>102164</v>
      </c>
      <c r="C9484" s="246" t="s">
        <v>2291</v>
      </c>
      <c r="D9484" s="245" t="s">
        <v>121</v>
      </c>
      <c r="E9484" s="247">
        <v>304.16000000000003</v>
      </c>
    </row>
    <row r="9485" spans="2:5" x14ac:dyDescent="0.25">
      <c r="B9485" s="265">
        <v>102154</v>
      </c>
      <c r="C9485" s="246" t="s">
        <v>2281</v>
      </c>
      <c r="D9485" s="245" t="s">
        <v>121</v>
      </c>
      <c r="E9485" s="247">
        <v>213.14</v>
      </c>
    </row>
    <row r="9486" spans="2:5" ht="31.5" x14ac:dyDescent="0.25">
      <c r="B9486" s="265">
        <v>102166</v>
      </c>
      <c r="C9486" s="246" t="s">
        <v>2293</v>
      </c>
      <c r="D9486" s="245" t="s">
        <v>121</v>
      </c>
      <c r="E9486" s="247">
        <v>309.56</v>
      </c>
    </row>
    <row r="9487" spans="2:5" x14ac:dyDescent="0.25">
      <c r="B9487" s="265">
        <v>102156</v>
      </c>
      <c r="C9487" s="246" t="s">
        <v>2283</v>
      </c>
      <c r="D9487" s="245" t="s">
        <v>121</v>
      </c>
      <c r="E9487" s="247">
        <v>239.09</v>
      </c>
    </row>
    <row r="9488" spans="2:5" ht="31.5" x14ac:dyDescent="0.25">
      <c r="B9488" s="265">
        <v>102168</v>
      </c>
      <c r="C9488" s="246" t="s">
        <v>2295</v>
      </c>
      <c r="D9488" s="245" t="s">
        <v>121</v>
      </c>
      <c r="E9488" s="247">
        <v>376.91</v>
      </c>
    </row>
    <row r="9489" spans="2:5" x14ac:dyDescent="0.25">
      <c r="B9489" s="265">
        <v>102158</v>
      </c>
      <c r="C9489" s="246" t="s">
        <v>2285</v>
      </c>
      <c r="D9489" s="245" t="s">
        <v>121</v>
      </c>
      <c r="E9489" s="247">
        <v>324.7</v>
      </c>
    </row>
    <row r="9490" spans="2:5" x14ac:dyDescent="0.25">
      <c r="B9490" s="265">
        <v>102152</v>
      </c>
      <c r="C9490" s="246" t="s">
        <v>2279</v>
      </c>
      <c r="D9490" s="245" t="s">
        <v>121</v>
      </c>
      <c r="E9490" s="247">
        <v>199.77</v>
      </c>
    </row>
    <row r="9491" spans="2:5" x14ac:dyDescent="0.25">
      <c r="B9491" s="265">
        <v>102181</v>
      </c>
      <c r="C9491" s="246" t="s">
        <v>2305</v>
      </c>
      <c r="D9491" s="245" t="s">
        <v>121</v>
      </c>
      <c r="E9491" s="247">
        <v>656.45</v>
      </c>
    </row>
    <row r="9492" spans="2:5" x14ac:dyDescent="0.25">
      <c r="B9492" s="265">
        <v>102179</v>
      </c>
      <c r="C9492" s="246" t="s">
        <v>2303</v>
      </c>
      <c r="D9492" s="245" t="s">
        <v>121</v>
      </c>
      <c r="E9492" s="247">
        <v>475.02</v>
      </c>
    </row>
    <row r="9493" spans="2:5" x14ac:dyDescent="0.25">
      <c r="B9493" s="265">
        <v>102180</v>
      </c>
      <c r="C9493" s="246" t="s">
        <v>2304</v>
      </c>
      <c r="D9493" s="245" t="s">
        <v>121</v>
      </c>
      <c r="E9493" s="247">
        <v>552.48</v>
      </c>
    </row>
    <row r="9494" spans="2:5" ht="47.25" x14ac:dyDescent="0.25">
      <c r="B9494" s="265">
        <v>102189</v>
      </c>
      <c r="C9494" s="246" t="s">
        <v>2269</v>
      </c>
      <c r="D9494" s="245" t="s">
        <v>19</v>
      </c>
      <c r="E9494" s="247">
        <v>306.29000000000002</v>
      </c>
    </row>
    <row r="9495" spans="2:5" x14ac:dyDescent="0.25">
      <c r="B9495" s="265">
        <v>102188</v>
      </c>
      <c r="C9495" s="246" t="s">
        <v>2268</v>
      </c>
      <c r="D9495" s="245" t="s">
        <v>19</v>
      </c>
      <c r="E9495" s="247">
        <v>1061.02</v>
      </c>
    </row>
    <row r="9496" spans="2:5" ht="31.5" x14ac:dyDescent="0.25">
      <c r="B9496" s="265">
        <v>102185</v>
      </c>
      <c r="C9496" s="246" t="s">
        <v>2309</v>
      </c>
      <c r="D9496" s="245" t="s">
        <v>19</v>
      </c>
      <c r="E9496" s="247">
        <v>4754.1499999999996</v>
      </c>
    </row>
    <row r="9497" spans="2:5" ht="31.5" x14ac:dyDescent="0.25">
      <c r="B9497" s="265">
        <v>102184</v>
      </c>
      <c r="C9497" s="246" t="s">
        <v>2308</v>
      </c>
      <c r="D9497" s="245" t="s">
        <v>19</v>
      </c>
      <c r="E9497" s="247">
        <v>2368.8200000000002</v>
      </c>
    </row>
    <row r="9498" spans="2:5" ht="31.5" x14ac:dyDescent="0.25">
      <c r="B9498" s="265">
        <v>102187</v>
      </c>
      <c r="C9498" s="246" t="s">
        <v>9959</v>
      </c>
      <c r="D9498" s="245" t="s">
        <v>19</v>
      </c>
      <c r="E9498" s="247">
        <v>0</v>
      </c>
    </row>
    <row r="9499" spans="2:5" x14ac:dyDescent="0.25">
      <c r="B9499" s="265">
        <v>102186</v>
      </c>
      <c r="C9499" s="246" t="s">
        <v>9960</v>
      </c>
      <c r="D9499" s="245" t="s">
        <v>19</v>
      </c>
      <c r="E9499" s="247">
        <v>0</v>
      </c>
    </row>
    <row r="9500" spans="2:5" ht="31.5" x14ac:dyDescent="0.25">
      <c r="B9500" s="265">
        <v>102183</v>
      </c>
      <c r="C9500" s="246" t="s">
        <v>2307</v>
      </c>
      <c r="D9500" s="245" t="s">
        <v>19</v>
      </c>
      <c r="E9500" s="247">
        <v>2695.68</v>
      </c>
    </row>
    <row r="9501" spans="2:5" x14ac:dyDescent="0.25">
      <c r="B9501" s="265">
        <v>102182</v>
      </c>
      <c r="C9501" s="246" t="s">
        <v>2306</v>
      </c>
      <c r="D9501" s="245" t="s">
        <v>19</v>
      </c>
      <c r="E9501" s="247">
        <v>1339.36</v>
      </c>
    </row>
    <row r="9502" spans="2:5" x14ac:dyDescent="0.25">
      <c r="B9502" s="265">
        <v>102191</v>
      </c>
      <c r="C9502" s="246" t="s">
        <v>2311</v>
      </c>
      <c r="D9502" s="245" t="s">
        <v>121</v>
      </c>
      <c r="E9502" s="247">
        <v>31.69</v>
      </c>
    </row>
    <row r="9503" spans="2:5" x14ac:dyDescent="0.25">
      <c r="B9503" s="265">
        <v>102190</v>
      </c>
      <c r="C9503" s="246" t="s">
        <v>2310</v>
      </c>
      <c r="D9503" s="245" t="s">
        <v>121</v>
      </c>
      <c r="E9503" s="247">
        <v>26.08</v>
      </c>
    </row>
    <row r="9504" spans="2:5" x14ac:dyDescent="0.25">
      <c r="B9504" s="265">
        <v>102192</v>
      </c>
      <c r="C9504" s="246" t="s">
        <v>2312</v>
      </c>
      <c r="D9504" s="245" t="s">
        <v>121</v>
      </c>
      <c r="E9504" s="247">
        <v>22.62</v>
      </c>
    </row>
    <row r="9505" spans="2:5" ht="31.5" x14ac:dyDescent="0.25">
      <c r="B9505" s="265">
        <v>89354</v>
      </c>
      <c r="C9505" s="246" t="s">
        <v>5309</v>
      </c>
      <c r="D9505" s="245" t="s">
        <v>19</v>
      </c>
      <c r="E9505" s="247">
        <v>531.82000000000005</v>
      </c>
    </row>
    <row r="9506" spans="2:5" x14ac:dyDescent="0.25">
      <c r="B9506" s="265">
        <v>103041</v>
      </c>
      <c r="C9506" s="246" t="s">
        <v>5377</v>
      </c>
      <c r="D9506" s="245" t="s">
        <v>19</v>
      </c>
      <c r="E9506" s="247">
        <v>21.41</v>
      </c>
    </row>
    <row r="9507" spans="2:5" x14ac:dyDescent="0.25">
      <c r="B9507" s="265">
        <v>103042</v>
      </c>
      <c r="C9507" s="246" t="s">
        <v>5378</v>
      </c>
      <c r="D9507" s="245" t="s">
        <v>19</v>
      </c>
      <c r="E9507" s="247">
        <v>26.86</v>
      </c>
    </row>
    <row r="9508" spans="2:5" ht="31.5" x14ac:dyDescent="0.25">
      <c r="B9508" s="265">
        <v>103043</v>
      </c>
      <c r="C9508" s="246" t="s">
        <v>5379</v>
      </c>
      <c r="D9508" s="245" t="s">
        <v>19</v>
      </c>
      <c r="E9508" s="247">
        <v>24.5</v>
      </c>
    </row>
    <row r="9509" spans="2:5" ht="31.5" x14ac:dyDescent="0.25">
      <c r="B9509" s="265">
        <v>103044</v>
      </c>
      <c r="C9509" s="246" t="s">
        <v>5380</v>
      </c>
      <c r="D9509" s="245" t="s">
        <v>19</v>
      </c>
      <c r="E9509" s="247">
        <v>33.299999999999997</v>
      </c>
    </row>
    <row r="9510" spans="2:5" x14ac:dyDescent="0.25">
      <c r="B9510" s="265">
        <v>103039</v>
      </c>
      <c r="C9510" s="246" t="s">
        <v>5375</v>
      </c>
      <c r="D9510" s="245" t="s">
        <v>19</v>
      </c>
      <c r="E9510" s="247">
        <v>73.930000000000007</v>
      </c>
    </row>
    <row r="9511" spans="2:5" x14ac:dyDescent="0.25">
      <c r="B9511" s="265">
        <v>103038</v>
      </c>
      <c r="C9511" s="246" t="s">
        <v>5374</v>
      </c>
      <c r="D9511" s="245" t="s">
        <v>19</v>
      </c>
      <c r="E9511" s="247">
        <v>67.17</v>
      </c>
    </row>
    <row r="9512" spans="2:5" x14ac:dyDescent="0.25">
      <c r="B9512" s="265">
        <v>103037</v>
      </c>
      <c r="C9512" s="246" t="s">
        <v>5373</v>
      </c>
      <c r="D9512" s="245" t="s">
        <v>19</v>
      </c>
      <c r="E9512" s="247">
        <v>50.13</v>
      </c>
    </row>
    <row r="9513" spans="2:5" x14ac:dyDescent="0.25">
      <c r="B9513" s="265">
        <v>103036</v>
      </c>
      <c r="C9513" s="246" t="s">
        <v>5372</v>
      </c>
      <c r="D9513" s="245" t="s">
        <v>19</v>
      </c>
      <c r="E9513" s="247">
        <v>25.4</v>
      </c>
    </row>
    <row r="9514" spans="2:5" x14ac:dyDescent="0.25">
      <c r="B9514" s="265">
        <v>103040</v>
      </c>
      <c r="C9514" s="246" t="s">
        <v>5376</v>
      </c>
      <c r="D9514" s="245" t="s">
        <v>19</v>
      </c>
      <c r="E9514" s="247">
        <v>108.88</v>
      </c>
    </row>
    <row r="9515" spans="2:5" x14ac:dyDescent="0.25">
      <c r="B9515" s="265">
        <v>90371</v>
      </c>
      <c r="C9515" s="246" t="s">
        <v>5314</v>
      </c>
      <c r="D9515" s="245" t="s">
        <v>19</v>
      </c>
      <c r="E9515" s="247">
        <v>32.03</v>
      </c>
    </row>
    <row r="9516" spans="2:5" x14ac:dyDescent="0.25">
      <c r="B9516" s="265">
        <v>103047</v>
      </c>
      <c r="C9516" s="246" t="s">
        <v>5383</v>
      </c>
      <c r="D9516" s="245" t="s">
        <v>19</v>
      </c>
      <c r="E9516" s="247">
        <v>26.26</v>
      </c>
    </row>
    <row r="9517" spans="2:5" x14ac:dyDescent="0.25">
      <c r="B9517" s="265">
        <v>94489</v>
      </c>
      <c r="C9517" s="246" t="s">
        <v>5315</v>
      </c>
      <c r="D9517" s="245" t="s">
        <v>19</v>
      </c>
      <c r="E9517" s="247">
        <v>31.89</v>
      </c>
    </row>
    <row r="9518" spans="2:5" x14ac:dyDescent="0.25">
      <c r="B9518" s="265">
        <v>94490</v>
      </c>
      <c r="C9518" s="246" t="s">
        <v>5316</v>
      </c>
      <c r="D9518" s="245" t="s">
        <v>19</v>
      </c>
      <c r="E9518" s="247">
        <v>46.54</v>
      </c>
    </row>
    <row r="9519" spans="2:5" x14ac:dyDescent="0.25">
      <c r="B9519" s="265">
        <v>94491</v>
      </c>
      <c r="C9519" s="246" t="s">
        <v>5317</v>
      </c>
      <c r="D9519" s="245" t="s">
        <v>19</v>
      </c>
      <c r="E9519" s="247">
        <v>63.58</v>
      </c>
    </row>
    <row r="9520" spans="2:5" x14ac:dyDescent="0.25">
      <c r="B9520" s="265">
        <v>94492</v>
      </c>
      <c r="C9520" s="246" t="s">
        <v>5318</v>
      </c>
      <c r="D9520" s="245" t="s">
        <v>19</v>
      </c>
      <c r="E9520" s="247">
        <v>65.31</v>
      </c>
    </row>
    <row r="9521" spans="2:5" x14ac:dyDescent="0.25">
      <c r="B9521" s="265">
        <v>94493</v>
      </c>
      <c r="C9521" s="246" t="s">
        <v>5319</v>
      </c>
      <c r="D9521" s="245" t="s">
        <v>19</v>
      </c>
      <c r="E9521" s="247">
        <v>119.31</v>
      </c>
    </row>
    <row r="9522" spans="2:5" x14ac:dyDescent="0.25">
      <c r="B9522" s="265">
        <v>94497</v>
      </c>
      <c r="C9522" s="246" t="s">
        <v>5322</v>
      </c>
      <c r="D9522" s="245" t="s">
        <v>19</v>
      </c>
      <c r="E9522" s="247">
        <v>112.9</v>
      </c>
    </row>
    <row r="9523" spans="2:5" ht="31.5" x14ac:dyDescent="0.25">
      <c r="B9523" s="265">
        <v>94794</v>
      </c>
      <c r="C9523" s="246" t="s">
        <v>5329</v>
      </c>
      <c r="D9523" s="245" t="s">
        <v>19</v>
      </c>
      <c r="E9523" s="247">
        <v>177.23</v>
      </c>
    </row>
    <row r="9524" spans="2:5" x14ac:dyDescent="0.25">
      <c r="B9524" s="265">
        <v>94496</v>
      </c>
      <c r="C9524" s="246" t="s">
        <v>5321</v>
      </c>
      <c r="D9524" s="245" t="s">
        <v>19</v>
      </c>
      <c r="E9524" s="247">
        <v>89.03</v>
      </c>
    </row>
    <row r="9525" spans="2:5" ht="31.5" x14ac:dyDescent="0.25">
      <c r="B9525" s="265">
        <v>94793</v>
      </c>
      <c r="C9525" s="246" t="s">
        <v>5328</v>
      </c>
      <c r="D9525" s="245" t="s">
        <v>19</v>
      </c>
      <c r="E9525" s="247">
        <v>166.48</v>
      </c>
    </row>
    <row r="9526" spans="2:5" x14ac:dyDescent="0.25">
      <c r="B9526" s="265">
        <v>94495</v>
      </c>
      <c r="C9526" s="246" t="s">
        <v>5320</v>
      </c>
      <c r="D9526" s="245" t="s">
        <v>19</v>
      </c>
      <c r="E9526" s="247">
        <v>65.36</v>
      </c>
    </row>
    <row r="9527" spans="2:5" ht="31.5" x14ac:dyDescent="0.25">
      <c r="B9527" s="265">
        <v>94792</v>
      </c>
      <c r="C9527" s="246" t="s">
        <v>5327</v>
      </c>
      <c r="D9527" s="245" t="s">
        <v>19</v>
      </c>
      <c r="E9527" s="247">
        <v>122.01</v>
      </c>
    </row>
    <row r="9528" spans="2:5" x14ac:dyDescent="0.25">
      <c r="B9528" s="265">
        <v>89352</v>
      </c>
      <c r="C9528" s="246" t="s">
        <v>5307</v>
      </c>
      <c r="D9528" s="245" t="s">
        <v>19</v>
      </c>
      <c r="E9528" s="247">
        <v>38.119999999999997</v>
      </c>
    </row>
    <row r="9529" spans="2:5" ht="31.5" x14ac:dyDescent="0.25">
      <c r="B9529" s="265">
        <v>89986</v>
      </c>
      <c r="C9529" s="246" t="s">
        <v>5312</v>
      </c>
      <c r="D9529" s="245" t="s">
        <v>19</v>
      </c>
      <c r="E9529" s="247">
        <v>88</v>
      </c>
    </row>
    <row r="9530" spans="2:5" x14ac:dyDescent="0.25">
      <c r="B9530" s="265">
        <v>94499</v>
      </c>
      <c r="C9530" s="246" t="s">
        <v>5324</v>
      </c>
      <c r="D9530" s="245" t="s">
        <v>19</v>
      </c>
      <c r="E9530" s="247">
        <v>305.52</v>
      </c>
    </row>
    <row r="9531" spans="2:5" x14ac:dyDescent="0.25">
      <c r="B9531" s="265">
        <v>94498</v>
      </c>
      <c r="C9531" s="246" t="s">
        <v>5323</v>
      </c>
      <c r="D9531" s="245" t="s">
        <v>19</v>
      </c>
      <c r="E9531" s="247">
        <v>155.44</v>
      </c>
    </row>
    <row r="9532" spans="2:5" x14ac:dyDescent="0.25">
      <c r="B9532" s="265">
        <v>94500</v>
      </c>
      <c r="C9532" s="246" t="s">
        <v>5325</v>
      </c>
      <c r="D9532" s="245" t="s">
        <v>19</v>
      </c>
      <c r="E9532" s="247">
        <v>371.1</v>
      </c>
    </row>
    <row r="9533" spans="2:5" x14ac:dyDescent="0.25">
      <c r="B9533" s="265">
        <v>89353</v>
      </c>
      <c r="C9533" s="246" t="s">
        <v>5308</v>
      </c>
      <c r="D9533" s="245" t="s">
        <v>19</v>
      </c>
      <c r="E9533" s="247">
        <v>42.5</v>
      </c>
    </row>
    <row r="9534" spans="2:5" ht="31.5" x14ac:dyDescent="0.25">
      <c r="B9534" s="265">
        <v>89987</v>
      </c>
      <c r="C9534" s="246" t="s">
        <v>5313</v>
      </c>
      <c r="D9534" s="245" t="s">
        <v>19</v>
      </c>
      <c r="E9534" s="247">
        <v>100.28</v>
      </c>
    </row>
    <row r="9535" spans="2:5" x14ac:dyDescent="0.25">
      <c r="B9535" s="265">
        <v>94501</v>
      </c>
      <c r="C9535" s="246" t="s">
        <v>5326</v>
      </c>
      <c r="D9535" s="245" t="s">
        <v>19</v>
      </c>
      <c r="E9535" s="247">
        <v>742.12</v>
      </c>
    </row>
    <row r="9536" spans="2:5" x14ac:dyDescent="0.25">
      <c r="B9536" s="265">
        <v>89351</v>
      </c>
      <c r="C9536" s="246" t="s">
        <v>5306</v>
      </c>
      <c r="D9536" s="245" t="s">
        <v>19</v>
      </c>
      <c r="E9536" s="247">
        <v>35.57</v>
      </c>
    </row>
    <row r="9537" spans="2:5" x14ac:dyDescent="0.25">
      <c r="B9537" s="265">
        <v>89349</v>
      </c>
      <c r="C9537" s="246" t="s">
        <v>5305</v>
      </c>
      <c r="D9537" s="245" t="s">
        <v>19</v>
      </c>
      <c r="E9537" s="247">
        <v>28.44</v>
      </c>
    </row>
    <row r="9538" spans="2:5" ht="31.5" x14ac:dyDescent="0.25">
      <c r="B9538" s="265">
        <v>89984</v>
      </c>
      <c r="C9538" s="246" t="s">
        <v>5310</v>
      </c>
      <c r="D9538" s="245" t="s">
        <v>19</v>
      </c>
      <c r="E9538" s="247">
        <v>90.22</v>
      </c>
    </row>
    <row r="9539" spans="2:5" ht="31.5" x14ac:dyDescent="0.25">
      <c r="B9539" s="265">
        <v>89985</v>
      </c>
      <c r="C9539" s="246" t="s">
        <v>5311</v>
      </c>
      <c r="D9539" s="245" t="s">
        <v>19</v>
      </c>
      <c r="E9539" s="247">
        <v>95.42</v>
      </c>
    </row>
    <row r="9540" spans="2:5" x14ac:dyDescent="0.25">
      <c r="B9540" s="265">
        <v>103045</v>
      </c>
      <c r="C9540" s="246" t="s">
        <v>5381</v>
      </c>
      <c r="D9540" s="245" t="s">
        <v>19</v>
      </c>
      <c r="E9540" s="247">
        <v>11.25</v>
      </c>
    </row>
    <row r="9541" spans="2:5" x14ac:dyDescent="0.25">
      <c r="B9541" s="265">
        <v>103046</v>
      </c>
      <c r="C9541" s="246" t="s">
        <v>5382</v>
      </c>
      <c r="D9541" s="245" t="s">
        <v>19</v>
      </c>
      <c r="E9541" s="247">
        <v>25.56</v>
      </c>
    </row>
    <row r="9542" spans="2:5" ht="31.5" x14ac:dyDescent="0.25">
      <c r="B9542" s="265">
        <v>103048</v>
      </c>
      <c r="C9542" s="246" t="s">
        <v>5384</v>
      </c>
      <c r="D9542" s="245" t="s">
        <v>19</v>
      </c>
      <c r="E9542" s="247">
        <v>20.12</v>
      </c>
    </row>
    <row r="9543" spans="2:5" ht="31.5" x14ac:dyDescent="0.25">
      <c r="B9543" s="265">
        <v>103049</v>
      </c>
      <c r="C9543" s="246" t="s">
        <v>5385</v>
      </c>
      <c r="D9543" s="245" t="s">
        <v>19</v>
      </c>
      <c r="E9543" s="247">
        <v>21.66</v>
      </c>
    </row>
    <row r="9544" spans="2:5" x14ac:dyDescent="0.25">
      <c r="B9544" s="265">
        <v>103029</v>
      </c>
      <c r="C9544" s="246" t="s">
        <v>5371</v>
      </c>
      <c r="D9544" s="245" t="s">
        <v>19</v>
      </c>
      <c r="E9544" s="247">
        <v>48.29</v>
      </c>
    </row>
    <row r="9545" spans="2:5" ht="31.5" x14ac:dyDescent="0.25">
      <c r="B9545" s="265">
        <v>103019</v>
      </c>
      <c r="C9545" s="246" t="s">
        <v>5370</v>
      </c>
      <c r="D9545" s="245" t="s">
        <v>19</v>
      </c>
      <c r="E9545" s="247">
        <v>316.56</v>
      </c>
    </row>
    <row r="9546" spans="2:5" x14ac:dyDescent="0.25">
      <c r="B9546" s="265">
        <v>103050</v>
      </c>
      <c r="C9546" s="246" t="s">
        <v>5386</v>
      </c>
      <c r="D9546" s="245" t="s">
        <v>19</v>
      </c>
      <c r="E9546" s="247">
        <v>30.96</v>
      </c>
    </row>
    <row r="9547" spans="2:5" x14ac:dyDescent="0.25">
      <c r="B9547" s="265">
        <v>103051</v>
      </c>
      <c r="C9547" s="246" t="s">
        <v>5387</v>
      </c>
      <c r="D9547" s="245" t="s">
        <v>19</v>
      </c>
      <c r="E9547" s="247">
        <v>37.58</v>
      </c>
    </row>
    <row r="9548" spans="2:5" x14ac:dyDescent="0.25">
      <c r="B9548" s="265">
        <v>103052</v>
      </c>
      <c r="C9548" s="246" t="s">
        <v>5388</v>
      </c>
      <c r="D9548" s="245" t="s">
        <v>19</v>
      </c>
      <c r="E9548" s="247">
        <v>49.3</v>
      </c>
    </row>
    <row r="9549" spans="2:5" x14ac:dyDescent="0.25">
      <c r="B9549" s="265">
        <v>94799</v>
      </c>
      <c r="C9549" s="246" t="s">
        <v>5334</v>
      </c>
      <c r="D9549" s="245" t="s">
        <v>19</v>
      </c>
      <c r="E9549" s="247">
        <v>170.98</v>
      </c>
    </row>
    <row r="9550" spans="2:5" x14ac:dyDescent="0.25">
      <c r="B9550" s="265">
        <v>94798</v>
      </c>
      <c r="C9550" s="246" t="s">
        <v>5333</v>
      </c>
      <c r="D9550" s="245" t="s">
        <v>19</v>
      </c>
      <c r="E9550" s="247">
        <v>138.69999999999999</v>
      </c>
    </row>
    <row r="9551" spans="2:5" x14ac:dyDescent="0.25">
      <c r="B9551" s="265">
        <v>94797</v>
      </c>
      <c r="C9551" s="246" t="s">
        <v>5332</v>
      </c>
      <c r="D9551" s="245" t="s">
        <v>19</v>
      </c>
      <c r="E9551" s="247">
        <v>84.86</v>
      </c>
    </row>
    <row r="9552" spans="2:5" x14ac:dyDescent="0.25">
      <c r="B9552" s="265">
        <v>94795</v>
      </c>
      <c r="C9552" s="246" t="s">
        <v>5330</v>
      </c>
      <c r="D9552" s="245" t="s">
        <v>19</v>
      </c>
      <c r="E9552" s="247">
        <v>36.18</v>
      </c>
    </row>
    <row r="9553" spans="2:5" x14ac:dyDescent="0.25">
      <c r="B9553" s="265">
        <v>94800</v>
      </c>
      <c r="C9553" s="246" t="s">
        <v>5335</v>
      </c>
      <c r="D9553" s="245" t="s">
        <v>19</v>
      </c>
      <c r="E9553" s="247">
        <v>219.6</v>
      </c>
    </row>
    <row r="9554" spans="2:5" x14ac:dyDescent="0.25">
      <c r="B9554" s="265">
        <v>94796</v>
      </c>
      <c r="C9554" s="246" t="s">
        <v>5331</v>
      </c>
      <c r="D9554" s="245" t="s">
        <v>19</v>
      </c>
      <c r="E9554" s="247">
        <v>42.78</v>
      </c>
    </row>
    <row r="9555" spans="2:5" ht="31.5" x14ac:dyDescent="0.25">
      <c r="B9555" s="265">
        <v>99635</v>
      </c>
      <c r="C9555" s="246" t="s">
        <v>5358</v>
      </c>
      <c r="D9555" s="245" t="s">
        <v>19</v>
      </c>
      <c r="E9555" s="247">
        <v>397.77</v>
      </c>
    </row>
    <row r="9556" spans="2:5" ht="31.5" x14ac:dyDescent="0.25">
      <c r="B9556" s="265">
        <v>103018</v>
      </c>
      <c r="C9556" s="246" t="s">
        <v>5369</v>
      </c>
      <c r="D9556" s="245" t="s">
        <v>19</v>
      </c>
      <c r="E9556" s="247">
        <v>325.77</v>
      </c>
    </row>
    <row r="9557" spans="2:5" x14ac:dyDescent="0.25">
      <c r="B9557" s="265">
        <v>95252</v>
      </c>
      <c r="C9557" s="246" t="s">
        <v>5340</v>
      </c>
      <c r="D9557" s="245" t="s">
        <v>19</v>
      </c>
      <c r="E9557" s="247">
        <v>157.12</v>
      </c>
    </row>
    <row r="9558" spans="2:5" x14ac:dyDescent="0.25">
      <c r="B9558" s="265">
        <v>95251</v>
      </c>
      <c r="C9558" s="246" t="s">
        <v>5339</v>
      </c>
      <c r="D9558" s="245" t="s">
        <v>19</v>
      </c>
      <c r="E9558" s="247">
        <v>129.32</v>
      </c>
    </row>
    <row r="9559" spans="2:5" x14ac:dyDescent="0.25">
      <c r="B9559" s="265">
        <v>95250</v>
      </c>
      <c r="C9559" s="246" t="s">
        <v>5338</v>
      </c>
      <c r="D9559" s="245" t="s">
        <v>19</v>
      </c>
      <c r="E9559" s="247">
        <v>87.65</v>
      </c>
    </row>
    <row r="9560" spans="2:5" x14ac:dyDescent="0.25">
      <c r="B9560" s="265">
        <v>95248</v>
      </c>
      <c r="C9560" s="246" t="s">
        <v>5336</v>
      </c>
      <c r="D9560" s="245" t="s">
        <v>19</v>
      </c>
      <c r="E9560" s="247">
        <v>54.7</v>
      </c>
    </row>
    <row r="9561" spans="2:5" x14ac:dyDescent="0.25">
      <c r="B9561" s="265">
        <v>95253</v>
      </c>
      <c r="C9561" s="246" t="s">
        <v>5341</v>
      </c>
      <c r="D9561" s="245" t="s">
        <v>19</v>
      </c>
      <c r="E9561" s="247">
        <v>237.81</v>
      </c>
    </row>
    <row r="9562" spans="2:5" x14ac:dyDescent="0.25">
      <c r="B9562" s="265">
        <v>95249</v>
      </c>
      <c r="C9562" s="246" t="s">
        <v>5337</v>
      </c>
      <c r="D9562" s="245" t="s">
        <v>19</v>
      </c>
      <c r="E9562" s="247">
        <v>64.95</v>
      </c>
    </row>
    <row r="9563" spans="2:5" ht="31.5" x14ac:dyDescent="0.25">
      <c r="B9563" s="265">
        <v>99622</v>
      </c>
      <c r="C9563" s="246" t="s">
        <v>5345</v>
      </c>
      <c r="D9563" s="245" t="s">
        <v>19</v>
      </c>
      <c r="E9563" s="247">
        <v>324.79000000000002</v>
      </c>
    </row>
    <row r="9564" spans="2:5" x14ac:dyDescent="0.25">
      <c r="B9564" s="265">
        <v>99621</v>
      </c>
      <c r="C9564" s="246" t="s">
        <v>5344</v>
      </c>
      <c r="D9564" s="245" t="s">
        <v>19</v>
      </c>
      <c r="E9564" s="247">
        <v>288.41000000000003</v>
      </c>
    </row>
    <row r="9565" spans="2:5" x14ac:dyDescent="0.25">
      <c r="B9565" s="265">
        <v>99620</v>
      </c>
      <c r="C9565" s="246" t="s">
        <v>5343</v>
      </c>
      <c r="D9565" s="245" t="s">
        <v>19</v>
      </c>
      <c r="E9565" s="247">
        <v>193.58</v>
      </c>
    </row>
    <row r="9566" spans="2:5" x14ac:dyDescent="0.25">
      <c r="B9566" s="265">
        <v>103008</v>
      </c>
      <c r="C9566" s="246" t="s">
        <v>5359</v>
      </c>
      <c r="D9566" s="245" t="s">
        <v>19</v>
      </c>
      <c r="E9566" s="247">
        <v>116.33</v>
      </c>
    </row>
    <row r="9567" spans="2:5" x14ac:dyDescent="0.25">
      <c r="B9567" s="265">
        <v>99624</v>
      </c>
      <c r="C9567" s="246" t="s">
        <v>5347</v>
      </c>
      <c r="D9567" s="245" t="s">
        <v>19</v>
      </c>
      <c r="E9567" s="247">
        <v>645.78</v>
      </c>
    </row>
    <row r="9568" spans="2:5" x14ac:dyDescent="0.25">
      <c r="B9568" s="265">
        <v>99623</v>
      </c>
      <c r="C9568" s="246" t="s">
        <v>5346</v>
      </c>
      <c r="D9568" s="245" t="s">
        <v>19</v>
      </c>
      <c r="E9568" s="247">
        <v>453.07</v>
      </c>
    </row>
    <row r="9569" spans="2:5" x14ac:dyDescent="0.25">
      <c r="B9569" s="265">
        <v>99625</v>
      </c>
      <c r="C9569" s="246" t="s">
        <v>5348</v>
      </c>
      <c r="D9569" s="245" t="s">
        <v>19</v>
      </c>
      <c r="E9569" s="247">
        <v>887.96</v>
      </c>
    </row>
    <row r="9570" spans="2:5" x14ac:dyDescent="0.25">
      <c r="B9570" s="265">
        <v>99619</v>
      </c>
      <c r="C9570" s="246" t="s">
        <v>5342</v>
      </c>
      <c r="D9570" s="245" t="s">
        <v>19</v>
      </c>
      <c r="E9570" s="247">
        <v>142.5</v>
      </c>
    </row>
    <row r="9571" spans="2:5" x14ac:dyDescent="0.25">
      <c r="B9571" s="265">
        <v>99626</v>
      </c>
      <c r="C9571" s="246" t="s">
        <v>5349</v>
      </c>
      <c r="D9571" s="245" t="s">
        <v>19</v>
      </c>
      <c r="E9571" s="247">
        <v>1366.47</v>
      </c>
    </row>
    <row r="9572" spans="2:5" x14ac:dyDescent="0.25">
      <c r="B9572" s="265">
        <v>99631</v>
      </c>
      <c r="C9572" s="246" t="s">
        <v>5354</v>
      </c>
      <c r="D9572" s="245" t="s">
        <v>19</v>
      </c>
      <c r="E9572" s="247">
        <v>181.2</v>
      </c>
    </row>
    <row r="9573" spans="2:5" x14ac:dyDescent="0.25">
      <c r="B9573" s="265">
        <v>99630</v>
      </c>
      <c r="C9573" s="246" t="s">
        <v>5353</v>
      </c>
      <c r="D9573" s="245" t="s">
        <v>19</v>
      </c>
      <c r="E9573" s="247">
        <v>155.54</v>
      </c>
    </row>
    <row r="9574" spans="2:5" x14ac:dyDescent="0.25">
      <c r="B9574" s="265">
        <v>99629</v>
      </c>
      <c r="C9574" s="246" t="s">
        <v>5352</v>
      </c>
      <c r="D9574" s="245" t="s">
        <v>19</v>
      </c>
      <c r="E9574" s="247">
        <v>104.62</v>
      </c>
    </row>
    <row r="9575" spans="2:5" x14ac:dyDescent="0.25">
      <c r="B9575" s="265">
        <v>99627</v>
      </c>
      <c r="C9575" s="246" t="s">
        <v>5350</v>
      </c>
      <c r="D9575" s="245" t="s">
        <v>19</v>
      </c>
      <c r="E9575" s="247">
        <v>86.02</v>
      </c>
    </row>
    <row r="9576" spans="2:5" x14ac:dyDescent="0.25">
      <c r="B9576" s="265">
        <v>103009</v>
      </c>
      <c r="C9576" s="246" t="s">
        <v>5360</v>
      </c>
      <c r="D9576" s="245" t="s">
        <v>19</v>
      </c>
      <c r="E9576" s="247">
        <v>412.25</v>
      </c>
    </row>
    <row r="9577" spans="2:5" x14ac:dyDescent="0.25">
      <c r="B9577" s="265">
        <v>99632</v>
      </c>
      <c r="C9577" s="246" t="s">
        <v>5355</v>
      </c>
      <c r="D9577" s="245" t="s">
        <v>19</v>
      </c>
      <c r="E9577" s="247">
        <v>261.05</v>
      </c>
    </row>
    <row r="9578" spans="2:5" x14ac:dyDescent="0.25">
      <c r="B9578" s="265">
        <v>99633</v>
      </c>
      <c r="C9578" s="246" t="s">
        <v>5356</v>
      </c>
      <c r="D9578" s="245" t="s">
        <v>19</v>
      </c>
      <c r="E9578" s="247">
        <v>559.44000000000005</v>
      </c>
    </row>
    <row r="9579" spans="2:5" x14ac:dyDescent="0.25">
      <c r="B9579" s="265">
        <v>99628</v>
      </c>
      <c r="C9579" s="246" t="s">
        <v>5351</v>
      </c>
      <c r="D9579" s="245" t="s">
        <v>19</v>
      </c>
      <c r="E9579" s="247">
        <v>94.03</v>
      </c>
    </row>
    <row r="9580" spans="2:5" x14ac:dyDescent="0.25">
      <c r="B9580" s="265">
        <v>99634</v>
      </c>
      <c r="C9580" s="246" t="s">
        <v>5357</v>
      </c>
      <c r="D9580" s="245" t="s">
        <v>19</v>
      </c>
      <c r="E9580" s="247">
        <v>953.11</v>
      </c>
    </row>
    <row r="9581" spans="2:5" ht="31.5" x14ac:dyDescent="0.25">
      <c r="B9581" s="265">
        <v>103013</v>
      </c>
      <c r="C9581" s="246" t="s">
        <v>5364</v>
      </c>
      <c r="D9581" s="245" t="s">
        <v>19</v>
      </c>
      <c r="E9581" s="247">
        <v>167.11</v>
      </c>
    </row>
    <row r="9582" spans="2:5" ht="31.5" x14ac:dyDescent="0.25">
      <c r="B9582" s="265">
        <v>103012</v>
      </c>
      <c r="C9582" s="246" t="s">
        <v>5363</v>
      </c>
      <c r="D9582" s="245" t="s">
        <v>19</v>
      </c>
      <c r="E9582" s="247">
        <v>155.13</v>
      </c>
    </row>
    <row r="9583" spans="2:5" x14ac:dyDescent="0.25">
      <c r="B9583" s="265">
        <v>103011</v>
      </c>
      <c r="C9583" s="246" t="s">
        <v>5362</v>
      </c>
      <c r="D9583" s="245" t="s">
        <v>19</v>
      </c>
      <c r="E9583" s="247">
        <v>98.43</v>
      </c>
    </row>
    <row r="9584" spans="2:5" ht="31.5" x14ac:dyDescent="0.25">
      <c r="B9584" s="265">
        <v>103015</v>
      </c>
      <c r="C9584" s="246" t="s">
        <v>5366</v>
      </c>
      <c r="D9584" s="245" t="s">
        <v>19</v>
      </c>
      <c r="E9584" s="247">
        <v>443.68</v>
      </c>
    </row>
    <row r="9585" spans="2:5" x14ac:dyDescent="0.25">
      <c r="B9585" s="265">
        <v>103014</v>
      </c>
      <c r="C9585" s="246" t="s">
        <v>5365</v>
      </c>
      <c r="D9585" s="245" t="s">
        <v>19</v>
      </c>
      <c r="E9585" s="247">
        <v>251.15</v>
      </c>
    </row>
    <row r="9586" spans="2:5" x14ac:dyDescent="0.25">
      <c r="B9586" s="265">
        <v>103016</v>
      </c>
      <c r="C9586" s="246" t="s">
        <v>5367</v>
      </c>
      <c r="D9586" s="245" t="s">
        <v>19</v>
      </c>
      <c r="E9586" s="247">
        <v>606.41</v>
      </c>
    </row>
    <row r="9587" spans="2:5" ht="31.5" x14ac:dyDescent="0.25">
      <c r="B9587" s="265">
        <v>103010</v>
      </c>
      <c r="C9587" s="246" t="s">
        <v>5361</v>
      </c>
      <c r="D9587" s="245" t="s">
        <v>19</v>
      </c>
      <c r="E9587" s="247">
        <v>88.21</v>
      </c>
    </row>
    <row r="9588" spans="2:5" x14ac:dyDescent="0.25">
      <c r="B9588" s="265">
        <v>103017</v>
      </c>
      <c r="C9588" s="246" t="s">
        <v>5368</v>
      </c>
      <c r="D9588" s="245" t="s">
        <v>19</v>
      </c>
      <c r="E9588" s="247">
        <v>1057.8399999999999</v>
      </c>
    </row>
    <row r="9589" spans="2:5" x14ac:dyDescent="0.25">
      <c r="B9589" s="265">
        <v>103033</v>
      </c>
      <c r="C9589" s="246" t="s">
        <v>9961</v>
      </c>
      <c r="D9589" s="245" t="s">
        <v>19</v>
      </c>
      <c r="E9589" s="247">
        <v>0</v>
      </c>
    </row>
    <row r="9590" spans="2:5" x14ac:dyDescent="0.25">
      <c r="B9590" s="265">
        <v>103032</v>
      </c>
      <c r="C9590" s="246" t="s">
        <v>9962</v>
      </c>
      <c r="D9590" s="245" t="s">
        <v>19</v>
      </c>
      <c r="E9590" s="247">
        <v>0</v>
      </c>
    </row>
    <row r="9591" spans="2:5" x14ac:dyDescent="0.25">
      <c r="B9591" s="265">
        <v>103030</v>
      </c>
      <c r="C9591" s="246" t="s">
        <v>9963</v>
      </c>
      <c r="D9591" s="245" t="s">
        <v>19</v>
      </c>
      <c r="E9591" s="247">
        <v>0</v>
      </c>
    </row>
    <row r="9592" spans="2:5" x14ac:dyDescent="0.25">
      <c r="B9592" s="265">
        <v>103031</v>
      </c>
      <c r="C9592" s="246" t="s">
        <v>9964</v>
      </c>
      <c r="D9592" s="245" t="s">
        <v>19</v>
      </c>
      <c r="E9592" s="247">
        <v>0</v>
      </c>
    </row>
    <row r="9593" spans="2:5" x14ac:dyDescent="0.25">
      <c r="B9593" s="265">
        <v>103035</v>
      </c>
      <c r="C9593" s="246" t="s">
        <v>9965</v>
      </c>
      <c r="D9593" s="245" t="s">
        <v>19</v>
      </c>
      <c r="E9593" s="247">
        <v>0</v>
      </c>
    </row>
    <row r="9594" spans="2:5" x14ac:dyDescent="0.25">
      <c r="B9594" s="265">
        <v>103034</v>
      </c>
      <c r="C9594" s="246" t="s">
        <v>9966</v>
      </c>
      <c r="D9594" s="245" t="s">
        <v>19</v>
      </c>
      <c r="E9594" s="247">
        <v>0</v>
      </c>
    </row>
    <row r="9595" spans="2:5" x14ac:dyDescent="0.25">
      <c r="B9595" s="265">
        <v>103024</v>
      </c>
      <c r="C9595" s="246" t="s">
        <v>9967</v>
      </c>
      <c r="D9595" s="245" t="s">
        <v>19</v>
      </c>
      <c r="E9595" s="247">
        <v>0</v>
      </c>
    </row>
    <row r="9596" spans="2:5" x14ac:dyDescent="0.25">
      <c r="B9596" s="265">
        <v>103023</v>
      </c>
      <c r="C9596" s="246" t="s">
        <v>9968</v>
      </c>
      <c r="D9596" s="245" t="s">
        <v>19</v>
      </c>
      <c r="E9596" s="247">
        <v>0</v>
      </c>
    </row>
    <row r="9597" spans="2:5" x14ac:dyDescent="0.25">
      <c r="B9597" s="265">
        <v>103022</v>
      </c>
      <c r="C9597" s="246" t="s">
        <v>9969</v>
      </c>
      <c r="D9597" s="245" t="s">
        <v>19</v>
      </c>
      <c r="E9597" s="247">
        <v>0</v>
      </c>
    </row>
    <row r="9598" spans="2:5" x14ac:dyDescent="0.25">
      <c r="B9598" s="265">
        <v>103020</v>
      </c>
      <c r="C9598" s="246" t="s">
        <v>9970</v>
      </c>
      <c r="D9598" s="245" t="s">
        <v>19</v>
      </c>
      <c r="E9598" s="247">
        <v>0</v>
      </c>
    </row>
    <row r="9599" spans="2:5" x14ac:dyDescent="0.25">
      <c r="B9599" s="265">
        <v>103026</v>
      </c>
      <c r="C9599" s="246" t="s">
        <v>9971</v>
      </c>
      <c r="D9599" s="245" t="s">
        <v>19</v>
      </c>
      <c r="E9599" s="247">
        <v>0</v>
      </c>
    </row>
    <row r="9600" spans="2:5" x14ac:dyDescent="0.25">
      <c r="B9600" s="265">
        <v>103025</v>
      </c>
      <c r="C9600" s="246" t="s">
        <v>9972</v>
      </c>
      <c r="D9600" s="245" t="s">
        <v>19</v>
      </c>
      <c r="E9600" s="247">
        <v>0</v>
      </c>
    </row>
    <row r="9601" spans="2:5" x14ac:dyDescent="0.25">
      <c r="B9601" s="265">
        <v>103021</v>
      </c>
      <c r="C9601" s="246" t="s">
        <v>9973</v>
      </c>
      <c r="D9601" s="245" t="s">
        <v>19</v>
      </c>
      <c r="E9601" s="247">
        <v>0</v>
      </c>
    </row>
    <row r="9602" spans="2:5" ht="31.5" x14ac:dyDescent="0.25">
      <c r="B9602" s="265">
        <v>103027</v>
      </c>
      <c r="C9602" s="246" t="s">
        <v>9974</v>
      </c>
      <c r="D9602" s="245" t="s">
        <v>19</v>
      </c>
      <c r="E9602" s="247">
        <v>0</v>
      </c>
    </row>
    <row r="9603" spans="2:5" ht="31.5" x14ac:dyDescent="0.25">
      <c r="B9603" s="265">
        <v>103028</v>
      </c>
      <c r="C9603" s="246" t="s">
        <v>9975</v>
      </c>
      <c r="D9603" s="245" t="s">
        <v>19</v>
      </c>
      <c r="E9603" s="247">
        <v>0</v>
      </c>
    </row>
    <row r="9604" spans="2:5" ht="31.5" x14ac:dyDescent="0.25">
      <c r="B9604" s="265">
        <v>103563</v>
      </c>
      <c r="C9604" s="246" t="s">
        <v>9976</v>
      </c>
      <c r="D9604" s="245" t="s">
        <v>19</v>
      </c>
      <c r="E9604" s="247">
        <v>0</v>
      </c>
    </row>
    <row r="9605" spans="2:5" ht="31.5" x14ac:dyDescent="0.25">
      <c r="B9605" s="265">
        <v>103564</v>
      </c>
      <c r="C9605" s="246" t="s">
        <v>9977</v>
      </c>
      <c r="D9605" s="245" t="s">
        <v>19</v>
      </c>
      <c r="E9605" s="247">
        <v>0</v>
      </c>
    </row>
    <row r="9606" spans="2:5" ht="31.5" x14ac:dyDescent="0.25">
      <c r="B9606" s="265">
        <v>103565</v>
      </c>
      <c r="C9606" s="246" t="s">
        <v>9978</v>
      </c>
      <c r="D9606" s="245" t="s">
        <v>19</v>
      </c>
      <c r="E9606" s="247">
        <v>0</v>
      </c>
    </row>
    <row r="9607" spans="2:5" ht="31.5" x14ac:dyDescent="0.25">
      <c r="B9607" s="265">
        <v>103566</v>
      </c>
      <c r="C9607" s="246" t="s">
        <v>9979</v>
      </c>
      <c r="D9607" s="245" t="s">
        <v>19</v>
      </c>
      <c r="E9607" s="247">
        <v>0</v>
      </c>
    </row>
    <row r="9608" spans="2:5" ht="31.5" x14ac:dyDescent="0.25">
      <c r="B9608" s="265">
        <v>103567</v>
      </c>
      <c r="C9608" s="246" t="s">
        <v>9980</v>
      </c>
      <c r="D9608" s="245" t="s">
        <v>19</v>
      </c>
      <c r="E9608" s="247">
        <v>0</v>
      </c>
    </row>
    <row r="9609" spans="2:5" ht="31.5" x14ac:dyDescent="0.25">
      <c r="B9609" s="265">
        <v>103568</v>
      </c>
      <c r="C9609" s="246" t="s">
        <v>9981</v>
      </c>
      <c r="D9609" s="245" t="s">
        <v>19</v>
      </c>
      <c r="E9609" s="247">
        <v>0</v>
      </c>
    </row>
    <row r="9610" spans="2:5" ht="31.5" x14ac:dyDescent="0.25">
      <c r="B9610" s="265">
        <v>103569</v>
      </c>
      <c r="C9610" s="246" t="s">
        <v>9982</v>
      </c>
      <c r="D9610" s="245" t="s">
        <v>19</v>
      </c>
      <c r="E9610" s="247">
        <v>0</v>
      </c>
    </row>
    <row r="9611" spans="2:5" ht="31.5" x14ac:dyDescent="0.25">
      <c r="B9611" s="265">
        <v>103570</v>
      </c>
      <c r="C9611" s="246" t="s">
        <v>9983</v>
      </c>
      <c r="D9611" s="245" t="s">
        <v>19</v>
      </c>
      <c r="E9611" s="247">
        <v>0</v>
      </c>
    </row>
    <row r="9612" spans="2:5" ht="31.5" x14ac:dyDescent="0.25">
      <c r="B9612" s="265">
        <v>103571</v>
      </c>
      <c r="C9612" s="246" t="s">
        <v>9984</v>
      </c>
      <c r="D9612" s="245" t="s">
        <v>19</v>
      </c>
      <c r="E9612" s="247">
        <v>0</v>
      </c>
    </row>
    <row r="9613" spans="2:5" ht="31.5" x14ac:dyDescent="0.25">
      <c r="B9613" s="265">
        <v>103562</v>
      </c>
      <c r="C9613" s="246" t="s">
        <v>9985</v>
      </c>
      <c r="D9613" s="245" t="s">
        <v>19</v>
      </c>
      <c r="E9613" s="247">
        <v>0</v>
      </c>
    </row>
    <row r="9614" spans="2:5" ht="31.5" x14ac:dyDescent="0.25">
      <c r="B9614" s="265">
        <v>103573</v>
      </c>
      <c r="C9614" s="246" t="s">
        <v>9986</v>
      </c>
      <c r="D9614" s="245" t="s">
        <v>19</v>
      </c>
      <c r="E9614" s="247">
        <v>0</v>
      </c>
    </row>
    <row r="9615" spans="2:5" ht="31.5" x14ac:dyDescent="0.25">
      <c r="B9615" s="265">
        <v>103585</v>
      </c>
      <c r="C9615" s="246" t="s">
        <v>9987</v>
      </c>
      <c r="D9615" s="245" t="s">
        <v>19</v>
      </c>
      <c r="E9615" s="247">
        <v>0</v>
      </c>
    </row>
    <row r="9616" spans="2:5" ht="31.5" x14ac:dyDescent="0.25">
      <c r="B9616" s="265">
        <v>103586</v>
      </c>
      <c r="C9616" s="246" t="s">
        <v>9988</v>
      </c>
      <c r="D9616" s="245" t="s">
        <v>19</v>
      </c>
      <c r="E9616" s="247">
        <v>0</v>
      </c>
    </row>
    <row r="9617" spans="2:5" ht="31.5" x14ac:dyDescent="0.25">
      <c r="B9617" s="265">
        <v>103574</v>
      </c>
      <c r="C9617" s="246" t="s">
        <v>9989</v>
      </c>
      <c r="D9617" s="245" t="s">
        <v>19</v>
      </c>
      <c r="E9617" s="247">
        <v>0</v>
      </c>
    </row>
    <row r="9618" spans="2:5" ht="31.5" x14ac:dyDescent="0.25">
      <c r="B9618" s="265">
        <v>103575</v>
      </c>
      <c r="C9618" s="246" t="s">
        <v>9990</v>
      </c>
      <c r="D9618" s="245" t="s">
        <v>19</v>
      </c>
      <c r="E9618" s="247">
        <v>0</v>
      </c>
    </row>
    <row r="9619" spans="2:5" ht="31.5" x14ac:dyDescent="0.25">
      <c r="B9619" s="265">
        <v>103576</v>
      </c>
      <c r="C9619" s="246" t="s">
        <v>9991</v>
      </c>
      <c r="D9619" s="245" t="s">
        <v>19</v>
      </c>
      <c r="E9619" s="247">
        <v>0</v>
      </c>
    </row>
    <row r="9620" spans="2:5" ht="31.5" x14ac:dyDescent="0.25">
      <c r="B9620" s="265">
        <v>103577</v>
      </c>
      <c r="C9620" s="246" t="s">
        <v>9992</v>
      </c>
      <c r="D9620" s="245" t="s">
        <v>19</v>
      </c>
      <c r="E9620" s="247">
        <v>0</v>
      </c>
    </row>
    <row r="9621" spans="2:5" ht="31.5" x14ac:dyDescent="0.25">
      <c r="B9621" s="265">
        <v>103578</v>
      </c>
      <c r="C9621" s="246" t="s">
        <v>9993</v>
      </c>
      <c r="D9621" s="245" t="s">
        <v>19</v>
      </c>
      <c r="E9621" s="247">
        <v>0</v>
      </c>
    </row>
    <row r="9622" spans="2:5" ht="31.5" x14ac:dyDescent="0.25">
      <c r="B9622" s="265">
        <v>103579</v>
      </c>
      <c r="C9622" s="246" t="s">
        <v>9994</v>
      </c>
      <c r="D9622" s="245" t="s">
        <v>19</v>
      </c>
      <c r="E9622" s="247">
        <v>0</v>
      </c>
    </row>
    <row r="9623" spans="2:5" ht="31.5" x14ac:dyDescent="0.25">
      <c r="B9623" s="265">
        <v>103580</v>
      </c>
      <c r="C9623" s="246" t="s">
        <v>9995</v>
      </c>
      <c r="D9623" s="245" t="s">
        <v>19</v>
      </c>
      <c r="E9623" s="247">
        <v>0</v>
      </c>
    </row>
    <row r="9624" spans="2:5" ht="31.5" x14ac:dyDescent="0.25">
      <c r="B9624" s="265">
        <v>103581</v>
      </c>
      <c r="C9624" s="246" t="s">
        <v>9996</v>
      </c>
      <c r="D9624" s="245" t="s">
        <v>19</v>
      </c>
      <c r="E9624" s="247">
        <v>0</v>
      </c>
    </row>
    <row r="9625" spans="2:5" ht="31.5" x14ac:dyDescent="0.25">
      <c r="B9625" s="265">
        <v>103582</v>
      </c>
      <c r="C9625" s="246" t="s">
        <v>9997</v>
      </c>
      <c r="D9625" s="245" t="s">
        <v>19</v>
      </c>
      <c r="E9625" s="247">
        <v>0</v>
      </c>
    </row>
    <row r="9626" spans="2:5" ht="31.5" x14ac:dyDescent="0.25">
      <c r="B9626" s="265">
        <v>103572</v>
      </c>
      <c r="C9626" s="246" t="s">
        <v>9998</v>
      </c>
      <c r="D9626" s="245" t="s">
        <v>19</v>
      </c>
      <c r="E9626" s="247">
        <v>0</v>
      </c>
    </row>
    <row r="9627" spans="2:5" ht="31.5" x14ac:dyDescent="0.25">
      <c r="B9627" s="265">
        <v>103583</v>
      </c>
      <c r="C9627" s="246" t="s">
        <v>9999</v>
      </c>
      <c r="D9627" s="245" t="s">
        <v>19</v>
      </c>
      <c r="E9627" s="247">
        <v>0</v>
      </c>
    </row>
    <row r="9628" spans="2:5" ht="31.5" x14ac:dyDescent="0.25">
      <c r="B9628" s="265">
        <v>103584</v>
      </c>
      <c r="C9628" s="246" t="s">
        <v>10000</v>
      </c>
      <c r="D9628" s="245" t="s">
        <v>19</v>
      </c>
      <c r="E9628" s="247">
        <v>0</v>
      </c>
    </row>
    <row r="9629" spans="2:5" ht="31.5" x14ac:dyDescent="0.25">
      <c r="B9629" s="265">
        <v>103557</v>
      </c>
      <c r="C9629" s="246" t="s">
        <v>10001</v>
      </c>
      <c r="D9629" s="245" t="s">
        <v>19</v>
      </c>
      <c r="E9629" s="247">
        <v>0</v>
      </c>
    </row>
    <row r="9630" spans="2:5" ht="31.5" x14ac:dyDescent="0.25">
      <c r="B9630" s="265">
        <v>103558</v>
      </c>
      <c r="C9630" s="246" t="s">
        <v>10002</v>
      </c>
      <c r="D9630" s="245" t="s">
        <v>19</v>
      </c>
      <c r="E9630" s="247">
        <v>0</v>
      </c>
    </row>
    <row r="9631" spans="2:5" ht="31.5" x14ac:dyDescent="0.25">
      <c r="B9631" s="265">
        <v>103559</v>
      </c>
      <c r="C9631" s="246" t="s">
        <v>10003</v>
      </c>
      <c r="D9631" s="245" t="s">
        <v>19</v>
      </c>
      <c r="E9631" s="247">
        <v>0</v>
      </c>
    </row>
    <row r="9632" spans="2:5" ht="31.5" x14ac:dyDescent="0.25">
      <c r="B9632" s="265">
        <v>103560</v>
      </c>
      <c r="C9632" s="246" t="s">
        <v>10004</v>
      </c>
      <c r="D9632" s="245" t="s">
        <v>19</v>
      </c>
      <c r="E9632" s="247">
        <v>0</v>
      </c>
    </row>
    <row r="9633" spans="2:5" ht="31.5" x14ac:dyDescent="0.25">
      <c r="B9633" s="265">
        <v>103561</v>
      </c>
      <c r="C9633" s="246" t="s">
        <v>10005</v>
      </c>
      <c r="D9633" s="245" t="s">
        <v>19</v>
      </c>
      <c r="E9633" s="247">
        <v>0</v>
      </c>
    </row>
    <row r="9634" spans="2:5" ht="31.5" x14ac:dyDescent="0.25">
      <c r="B9634" s="265">
        <v>103529</v>
      </c>
      <c r="C9634" s="246" t="s">
        <v>10006</v>
      </c>
      <c r="D9634" s="245" t="s">
        <v>19</v>
      </c>
      <c r="E9634" s="247">
        <v>0</v>
      </c>
    </row>
    <row r="9635" spans="2:5" ht="31.5" x14ac:dyDescent="0.25">
      <c r="B9635" s="265">
        <v>103530</v>
      </c>
      <c r="C9635" s="246" t="s">
        <v>10007</v>
      </c>
      <c r="D9635" s="245" t="s">
        <v>19</v>
      </c>
      <c r="E9635" s="247">
        <v>0</v>
      </c>
    </row>
    <row r="9636" spans="2:5" ht="31.5" x14ac:dyDescent="0.25">
      <c r="B9636" s="265">
        <v>103531</v>
      </c>
      <c r="C9636" s="246" t="s">
        <v>10008</v>
      </c>
      <c r="D9636" s="245" t="s">
        <v>19</v>
      </c>
      <c r="E9636" s="247">
        <v>0</v>
      </c>
    </row>
    <row r="9637" spans="2:5" ht="31.5" x14ac:dyDescent="0.25">
      <c r="B9637" s="265">
        <v>103532</v>
      </c>
      <c r="C9637" s="246" t="s">
        <v>10009</v>
      </c>
      <c r="D9637" s="245" t="s">
        <v>19</v>
      </c>
      <c r="E9637" s="247">
        <v>0</v>
      </c>
    </row>
    <row r="9638" spans="2:5" ht="31.5" x14ac:dyDescent="0.25">
      <c r="B9638" s="265">
        <v>103533</v>
      </c>
      <c r="C9638" s="246" t="s">
        <v>10010</v>
      </c>
      <c r="D9638" s="245" t="s">
        <v>19</v>
      </c>
      <c r="E9638" s="247">
        <v>0</v>
      </c>
    </row>
    <row r="9639" spans="2:5" ht="31.5" x14ac:dyDescent="0.25">
      <c r="B9639" s="265">
        <v>103534</v>
      </c>
      <c r="C9639" s="246" t="s">
        <v>10011</v>
      </c>
      <c r="D9639" s="245" t="s">
        <v>19</v>
      </c>
      <c r="E9639" s="247">
        <v>0</v>
      </c>
    </row>
    <row r="9640" spans="2:5" ht="31.5" x14ac:dyDescent="0.25">
      <c r="B9640" s="265">
        <v>103535</v>
      </c>
      <c r="C9640" s="246" t="s">
        <v>10012</v>
      </c>
      <c r="D9640" s="245" t="s">
        <v>19</v>
      </c>
      <c r="E9640" s="247">
        <v>0</v>
      </c>
    </row>
    <row r="9641" spans="2:5" ht="31.5" x14ac:dyDescent="0.25">
      <c r="B9641" s="265">
        <v>103527</v>
      </c>
      <c r="C9641" s="246" t="s">
        <v>10013</v>
      </c>
      <c r="D9641" s="245" t="s">
        <v>19</v>
      </c>
      <c r="E9641" s="247">
        <v>0</v>
      </c>
    </row>
    <row r="9642" spans="2:5" ht="31.5" x14ac:dyDescent="0.25">
      <c r="B9642" s="265">
        <v>103536</v>
      </c>
      <c r="C9642" s="246" t="s">
        <v>10014</v>
      </c>
      <c r="D9642" s="245" t="s">
        <v>19</v>
      </c>
      <c r="E9642" s="247">
        <v>0</v>
      </c>
    </row>
    <row r="9643" spans="2:5" ht="31.5" x14ac:dyDescent="0.25">
      <c r="B9643" s="265">
        <v>103528</v>
      </c>
      <c r="C9643" s="246" t="s">
        <v>10015</v>
      </c>
      <c r="D9643" s="245" t="s">
        <v>19</v>
      </c>
      <c r="E9643" s="247">
        <v>0</v>
      </c>
    </row>
    <row r="9644" spans="2:5" ht="31.5" x14ac:dyDescent="0.25">
      <c r="B9644" s="265">
        <v>103541</v>
      </c>
      <c r="C9644" s="246" t="s">
        <v>10016</v>
      </c>
      <c r="D9644" s="245" t="s">
        <v>19</v>
      </c>
      <c r="E9644" s="247">
        <v>0</v>
      </c>
    </row>
    <row r="9645" spans="2:5" ht="31.5" x14ac:dyDescent="0.25">
      <c r="B9645" s="265">
        <v>103539</v>
      </c>
      <c r="C9645" s="246" t="s">
        <v>10017</v>
      </c>
      <c r="D9645" s="245" t="s">
        <v>19</v>
      </c>
      <c r="E9645" s="247">
        <v>0</v>
      </c>
    </row>
    <row r="9646" spans="2:5" ht="31.5" x14ac:dyDescent="0.25">
      <c r="B9646" s="265">
        <v>103540</v>
      </c>
      <c r="C9646" s="246" t="s">
        <v>10018</v>
      </c>
      <c r="D9646" s="245" t="s">
        <v>19</v>
      </c>
      <c r="E9646" s="247">
        <v>0</v>
      </c>
    </row>
    <row r="9647" spans="2:5" ht="31.5" x14ac:dyDescent="0.25">
      <c r="B9647" s="265">
        <v>103542</v>
      </c>
      <c r="C9647" s="246" t="s">
        <v>10019</v>
      </c>
      <c r="D9647" s="245" t="s">
        <v>19</v>
      </c>
      <c r="E9647" s="247">
        <v>0</v>
      </c>
    </row>
    <row r="9648" spans="2:5" ht="31.5" x14ac:dyDescent="0.25">
      <c r="B9648" s="265">
        <v>103543</v>
      </c>
      <c r="C9648" s="246" t="s">
        <v>10020</v>
      </c>
      <c r="D9648" s="245" t="s">
        <v>19</v>
      </c>
      <c r="E9648" s="247">
        <v>0</v>
      </c>
    </row>
    <row r="9649" spans="2:5" ht="31.5" x14ac:dyDescent="0.25">
      <c r="B9649" s="265">
        <v>103544</v>
      </c>
      <c r="C9649" s="246" t="s">
        <v>10021</v>
      </c>
      <c r="D9649" s="245" t="s">
        <v>19</v>
      </c>
      <c r="E9649" s="247">
        <v>0</v>
      </c>
    </row>
    <row r="9650" spans="2:5" ht="31.5" x14ac:dyDescent="0.25">
      <c r="B9650" s="265">
        <v>103545</v>
      </c>
      <c r="C9650" s="246" t="s">
        <v>10022</v>
      </c>
      <c r="D9650" s="245" t="s">
        <v>19</v>
      </c>
      <c r="E9650" s="247">
        <v>0</v>
      </c>
    </row>
    <row r="9651" spans="2:5" ht="31.5" x14ac:dyDescent="0.25">
      <c r="B9651" s="265">
        <v>103537</v>
      </c>
      <c r="C9651" s="246" t="s">
        <v>10023</v>
      </c>
      <c r="D9651" s="245" t="s">
        <v>19</v>
      </c>
      <c r="E9651" s="247">
        <v>0</v>
      </c>
    </row>
    <row r="9652" spans="2:5" ht="31.5" x14ac:dyDescent="0.25">
      <c r="B9652" s="265">
        <v>103546</v>
      </c>
      <c r="C9652" s="246" t="s">
        <v>10024</v>
      </c>
      <c r="D9652" s="245" t="s">
        <v>19</v>
      </c>
      <c r="E9652" s="247">
        <v>0</v>
      </c>
    </row>
    <row r="9653" spans="2:5" ht="31.5" x14ac:dyDescent="0.25">
      <c r="B9653" s="265">
        <v>103538</v>
      </c>
      <c r="C9653" s="246" t="s">
        <v>10025</v>
      </c>
      <c r="D9653" s="245" t="s">
        <v>19</v>
      </c>
      <c r="E9653" s="247">
        <v>0</v>
      </c>
    </row>
    <row r="9654" spans="2:5" ht="31.5" x14ac:dyDescent="0.25">
      <c r="B9654" s="265">
        <v>103549</v>
      </c>
      <c r="C9654" s="246" t="s">
        <v>10026</v>
      </c>
      <c r="D9654" s="245" t="s">
        <v>19</v>
      </c>
      <c r="E9654" s="247">
        <v>0</v>
      </c>
    </row>
    <row r="9655" spans="2:5" ht="31.5" x14ac:dyDescent="0.25">
      <c r="B9655" s="265">
        <v>103550</v>
      </c>
      <c r="C9655" s="246" t="s">
        <v>10027</v>
      </c>
      <c r="D9655" s="245" t="s">
        <v>19</v>
      </c>
      <c r="E9655" s="247">
        <v>0</v>
      </c>
    </row>
    <row r="9656" spans="2:5" ht="31.5" x14ac:dyDescent="0.25">
      <c r="B9656" s="265">
        <v>103551</v>
      </c>
      <c r="C9656" s="246" t="s">
        <v>10028</v>
      </c>
      <c r="D9656" s="245" t="s">
        <v>19</v>
      </c>
      <c r="E9656" s="247">
        <v>0</v>
      </c>
    </row>
    <row r="9657" spans="2:5" ht="31.5" x14ac:dyDescent="0.25">
      <c r="B9657" s="265">
        <v>103552</v>
      </c>
      <c r="C9657" s="246" t="s">
        <v>10029</v>
      </c>
      <c r="D9657" s="245" t="s">
        <v>19</v>
      </c>
      <c r="E9657" s="247">
        <v>0</v>
      </c>
    </row>
    <row r="9658" spans="2:5" ht="31.5" x14ac:dyDescent="0.25">
      <c r="B9658" s="265">
        <v>103553</v>
      </c>
      <c r="C9658" s="246" t="s">
        <v>10030</v>
      </c>
      <c r="D9658" s="245" t="s">
        <v>19</v>
      </c>
      <c r="E9658" s="247">
        <v>0</v>
      </c>
    </row>
    <row r="9659" spans="2:5" ht="31.5" x14ac:dyDescent="0.25">
      <c r="B9659" s="265">
        <v>103554</v>
      </c>
      <c r="C9659" s="246" t="s">
        <v>10031</v>
      </c>
      <c r="D9659" s="245" t="s">
        <v>19</v>
      </c>
      <c r="E9659" s="247">
        <v>0</v>
      </c>
    </row>
    <row r="9660" spans="2:5" ht="31.5" x14ac:dyDescent="0.25">
      <c r="B9660" s="265">
        <v>103555</v>
      </c>
      <c r="C9660" s="246" t="s">
        <v>10032</v>
      </c>
      <c r="D9660" s="245" t="s">
        <v>19</v>
      </c>
      <c r="E9660" s="247">
        <v>0</v>
      </c>
    </row>
    <row r="9661" spans="2:5" ht="31.5" x14ac:dyDescent="0.25">
      <c r="B9661" s="265">
        <v>103547</v>
      </c>
      <c r="C9661" s="246" t="s">
        <v>10033</v>
      </c>
      <c r="D9661" s="245" t="s">
        <v>19</v>
      </c>
      <c r="E9661" s="247">
        <v>0</v>
      </c>
    </row>
    <row r="9662" spans="2:5" ht="31.5" x14ac:dyDescent="0.25">
      <c r="B9662" s="265">
        <v>103556</v>
      </c>
      <c r="C9662" s="246" t="s">
        <v>10034</v>
      </c>
      <c r="D9662" s="245" t="s">
        <v>19</v>
      </c>
      <c r="E9662" s="247">
        <v>0</v>
      </c>
    </row>
    <row r="9663" spans="2:5" ht="31.5" x14ac:dyDescent="0.25">
      <c r="B9663" s="265">
        <v>103548</v>
      </c>
      <c r="C9663" s="246" t="s">
        <v>10035</v>
      </c>
      <c r="D9663" s="245" t="s">
        <v>19</v>
      </c>
      <c r="E9663" s="247">
        <v>0</v>
      </c>
    </row>
  </sheetData>
  <mergeCells count="9">
    <mergeCell ref="B2:E2"/>
    <mergeCell ref="B9:E9"/>
    <mergeCell ref="B1:G1"/>
    <mergeCell ref="B8:E8"/>
    <mergeCell ref="B7:E7"/>
    <mergeCell ref="B6:E6"/>
    <mergeCell ref="B5:E5"/>
    <mergeCell ref="B4:E4"/>
    <mergeCell ref="B3:E3"/>
  </mergeCells>
  <printOptions horizontalCentered="1"/>
  <pageMargins left="0.78740157480314965" right="0.78740157480314965" top="0.98425196850393704" bottom="0.98425196850393704" header="0.51181102362204722" footer="0.51181102362204722"/>
  <pageSetup scale="54"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CE814-96CA-4526-A870-989B141FEA38}">
  <sheetPr>
    <pageSetUpPr fitToPage="1"/>
  </sheetPr>
  <dimension ref="A3:K68"/>
  <sheetViews>
    <sheetView showGridLines="0" view="pageBreakPreview" topLeftCell="A46" zoomScaleNormal="85" zoomScaleSheetLayoutView="100" workbookViewId="0">
      <selection activeCell="B63" sqref="B63"/>
    </sheetView>
  </sheetViews>
  <sheetFormatPr defaultColWidth="9.140625" defaultRowHeight="15.75" outlineLevelRow="1" x14ac:dyDescent="0.25"/>
  <cols>
    <col min="1" max="1" width="9.140625" style="42"/>
    <col min="2" max="2" width="7.5703125" style="46" customWidth="1"/>
    <col min="3" max="3" width="56" style="42" customWidth="1"/>
    <col min="4" max="4" width="8.42578125" style="46" customWidth="1"/>
    <col min="5" max="5" width="12.5703125" style="46" bestFit="1" customWidth="1"/>
    <col min="6" max="6" width="44.7109375" style="52" customWidth="1"/>
    <col min="7" max="7" width="5.5703125" style="46" customWidth="1"/>
    <col min="8" max="8" width="24.42578125" style="42" customWidth="1"/>
    <col min="9" max="9" width="18.140625" style="42" customWidth="1"/>
    <col min="10" max="10" width="9.140625" style="42"/>
    <col min="11" max="11" width="16.85546875" style="42" customWidth="1"/>
    <col min="12" max="16384" width="9.140625" style="42"/>
  </cols>
  <sheetData>
    <row r="3" spans="1:11" x14ac:dyDescent="0.25">
      <c r="A3" s="53"/>
      <c r="B3" s="310" t="s">
        <v>125</v>
      </c>
      <c r="C3" s="310"/>
      <c r="D3" s="310"/>
      <c r="E3" s="310"/>
      <c r="F3" s="310"/>
      <c r="G3" s="42"/>
    </row>
    <row r="4" spans="1:11" x14ac:dyDescent="0.25">
      <c r="A4" s="53"/>
      <c r="B4" s="38"/>
      <c r="C4" s="38"/>
      <c r="D4" s="38"/>
      <c r="E4" s="38"/>
      <c r="F4" s="38"/>
      <c r="G4" s="42"/>
    </row>
    <row r="5" spans="1:11" x14ac:dyDescent="0.25">
      <c r="A5" s="53"/>
      <c r="B5" s="311" t="s">
        <v>7828</v>
      </c>
      <c r="C5" s="311"/>
      <c r="D5" s="311"/>
      <c r="E5" s="311"/>
      <c r="F5" s="311"/>
      <c r="G5" s="42"/>
    </row>
    <row r="6" spans="1:11" x14ac:dyDescent="0.25">
      <c r="A6" s="53"/>
      <c r="B6" s="39"/>
      <c r="C6" s="40"/>
      <c r="D6" s="41"/>
      <c r="E6" s="41"/>
      <c r="F6" s="42"/>
      <c r="G6" s="42"/>
    </row>
    <row r="7" spans="1:11" x14ac:dyDescent="0.25">
      <c r="A7" s="53"/>
      <c r="B7" s="43" t="s">
        <v>10042</v>
      </c>
      <c r="C7" s="44"/>
      <c r="D7" s="45"/>
      <c r="E7" s="45"/>
      <c r="F7" s="42"/>
      <c r="G7" s="42"/>
    </row>
    <row r="8" spans="1:11" x14ac:dyDescent="0.25">
      <c r="A8" s="53"/>
      <c r="B8" s="43"/>
      <c r="C8" s="44"/>
      <c r="D8" s="45"/>
      <c r="E8" s="45"/>
      <c r="F8" s="42"/>
      <c r="G8" s="42"/>
    </row>
    <row r="9" spans="1:11" x14ac:dyDescent="0.25">
      <c r="A9" s="53"/>
      <c r="B9" s="315" t="s">
        <v>7830</v>
      </c>
      <c r="C9" s="315"/>
      <c r="D9" s="315"/>
      <c r="E9" s="315"/>
      <c r="F9" s="315"/>
      <c r="G9" s="42"/>
    </row>
    <row r="10" spans="1:11" x14ac:dyDescent="0.25">
      <c r="B10" s="90" t="s">
        <v>2</v>
      </c>
      <c r="C10" s="90" t="s">
        <v>21</v>
      </c>
      <c r="D10" s="90" t="s">
        <v>20</v>
      </c>
      <c r="E10" s="91" t="s">
        <v>22</v>
      </c>
      <c r="F10" s="92" t="s">
        <v>120</v>
      </c>
    </row>
    <row r="11" spans="1:11" s="93" customFormat="1" x14ac:dyDescent="0.25">
      <c r="B11" s="94">
        <v>1</v>
      </c>
      <c r="C11" s="95" t="s">
        <v>69</v>
      </c>
      <c r="D11" s="94"/>
      <c r="E11" s="94"/>
      <c r="F11" s="95"/>
      <c r="G11" s="46"/>
    </row>
    <row r="12" spans="1:11" outlineLevel="1" x14ac:dyDescent="0.25">
      <c r="B12" s="96" t="s">
        <v>7679</v>
      </c>
      <c r="C12" s="97" t="s">
        <v>70</v>
      </c>
      <c r="D12" s="96" t="s">
        <v>19</v>
      </c>
      <c r="E12" s="98">
        <v>1</v>
      </c>
      <c r="F12" s="97"/>
    </row>
    <row r="13" spans="1:11" s="93" customFormat="1" x14ac:dyDescent="0.25">
      <c r="B13" s="94">
        <v>2</v>
      </c>
      <c r="C13" s="95" t="s">
        <v>17</v>
      </c>
      <c r="D13" s="94"/>
      <c r="E13" s="94"/>
      <c r="F13" s="95"/>
      <c r="G13" s="46"/>
    </row>
    <row r="14" spans="1:11" ht="47.25" outlineLevel="1" x14ac:dyDescent="0.25">
      <c r="B14" s="96" t="s">
        <v>0</v>
      </c>
      <c r="C14" s="97" t="s">
        <v>7826</v>
      </c>
      <c r="D14" s="96" t="s">
        <v>23</v>
      </c>
      <c r="E14" s="98">
        <f>PROGRAMA!E50+PROGRAMA!E52</f>
        <v>122376</v>
      </c>
      <c r="F14" s="97" t="s">
        <v>7806</v>
      </c>
      <c r="K14" s="99"/>
    </row>
    <row r="15" spans="1:11" ht="47.25" outlineLevel="1" x14ac:dyDescent="0.25">
      <c r="B15" s="96" t="s">
        <v>7676</v>
      </c>
      <c r="C15" s="97" t="s">
        <v>7827</v>
      </c>
      <c r="D15" s="96" t="s">
        <v>23</v>
      </c>
      <c r="E15" s="98">
        <f>PROGRAMA!E53</f>
        <v>241446</v>
      </c>
      <c r="F15" s="97" t="s">
        <v>7807</v>
      </c>
      <c r="K15" s="99"/>
    </row>
    <row r="16" spans="1:11" s="93" customFormat="1" x14ac:dyDescent="0.25">
      <c r="B16" s="94">
        <v>3</v>
      </c>
      <c r="C16" s="95" t="s">
        <v>18</v>
      </c>
      <c r="D16" s="94"/>
      <c r="E16" s="94"/>
      <c r="F16" s="95"/>
      <c r="G16" s="46"/>
    </row>
    <row r="17" spans="2:9" s="93" customFormat="1" outlineLevel="1" x14ac:dyDescent="0.25">
      <c r="B17" s="96" t="s">
        <v>5</v>
      </c>
      <c r="C17" s="97" t="s">
        <v>16</v>
      </c>
      <c r="D17" s="96" t="s">
        <v>19</v>
      </c>
      <c r="E17" s="98">
        <v>1</v>
      </c>
      <c r="F17" s="97"/>
      <c r="G17" s="46"/>
    </row>
    <row r="18" spans="2:9" s="93" customFormat="1" x14ac:dyDescent="0.25">
      <c r="B18" s="94">
        <v>4</v>
      </c>
      <c r="C18" s="95" t="s">
        <v>8</v>
      </c>
      <c r="D18" s="94"/>
      <c r="E18" s="94"/>
      <c r="F18" s="95"/>
      <c r="G18" s="46"/>
    </row>
    <row r="19" spans="2:9" s="93" customFormat="1" x14ac:dyDescent="0.25">
      <c r="B19" s="100" t="s">
        <v>6</v>
      </c>
      <c r="C19" s="101" t="s">
        <v>7781</v>
      </c>
      <c r="D19" s="102"/>
      <c r="E19" s="103"/>
      <c r="F19" s="101"/>
      <c r="G19" s="46"/>
    </row>
    <row r="20" spans="2:9" outlineLevel="1" x14ac:dyDescent="0.25">
      <c r="B20" s="96" t="s">
        <v>7782</v>
      </c>
      <c r="C20" s="97" t="s">
        <v>11</v>
      </c>
      <c r="D20" s="96" t="s">
        <v>19</v>
      </c>
      <c r="E20" s="98">
        <f t="shared" ref="E20:E27" si="0">$E$34</f>
        <v>15</v>
      </c>
      <c r="F20" s="97" t="s">
        <v>7665</v>
      </c>
    </row>
    <row r="21" spans="2:9" outlineLevel="1" x14ac:dyDescent="0.25">
      <c r="B21" s="96" t="s">
        <v>7783</v>
      </c>
      <c r="C21" s="97" t="s">
        <v>12</v>
      </c>
      <c r="D21" s="96" t="s">
        <v>19</v>
      </c>
      <c r="E21" s="98">
        <f t="shared" si="0"/>
        <v>15</v>
      </c>
      <c r="F21" s="97" t="s">
        <v>7665</v>
      </c>
    </row>
    <row r="22" spans="2:9" ht="31.5" outlineLevel="1" x14ac:dyDescent="0.25">
      <c r="B22" s="96" t="s">
        <v>7784</v>
      </c>
      <c r="C22" s="97" t="s">
        <v>10047</v>
      </c>
      <c r="D22" s="96" t="s">
        <v>19</v>
      </c>
      <c r="E22" s="98">
        <f t="shared" si="0"/>
        <v>15</v>
      </c>
      <c r="F22" s="97" t="s">
        <v>7665</v>
      </c>
    </row>
    <row r="23" spans="2:9" outlineLevel="1" x14ac:dyDescent="0.25">
      <c r="B23" s="96" t="s">
        <v>7785</v>
      </c>
      <c r="C23" s="97" t="s">
        <v>13</v>
      </c>
      <c r="D23" s="96" t="s">
        <v>19</v>
      </c>
      <c r="E23" s="98">
        <f t="shared" si="0"/>
        <v>15</v>
      </c>
      <c r="F23" s="97" t="s">
        <v>7665</v>
      </c>
    </row>
    <row r="24" spans="2:9" outlineLevel="1" x14ac:dyDescent="0.25">
      <c r="B24" s="96" t="s">
        <v>7786</v>
      </c>
      <c r="C24" s="97" t="s">
        <v>14</v>
      </c>
      <c r="D24" s="96" t="s">
        <v>19</v>
      </c>
      <c r="E24" s="98">
        <f t="shared" si="0"/>
        <v>15</v>
      </c>
      <c r="F24" s="97" t="s">
        <v>7665</v>
      </c>
    </row>
    <row r="25" spans="2:9" outlineLevel="1" x14ac:dyDescent="0.25">
      <c r="B25" s="96" t="s">
        <v>7787</v>
      </c>
      <c r="C25" s="97" t="s">
        <v>15</v>
      </c>
      <c r="D25" s="96" t="s">
        <v>19</v>
      </c>
      <c r="E25" s="98">
        <f t="shared" si="0"/>
        <v>15</v>
      </c>
      <c r="F25" s="97" t="s">
        <v>7665</v>
      </c>
    </row>
    <row r="26" spans="2:9" outlineLevel="1" x14ac:dyDescent="0.25">
      <c r="B26" s="96" t="s">
        <v>7788</v>
      </c>
      <c r="C26" s="97" t="s">
        <v>7776</v>
      </c>
      <c r="D26" s="96" t="s">
        <v>19</v>
      </c>
      <c r="E26" s="98">
        <f t="shared" si="0"/>
        <v>15</v>
      </c>
      <c r="F26" s="97" t="s">
        <v>7665</v>
      </c>
    </row>
    <row r="27" spans="2:9" ht="31.5" outlineLevel="1" x14ac:dyDescent="0.25">
      <c r="B27" s="96" t="s">
        <v>7789</v>
      </c>
      <c r="C27" s="97" t="s">
        <v>7775</v>
      </c>
      <c r="D27" s="96" t="s">
        <v>19</v>
      </c>
      <c r="E27" s="98">
        <f t="shared" si="0"/>
        <v>15</v>
      </c>
      <c r="F27" s="97" t="s">
        <v>7665</v>
      </c>
    </row>
    <row r="28" spans="2:9" outlineLevel="1" x14ac:dyDescent="0.25">
      <c r="B28" s="100" t="s">
        <v>71</v>
      </c>
      <c r="C28" s="101" t="s">
        <v>9</v>
      </c>
      <c r="D28" s="102"/>
      <c r="E28" s="103"/>
      <c r="F28" s="101"/>
      <c r="H28" s="104"/>
      <c r="I28" s="104"/>
    </row>
    <row r="29" spans="2:9" s="93" customFormat="1" ht="31.5" outlineLevel="1" x14ac:dyDescent="0.25">
      <c r="B29" s="96" t="s">
        <v>7790</v>
      </c>
      <c r="C29" s="97" t="s">
        <v>160</v>
      </c>
      <c r="D29" s="96" t="s">
        <v>19</v>
      </c>
      <c r="E29" s="98">
        <v>1</v>
      </c>
      <c r="F29" s="97"/>
      <c r="G29" s="46"/>
    </row>
    <row r="30" spans="2:9" s="93" customFormat="1" outlineLevel="1" x14ac:dyDescent="0.25">
      <c r="B30" s="96" t="s">
        <v>7791</v>
      </c>
      <c r="C30" s="97" t="s">
        <v>122</v>
      </c>
      <c r="D30" s="96" t="s">
        <v>19</v>
      </c>
      <c r="E30" s="98">
        <f>E29*2</f>
        <v>2</v>
      </c>
      <c r="F30" s="97" t="s">
        <v>7666</v>
      </c>
      <c r="G30" s="46"/>
    </row>
    <row r="31" spans="2:9" s="93" customFormat="1" ht="31.5" outlineLevel="1" x14ac:dyDescent="0.25">
      <c r="B31" s="96" t="s">
        <v>7792</v>
      </c>
      <c r="C31" s="97" t="s">
        <v>7668</v>
      </c>
      <c r="D31" s="96" t="s">
        <v>123</v>
      </c>
      <c r="E31" s="98">
        <f>2*15</f>
        <v>30</v>
      </c>
      <c r="F31" s="97" t="s">
        <v>7808</v>
      </c>
      <c r="G31" s="46"/>
    </row>
    <row r="32" spans="2:9" outlineLevel="1" x14ac:dyDescent="0.25">
      <c r="B32" s="100" t="s">
        <v>72</v>
      </c>
      <c r="C32" s="101" t="s">
        <v>10</v>
      </c>
      <c r="D32" s="102"/>
      <c r="E32" s="103"/>
      <c r="F32" s="101"/>
      <c r="H32" s="104"/>
      <c r="I32" s="104"/>
    </row>
    <row r="33" spans="2:9" s="93" customFormat="1" ht="31.5" outlineLevel="1" x14ac:dyDescent="0.25">
      <c r="B33" s="96" t="s">
        <v>7793</v>
      </c>
      <c r="C33" s="97" t="s">
        <v>160</v>
      </c>
      <c r="D33" s="96" t="s">
        <v>19</v>
      </c>
      <c r="E33" s="98">
        <v>1</v>
      </c>
      <c r="F33" s="97"/>
      <c r="G33" s="46"/>
    </row>
    <row r="34" spans="2:9" s="93" customFormat="1" ht="47.25" outlineLevel="1" x14ac:dyDescent="0.25">
      <c r="B34" s="96" t="s">
        <v>7794</v>
      </c>
      <c r="C34" s="97" t="s">
        <v>122</v>
      </c>
      <c r="D34" s="96" t="s">
        <v>19</v>
      </c>
      <c r="E34" s="98">
        <f>15</f>
        <v>15</v>
      </c>
      <c r="F34" s="97" t="s">
        <v>7664</v>
      </c>
      <c r="G34" s="46"/>
    </row>
    <row r="35" spans="2:9" s="93" customFormat="1" ht="31.5" outlineLevel="1" x14ac:dyDescent="0.25">
      <c r="B35" s="96" t="s">
        <v>7795</v>
      </c>
      <c r="C35" s="97" t="s">
        <v>7669</v>
      </c>
      <c r="D35" s="96" t="s">
        <v>123</v>
      </c>
      <c r="E35" s="98">
        <f>E34*1.5</f>
        <v>22.5</v>
      </c>
      <c r="F35" s="97" t="s">
        <v>7667</v>
      </c>
      <c r="G35" s="46"/>
    </row>
    <row r="36" spans="2:9" s="93" customFormat="1" x14ac:dyDescent="0.25">
      <c r="B36" s="94">
        <v>5</v>
      </c>
      <c r="C36" s="95" t="s">
        <v>7780</v>
      </c>
      <c r="D36" s="94"/>
      <c r="E36" s="94"/>
      <c r="F36" s="95"/>
      <c r="G36" s="46"/>
    </row>
    <row r="37" spans="2:9" outlineLevel="1" x14ac:dyDescent="0.25">
      <c r="B37" s="96" t="s">
        <v>7</v>
      </c>
      <c r="C37" s="97" t="s">
        <v>10046</v>
      </c>
      <c r="D37" s="96" t="s">
        <v>19</v>
      </c>
      <c r="E37" s="98">
        <v>1</v>
      </c>
      <c r="F37" s="97"/>
    </row>
    <row r="38" spans="2:9" ht="31.5" outlineLevel="1" x14ac:dyDescent="0.25">
      <c r="B38" s="96" t="s">
        <v>67</v>
      </c>
      <c r="C38" s="97" t="s">
        <v>10048</v>
      </c>
      <c r="D38" s="96" t="s">
        <v>19</v>
      </c>
      <c r="E38" s="98">
        <v>1</v>
      </c>
      <c r="F38" s="97"/>
    </row>
    <row r="39" spans="2:9" outlineLevel="1" x14ac:dyDescent="0.25">
      <c r="B39" s="96" t="s">
        <v>68</v>
      </c>
      <c r="C39" s="97" t="s">
        <v>10049</v>
      </c>
      <c r="D39" s="96" t="s">
        <v>19</v>
      </c>
      <c r="E39" s="98">
        <v>1</v>
      </c>
      <c r="F39" s="97"/>
    </row>
    <row r="40" spans="2:9" s="93" customFormat="1" x14ac:dyDescent="0.25">
      <c r="B40" s="94">
        <v>6</v>
      </c>
      <c r="C40" s="95" t="s">
        <v>7796</v>
      </c>
      <c r="D40" s="94"/>
      <c r="E40" s="94"/>
      <c r="F40" s="95"/>
      <c r="G40" s="46"/>
      <c r="I40" s="105"/>
    </row>
    <row r="41" spans="2:9" s="93" customFormat="1" x14ac:dyDescent="0.25">
      <c r="B41" s="106" t="s">
        <v>48</v>
      </c>
      <c r="C41" s="107" t="s">
        <v>7779</v>
      </c>
      <c r="D41" s="106"/>
      <c r="E41" s="106"/>
      <c r="F41" s="107"/>
      <c r="G41" s="46"/>
      <c r="I41" s="105"/>
    </row>
    <row r="42" spans="2:9" outlineLevel="1" x14ac:dyDescent="0.25">
      <c r="B42" s="108" t="s">
        <v>7725</v>
      </c>
      <c r="C42" s="97" t="s">
        <v>7718</v>
      </c>
      <c r="D42" s="96" t="s">
        <v>23</v>
      </c>
      <c r="E42" s="98">
        <v>115082</v>
      </c>
      <c r="F42" s="97" t="s">
        <v>7809</v>
      </c>
      <c r="H42" s="104"/>
      <c r="I42" s="104"/>
    </row>
    <row r="43" spans="2:9" outlineLevel="1" x14ac:dyDescent="0.25">
      <c r="B43" s="108" t="s">
        <v>7726</v>
      </c>
      <c r="C43" s="97" t="s">
        <v>55</v>
      </c>
      <c r="D43" s="96" t="s">
        <v>23</v>
      </c>
      <c r="E43" s="98">
        <v>115082</v>
      </c>
      <c r="F43" s="97" t="s">
        <v>7809</v>
      </c>
      <c r="H43" s="104"/>
      <c r="I43" s="104"/>
    </row>
    <row r="44" spans="2:9" outlineLevel="1" x14ac:dyDescent="0.25">
      <c r="B44" s="108" t="s">
        <v>7727</v>
      </c>
      <c r="C44" s="97" t="s">
        <v>7834</v>
      </c>
      <c r="D44" s="96" t="s">
        <v>23</v>
      </c>
      <c r="E44" s="98">
        <f>E47</f>
        <v>23549</v>
      </c>
      <c r="F44" s="97" t="s">
        <v>7809</v>
      </c>
      <c r="H44" s="104"/>
      <c r="I44" s="104"/>
    </row>
    <row r="45" spans="2:9" ht="31.5" outlineLevel="1" x14ac:dyDescent="0.25">
      <c r="B45" s="108" t="s">
        <v>7728</v>
      </c>
      <c r="C45" s="97" t="s">
        <v>161</v>
      </c>
      <c r="D45" s="96" t="s">
        <v>23</v>
      </c>
      <c r="E45" s="98">
        <f>PROGRAMA!E38*3+PROGRAMA!E39*2.5+PROGRAMA!E14+PROGRAMA!E15</f>
        <v>16050</v>
      </c>
      <c r="F45" s="97" t="s">
        <v>7810</v>
      </c>
      <c r="H45" s="104"/>
      <c r="I45" s="104"/>
    </row>
    <row r="46" spans="2:9" ht="31.5" outlineLevel="1" x14ac:dyDescent="0.25">
      <c r="B46" s="108" t="s">
        <v>7729</v>
      </c>
      <c r="C46" s="97" t="s">
        <v>7744</v>
      </c>
      <c r="D46" s="96" t="s">
        <v>23</v>
      </c>
      <c r="E46" s="98">
        <f>E47</f>
        <v>23549</v>
      </c>
      <c r="F46" s="97" t="s">
        <v>7811</v>
      </c>
      <c r="H46" s="104"/>
      <c r="I46" s="104"/>
    </row>
    <row r="47" spans="2:9" ht="31.5" outlineLevel="1" x14ac:dyDescent="0.25">
      <c r="B47" s="108" t="s">
        <v>7730</v>
      </c>
      <c r="C47" s="97" t="s">
        <v>7670</v>
      </c>
      <c r="D47" s="96" t="s">
        <v>23</v>
      </c>
      <c r="E47" s="98">
        <f>SUM(PROGRAMA!E11:E23,PROGRAMA!E25:E28,PROGRAMA!E30:E37,PROGRAMA!E40:E43)+(PROGRAMA!E38*3)+(PROGRAMA!E39*2.5)-E50</f>
        <v>23549</v>
      </c>
      <c r="F47" s="97" t="s">
        <v>7811</v>
      </c>
      <c r="H47" s="104"/>
      <c r="I47" s="104"/>
    </row>
    <row r="48" spans="2:9" outlineLevel="1" x14ac:dyDescent="0.25">
      <c r="B48" s="108" t="s">
        <v>7731</v>
      </c>
      <c r="C48" s="97" t="s">
        <v>163</v>
      </c>
      <c r="D48" s="96" t="s">
        <v>23</v>
      </c>
      <c r="E48" s="98">
        <f>SUM(PROGRAMA!E11:E23,PROGRAMA!E25:E28,PROGRAMA!E30:E37,PROGRAMA!E40:E43)+(PROGRAMA!E38*3)+(PROGRAMA!E39*2.5)</f>
        <v>23715</v>
      </c>
      <c r="F48" s="97" t="s">
        <v>7812</v>
      </c>
      <c r="H48" s="104"/>
      <c r="I48" s="104"/>
    </row>
    <row r="49" spans="2:9" s="93" customFormat="1" x14ac:dyDescent="0.25">
      <c r="B49" s="106" t="s">
        <v>49</v>
      </c>
      <c r="C49" s="107" t="s">
        <v>7732</v>
      </c>
      <c r="D49" s="106"/>
      <c r="E49" s="106"/>
      <c r="F49" s="107"/>
      <c r="G49" s="46"/>
      <c r="I49" s="105"/>
    </row>
    <row r="50" spans="2:9" outlineLevel="1" x14ac:dyDescent="0.25">
      <c r="B50" s="108" t="s">
        <v>7733</v>
      </c>
      <c r="C50" s="97" t="s">
        <v>54</v>
      </c>
      <c r="D50" s="96" t="s">
        <v>23</v>
      </c>
      <c r="E50" s="98">
        <f>PROGRAMA!E24+PROGRAMA!E29</f>
        <v>166</v>
      </c>
      <c r="F50" s="97" t="s">
        <v>7813</v>
      </c>
      <c r="H50" s="104"/>
      <c r="I50" s="104"/>
    </row>
    <row r="51" spans="2:9" outlineLevel="1" x14ac:dyDescent="0.25">
      <c r="B51" s="108" t="s">
        <v>7734</v>
      </c>
      <c r="C51" s="97" t="s">
        <v>73</v>
      </c>
      <c r="D51" s="96" t="s">
        <v>23</v>
      </c>
      <c r="E51" s="98">
        <f>PROGRAMA!E24+PROGRAMA!E29</f>
        <v>166</v>
      </c>
      <c r="F51" s="97" t="s">
        <v>7813</v>
      </c>
      <c r="H51" s="104"/>
      <c r="I51" s="104"/>
    </row>
    <row r="52" spans="2:9" outlineLevel="1" x14ac:dyDescent="0.25">
      <c r="B52" s="108" t="s">
        <v>7735</v>
      </c>
      <c r="C52" s="97" t="s">
        <v>74</v>
      </c>
      <c r="D52" s="96" t="s">
        <v>23</v>
      </c>
      <c r="E52" s="98">
        <f>PROGRAMA!E24+PROGRAMA!E29</f>
        <v>166</v>
      </c>
      <c r="F52" s="97" t="s">
        <v>7813</v>
      </c>
      <c r="H52" s="104"/>
      <c r="I52" s="104"/>
    </row>
    <row r="53" spans="2:9" outlineLevel="1" x14ac:dyDescent="0.25">
      <c r="B53" s="108" t="s">
        <v>7736</v>
      </c>
      <c r="C53" s="97" t="s">
        <v>65</v>
      </c>
      <c r="D53" s="96" t="s">
        <v>23</v>
      </c>
      <c r="E53" s="98">
        <f>PROGRAMA!E24+PROGRAMA!E29</f>
        <v>166</v>
      </c>
      <c r="F53" s="97" t="s">
        <v>7813</v>
      </c>
      <c r="H53" s="104"/>
      <c r="I53" s="104"/>
    </row>
    <row r="54" spans="2:9" outlineLevel="1" x14ac:dyDescent="0.25">
      <c r="B54" s="108" t="s">
        <v>7737</v>
      </c>
      <c r="C54" s="97" t="s">
        <v>56</v>
      </c>
      <c r="D54" s="96" t="s">
        <v>23</v>
      </c>
      <c r="E54" s="98">
        <f>PROGRAMA!E24+PROGRAMA!E29</f>
        <v>166</v>
      </c>
      <c r="F54" s="97" t="s">
        <v>7813</v>
      </c>
      <c r="H54" s="104"/>
      <c r="I54" s="104"/>
    </row>
    <row r="55" spans="2:9" outlineLevel="1" x14ac:dyDescent="0.25">
      <c r="B55" s="108" t="s">
        <v>7738</v>
      </c>
      <c r="C55" s="97" t="s">
        <v>57</v>
      </c>
      <c r="D55" s="96" t="s">
        <v>23</v>
      </c>
      <c r="E55" s="98">
        <f>PROGRAMA!E24+PROGRAMA!E29</f>
        <v>166</v>
      </c>
      <c r="F55" s="97" t="s">
        <v>7813</v>
      </c>
      <c r="H55" s="104"/>
      <c r="I55" s="104"/>
    </row>
    <row r="56" spans="2:9" outlineLevel="1" x14ac:dyDescent="0.25">
      <c r="B56" s="100" t="s">
        <v>50</v>
      </c>
      <c r="C56" s="101" t="s">
        <v>58</v>
      </c>
      <c r="D56" s="102"/>
      <c r="E56" s="103">
        <v>1</v>
      </c>
      <c r="F56" s="101"/>
      <c r="H56" s="104"/>
      <c r="I56" s="104"/>
    </row>
    <row r="57" spans="2:9" outlineLevel="1" x14ac:dyDescent="0.25">
      <c r="B57" s="109" t="s">
        <v>7739</v>
      </c>
      <c r="C57" s="97" t="s">
        <v>60</v>
      </c>
      <c r="D57" s="96" t="s">
        <v>137</v>
      </c>
      <c r="E57" s="98">
        <f t="shared" ref="E57:E62" si="1">475/1000</f>
        <v>0.47499999999999998</v>
      </c>
      <c r="F57" s="97" t="s">
        <v>7814</v>
      </c>
      <c r="H57" s="110"/>
      <c r="I57" s="110"/>
    </row>
    <row r="58" spans="2:9" outlineLevel="1" x14ac:dyDescent="0.25">
      <c r="B58" s="109" t="s">
        <v>7740</v>
      </c>
      <c r="C58" s="97" t="s">
        <v>63</v>
      </c>
      <c r="D58" s="96" t="s">
        <v>137</v>
      </c>
      <c r="E58" s="98">
        <f t="shared" si="1"/>
        <v>0.47499999999999998</v>
      </c>
      <c r="F58" s="97" t="s">
        <v>7814</v>
      </c>
      <c r="H58" s="104"/>
      <c r="I58" s="104"/>
    </row>
    <row r="59" spans="2:9" outlineLevel="1" x14ac:dyDescent="0.25">
      <c r="B59" s="109" t="s">
        <v>7741</v>
      </c>
      <c r="C59" s="97" t="s">
        <v>59</v>
      </c>
      <c r="D59" s="96" t="s">
        <v>137</v>
      </c>
      <c r="E59" s="98">
        <f>475/1000</f>
        <v>0.47499999999999998</v>
      </c>
      <c r="F59" s="97" t="s">
        <v>7814</v>
      </c>
      <c r="H59" s="110"/>
    </row>
    <row r="60" spans="2:9" outlineLevel="1" x14ac:dyDescent="0.25">
      <c r="B60" s="109" t="s">
        <v>7742</v>
      </c>
      <c r="C60" s="97" t="s">
        <v>62</v>
      </c>
      <c r="D60" s="96" t="s">
        <v>137</v>
      </c>
      <c r="E60" s="98">
        <f t="shared" si="1"/>
        <v>0.47499999999999998</v>
      </c>
      <c r="F60" s="97" t="s">
        <v>7814</v>
      </c>
      <c r="I60" s="104"/>
    </row>
    <row r="61" spans="2:9" outlineLevel="1" x14ac:dyDescent="0.25">
      <c r="B61" s="109" t="s">
        <v>7743</v>
      </c>
      <c r="C61" s="97" t="s">
        <v>61</v>
      </c>
      <c r="D61" s="96" t="s">
        <v>137</v>
      </c>
      <c r="E61" s="98">
        <f t="shared" si="1"/>
        <v>0.47499999999999998</v>
      </c>
      <c r="F61" s="97" t="s">
        <v>7814</v>
      </c>
      <c r="I61" s="104"/>
    </row>
    <row r="62" spans="2:9" outlineLevel="1" x14ac:dyDescent="0.25">
      <c r="B62" s="109" t="s">
        <v>7755</v>
      </c>
      <c r="C62" s="97" t="s">
        <v>7756</v>
      </c>
      <c r="D62" s="96" t="s">
        <v>137</v>
      </c>
      <c r="E62" s="98">
        <f t="shared" si="1"/>
        <v>0.47499999999999998</v>
      </c>
      <c r="F62" s="97" t="s">
        <v>7814</v>
      </c>
      <c r="I62" s="104"/>
    </row>
    <row r="63" spans="2:9" s="93" customFormat="1" x14ac:dyDescent="0.25">
      <c r="B63" s="94">
        <v>7</v>
      </c>
      <c r="C63" s="95" t="s">
        <v>66</v>
      </c>
      <c r="D63" s="94"/>
      <c r="E63" s="94"/>
      <c r="F63" s="95"/>
      <c r="G63" s="46"/>
      <c r="I63" s="105"/>
    </row>
    <row r="64" spans="2:9" outlineLevel="1" x14ac:dyDescent="0.25">
      <c r="B64" s="108" t="s">
        <v>77</v>
      </c>
      <c r="C64" s="97" t="s">
        <v>7767</v>
      </c>
      <c r="D64" s="96" t="s">
        <v>23</v>
      </c>
      <c r="E64" s="98">
        <f>E48</f>
        <v>23715</v>
      </c>
      <c r="F64" s="97" t="s">
        <v>7812</v>
      </c>
      <c r="H64" s="104"/>
      <c r="I64" s="104"/>
    </row>
    <row r="65" spans="2:9" outlineLevel="1" x14ac:dyDescent="0.25">
      <c r="B65" s="108" t="s">
        <v>7762</v>
      </c>
      <c r="C65" s="97" t="s">
        <v>7769</v>
      </c>
      <c r="D65" s="96" t="s">
        <v>23</v>
      </c>
      <c r="E65" s="98">
        <f>E55</f>
        <v>166</v>
      </c>
      <c r="F65" s="97" t="s">
        <v>7813</v>
      </c>
      <c r="H65" s="104"/>
      <c r="I65" s="104"/>
    </row>
    <row r="66" spans="2:9" outlineLevel="1" x14ac:dyDescent="0.25">
      <c r="B66" s="108" t="s">
        <v>7765</v>
      </c>
      <c r="C66" s="97" t="s">
        <v>7763</v>
      </c>
      <c r="D66" s="96" t="s">
        <v>137</v>
      </c>
      <c r="E66" s="98">
        <f t="shared" ref="E66" si="2">475/1000</f>
        <v>0.47499999999999998</v>
      </c>
      <c r="F66" s="97" t="s">
        <v>7814</v>
      </c>
      <c r="H66" s="104"/>
      <c r="I66" s="104"/>
    </row>
    <row r="67" spans="2:9" s="93" customFormat="1" x14ac:dyDescent="0.25">
      <c r="B67" s="94">
        <v>8</v>
      </c>
      <c r="C67" s="95" t="s">
        <v>75</v>
      </c>
      <c r="D67" s="94"/>
      <c r="E67" s="94"/>
      <c r="F67" s="95"/>
      <c r="G67" s="46"/>
      <c r="I67" s="105"/>
    </row>
    <row r="68" spans="2:9" outlineLevel="1" x14ac:dyDescent="0.25">
      <c r="B68" s="108" t="s">
        <v>78</v>
      </c>
      <c r="C68" s="97" t="s">
        <v>76</v>
      </c>
      <c r="D68" s="96" t="s">
        <v>23</v>
      </c>
      <c r="E68" s="98">
        <f>PROGRAMA!E52+PROGRAMA!E50</f>
        <v>122376</v>
      </c>
      <c r="F68" s="97" t="s">
        <v>7815</v>
      </c>
      <c r="H68" s="104"/>
      <c r="I68" s="104"/>
    </row>
  </sheetData>
  <mergeCells count="3">
    <mergeCell ref="B9:F9"/>
    <mergeCell ref="B3:F3"/>
    <mergeCell ref="B5:F5"/>
  </mergeCells>
  <phoneticPr fontId="8" type="noConversion"/>
  <pageMargins left="0.51181102362204722" right="0.51181102362204722" top="0.78740157480314965" bottom="0.78740157480314965" header="0.31496062992125984" footer="0.31496062992125984"/>
  <pageSetup paperSize="9" scale="57" orientation="portrait" r:id="rId1"/>
  <headerFooter>
    <oddFooter>&amp;LAGÊNCIA DE ASSUNTOS METROPOLITANOS DO PARANÁ - AMEP
DIRETORIA DE OBRAS
&amp;RPágina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25"/>
  <sheetViews>
    <sheetView showGridLines="0" view="pageBreakPreview" zoomScaleNormal="100" zoomScaleSheetLayoutView="100" workbookViewId="0">
      <pane xSplit="3" ySplit="10" topLeftCell="D11" activePane="bottomRight" state="frozen"/>
      <selection activeCell="B8" sqref="B8:L8"/>
      <selection pane="topRight" activeCell="B8" sqref="B8:L8"/>
      <selection pane="bottomLeft" activeCell="B8" sqref="B8:L8"/>
      <selection pane="bottomRight" activeCell="C36" sqref="C36"/>
    </sheetView>
  </sheetViews>
  <sheetFormatPr defaultColWidth="9.140625" defaultRowHeight="15.75" x14ac:dyDescent="0.25"/>
  <cols>
    <col min="1" max="1" width="4.85546875" style="53" customWidth="1"/>
    <col min="2" max="2" width="7.5703125" style="46" customWidth="1"/>
    <col min="3" max="3" width="72.85546875" style="42" customWidth="1"/>
    <col min="4" max="4" width="24" style="42" customWidth="1"/>
    <col min="5" max="5" width="11.5703125" style="42" bestFit="1" customWidth="1"/>
    <col min="6" max="6" width="9.5703125" style="42" bestFit="1" customWidth="1"/>
    <col min="7" max="7" width="9.140625" style="42"/>
    <col min="8" max="8" width="14.28515625" style="42" bestFit="1" customWidth="1"/>
    <col min="9" max="9" width="18.140625" style="42" customWidth="1"/>
    <col min="10" max="16384" width="9.140625" style="42"/>
  </cols>
  <sheetData>
    <row r="1" spans="1:9" x14ac:dyDescent="0.25">
      <c r="A1" s="42"/>
      <c r="D1" s="46"/>
      <c r="E1" s="46"/>
      <c r="F1" s="52"/>
      <c r="G1" s="46"/>
    </row>
    <row r="2" spans="1:9" x14ac:dyDescent="0.25">
      <c r="A2" s="42"/>
      <c r="B2" s="309"/>
      <c r="C2" s="309"/>
      <c r="D2" s="309"/>
      <c r="E2" s="309"/>
      <c r="F2" s="52"/>
      <c r="G2" s="46"/>
    </row>
    <row r="3" spans="1:9" ht="15.75" customHeight="1" x14ac:dyDescent="0.25">
      <c r="B3" s="310" t="s">
        <v>125</v>
      </c>
      <c r="C3" s="310"/>
      <c r="D3" s="310"/>
      <c r="E3" s="310"/>
      <c r="F3" s="47"/>
    </row>
    <row r="4" spans="1:9" x14ac:dyDescent="0.25">
      <c r="B4" s="310"/>
      <c r="C4" s="310"/>
      <c r="D4" s="310"/>
      <c r="E4" s="310"/>
      <c r="F4" s="38"/>
    </row>
    <row r="5" spans="1:9" ht="15.75" customHeight="1" x14ac:dyDescent="0.25">
      <c r="B5" s="311" t="s">
        <v>7828</v>
      </c>
      <c r="C5" s="311"/>
      <c r="D5" s="311"/>
      <c r="E5" s="311"/>
      <c r="F5" s="48"/>
    </row>
    <row r="6" spans="1:9" x14ac:dyDescent="0.25">
      <c r="B6" s="314"/>
      <c r="C6" s="314"/>
      <c r="D6" s="314"/>
      <c r="E6" s="314"/>
    </row>
    <row r="7" spans="1:9" x14ac:dyDescent="0.25">
      <c r="B7" s="313" t="s">
        <v>10042</v>
      </c>
      <c r="C7" s="313"/>
      <c r="D7" s="313"/>
      <c r="E7" s="313"/>
    </row>
    <row r="8" spans="1:9" x14ac:dyDescent="0.25">
      <c r="B8" s="313"/>
      <c r="C8" s="313"/>
      <c r="D8" s="313"/>
      <c r="E8" s="313"/>
    </row>
    <row r="9" spans="1:9" ht="15.75" customHeight="1" x14ac:dyDescent="0.25">
      <c r="B9" s="315" t="s">
        <v>7829</v>
      </c>
      <c r="C9" s="315"/>
      <c r="D9" s="315"/>
      <c r="E9" s="315"/>
      <c r="F9"/>
    </row>
    <row r="10" spans="1:9" ht="31.5" customHeight="1" x14ac:dyDescent="0.25">
      <c r="B10" s="90" t="s">
        <v>2</v>
      </c>
      <c r="C10" s="90" t="s">
        <v>21</v>
      </c>
      <c r="D10" s="111" t="s">
        <v>4</v>
      </c>
      <c r="E10" s="111" t="s">
        <v>24</v>
      </c>
      <c r="F10"/>
    </row>
    <row r="11" spans="1:9" s="93" customFormat="1" x14ac:dyDescent="0.25">
      <c r="A11" s="112"/>
      <c r="B11" s="94">
        <v>1</v>
      </c>
      <c r="C11" s="95" t="str">
        <f>VLOOKUP(B11,'PLAN SINTÉTICA'!B:M,4,FALSE)</f>
        <v>ESTUDOS PRELIMINARES</v>
      </c>
      <c r="D11" s="113">
        <f>VLOOKUP(B11,'PLAN SINTÉTICA'!B:N,11,FALSE)</f>
        <v>24422.05</v>
      </c>
      <c r="E11" s="114">
        <f t="shared" ref="E11:E18" si="0">D11/$D$19</f>
        <v>3.7138328967183387E-2</v>
      </c>
    </row>
    <row r="12" spans="1:9" s="93" customFormat="1" x14ac:dyDescent="0.25">
      <c r="A12" s="112"/>
      <c r="B12" s="94">
        <v>2</v>
      </c>
      <c r="C12" s="95" t="str">
        <f>VLOOKUP(B12,'PLAN SINTÉTICA'!B:M,4,FALSE)</f>
        <v>ESTUDOS TOPOGRÁFICOS</v>
      </c>
      <c r="D12" s="113">
        <f>VLOOKUP(B12,'PLAN SINTÉTICA'!B:N,11,FALSE)</f>
        <v>63205.74</v>
      </c>
      <c r="E12" s="114">
        <f t="shared" si="0"/>
        <v>9.6116237774235239E-2</v>
      </c>
    </row>
    <row r="13" spans="1:9" s="93" customFormat="1" x14ac:dyDescent="0.25">
      <c r="A13" s="112"/>
      <c r="B13" s="94">
        <v>3</v>
      </c>
      <c r="C13" s="95" t="str">
        <f>VLOOKUP(B13,'PLAN SINTÉTICA'!B:M,4,FALSE)</f>
        <v>ESTUDOS HIDROLÓGICOS</v>
      </c>
      <c r="D13" s="113">
        <f>VLOOKUP(B13,'PLAN SINTÉTICA'!B:N,11,FALSE)</f>
        <v>23119.77</v>
      </c>
      <c r="E13" s="114">
        <f t="shared" si="0"/>
        <v>3.5157966833481116E-2</v>
      </c>
    </row>
    <row r="14" spans="1:9" s="93" customFormat="1" x14ac:dyDescent="0.25">
      <c r="A14" s="112"/>
      <c r="B14" s="94">
        <v>4</v>
      </c>
      <c r="C14" s="95" t="str">
        <f>VLOOKUP(B14,'PLAN SINTÉTICA'!B:M,4,FALSE)</f>
        <v>ESTUDOS GEOTÉCNICOS</v>
      </c>
      <c r="D14" s="113">
        <f>VLOOKUP(B14,'PLAN SINTÉTICA'!B:N,11,FALSE)</f>
        <v>53350.969999999994</v>
      </c>
      <c r="E14" s="114">
        <f t="shared" si="0"/>
        <v>8.1130203016467978E-2</v>
      </c>
    </row>
    <row r="15" spans="1:9" s="93" customFormat="1" x14ac:dyDescent="0.25">
      <c r="A15" s="112"/>
      <c r="B15" s="94">
        <v>5</v>
      </c>
      <c r="C15" s="95" t="str">
        <f>VLOOKUP(B15,'PLAN SINTÉTICA'!B:M,4,FALSE)</f>
        <v>ESTUDOS E PROJETOS AMBIENTAIS</v>
      </c>
      <c r="D15" s="113">
        <f>VLOOKUP(B15,'PLAN SINTÉTICA'!B:N,11,FALSE)</f>
        <v>52686.32</v>
      </c>
      <c r="E15" s="114">
        <f t="shared" si="0"/>
        <v>8.0119477448874835E-2</v>
      </c>
      <c r="I15" s="105"/>
    </row>
    <row r="16" spans="1:9" s="93" customFormat="1" x14ac:dyDescent="0.25">
      <c r="A16" s="112"/>
      <c r="B16" s="94">
        <v>6</v>
      </c>
      <c r="C16" s="95" t="str">
        <f>VLOOKUP(B16,'PLAN SINTÉTICA'!B:M,4,FALSE)</f>
        <v>PROJETOS DE ARQUITETURA E ENGENHARIA</v>
      </c>
      <c r="D16" s="113">
        <f>VLOOKUP(B16,'PLAN SINTÉTICA'!B:N,11,FALSE)</f>
        <v>398482.34</v>
      </c>
      <c r="E16" s="114">
        <f t="shared" si="0"/>
        <v>0.60596748555231938</v>
      </c>
      <c r="I16" s="105"/>
    </row>
    <row r="17" spans="1:9" s="93" customFormat="1" x14ac:dyDescent="0.25">
      <c r="A17" s="112"/>
      <c r="B17" s="94">
        <v>7</v>
      </c>
      <c r="C17" s="95" t="str">
        <f>VLOOKUP(B17,'PLAN SINTÉTICA'!B:M,4,FALSE)</f>
        <v>ORÇAMENTO</v>
      </c>
      <c r="D17" s="113">
        <f>VLOOKUP(B17,'PLAN SINTÉTICA'!B:N,11,FALSE)</f>
        <v>28868.35</v>
      </c>
      <c r="E17" s="114">
        <f t="shared" si="0"/>
        <v>4.3899765950843134E-2</v>
      </c>
      <c r="I17" s="105"/>
    </row>
    <row r="18" spans="1:9" s="93" customFormat="1" x14ac:dyDescent="0.25">
      <c r="A18" s="112"/>
      <c r="B18" s="94">
        <v>8</v>
      </c>
      <c r="C18" s="95" t="str">
        <f>VLOOKUP(B18,'PLAN SINTÉTICA'!B:M,4,FALSE)</f>
        <v>PLANO DE EXECUÇÃO</v>
      </c>
      <c r="D18" s="113">
        <f>VLOOKUP(B18,'PLAN SINTÉTICA'!B:N,11,FALSE)</f>
        <v>13461.36</v>
      </c>
      <c r="E18" s="114">
        <f t="shared" si="0"/>
        <v>2.0470534456594913E-2</v>
      </c>
      <c r="I18" s="105"/>
    </row>
    <row r="19" spans="1:9" x14ac:dyDescent="0.25">
      <c r="A19" s="42"/>
      <c r="B19" s="115"/>
      <c r="C19" s="90" t="s">
        <v>1</v>
      </c>
      <c r="D19" s="116">
        <f>SUM(D11:D18)</f>
        <v>657596.9</v>
      </c>
      <c r="E19" s="117">
        <f>SUM(E11:E18)</f>
        <v>1</v>
      </c>
    </row>
    <row r="22" spans="1:9" x14ac:dyDescent="0.25">
      <c r="D22" s="118"/>
    </row>
    <row r="23" spans="1:9" x14ac:dyDescent="0.25">
      <c r="D23" s="162"/>
    </row>
    <row r="25" spans="1:9" x14ac:dyDescent="0.25">
      <c r="D25" s="104"/>
    </row>
  </sheetData>
  <autoFilter ref="B10:E19" xr:uid="{00000000-0009-0000-0000-000000000000}"/>
  <mergeCells count="8">
    <mergeCell ref="B2:E2"/>
    <mergeCell ref="B9:E9"/>
    <mergeCell ref="B8:E8"/>
    <mergeCell ref="B7:E7"/>
    <mergeCell ref="B6:E6"/>
    <mergeCell ref="B5:E5"/>
    <mergeCell ref="B4:E4"/>
    <mergeCell ref="B3:E3"/>
  </mergeCells>
  <printOptions horizontalCentered="1"/>
  <pageMargins left="0.7" right="0.7" top="0.75" bottom="0.75" header="0.3" footer="0.3"/>
  <pageSetup paperSize="9" orientation="landscape" r:id="rId1"/>
  <headerFooter>
    <oddFooter>&amp;LAGÊNCIA DE ASSUNTOS METROPOLITANOS DO PARANÁ - AMEP
DIRETORIA DE OBRAS
&amp;RPágina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71"/>
  <sheetViews>
    <sheetView showGridLines="0" tabSelected="1" zoomScale="70" zoomScaleNormal="70" zoomScaleSheetLayoutView="85" workbookViewId="0">
      <pane xSplit="5" ySplit="10" topLeftCell="F11" activePane="bottomRight" state="frozen"/>
      <selection activeCell="L18" sqref="L18"/>
      <selection pane="topRight" activeCell="L18" sqref="L18"/>
      <selection pane="bottomLeft" activeCell="L18" sqref="L18"/>
      <selection pane="bottomRight" activeCell="A42" sqref="A42:XFD42"/>
    </sheetView>
  </sheetViews>
  <sheetFormatPr defaultColWidth="9.140625" defaultRowHeight="15.75" outlineLevelRow="1" x14ac:dyDescent="0.25"/>
  <cols>
    <col min="1" max="1" width="4.85546875" style="53" customWidth="1"/>
    <col min="2" max="2" width="7.5703125" style="46" customWidth="1"/>
    <col min="3" max="4" width="17.42578125" style="46" customWidth="1"/>
    <col min="5" max="5" width="50" style="42" customWidth="1"/>
    <col min="6" max="6" width="8.42578125" style="46" customWidth="1"/>
    <col min="7" max="7" width="12.5703125" style="46" bestFit="1" customWidth="1"/>
    <col min="8" max="9" width="18.7109375" style="46" customWidth="1"/>
    <col min="10" max="10" width="12.5703125" style="46" customWidth="1"/>
    <col min="11" max="11" width="18.7109375" style="46" customWidth="1"/>
    <col min="12" max="12" width="22.85546875" style="42" customWidth="1"/>
    <col min="13" max="13" width="11.5703125" style="46" bestFit="1" customWidth="1"/>
    <col min="14" max="14" width="19.7109375" style="42" customWidth="1"/>
    <col min="15" max="15" width="15.42578125" style="42" bestFit="1" customWidth="1"/>
    <col min="16" max="16" width="15.5703125" style="42" bestFit="1" customWidth="1"/>
    <col min="17" max="17" width="18.140625" style="42" customWidth="1"/>
    <col min="18" max="16384" width="9.140625" style="42"/>
  </cols>
  <sheetData>
    <row r="1" spans="1:14" x14ac:dyDescent="0.25">
      <c r="A1" s="46"/>
      <c r="B1" s="42"/>
      <c r="E1" s="52"/>
      <c r="G1" s="42"/>
      <c r="H1" s="42"/>
      <c r="I1" s="42"/>
      <c r="J1" s="42"/>
      <c r="K1" s="42"/>
      <c r="M1" s="42"/>
    </row>
    <row r="2" spans="1:14" x14ac:dyDescent="0.25">
      <c r="A2" s="46"/>
      <c r="B2" s="309"/>
      <c r="C2" s="309"/>
      <c r="D2" s="309"/>
      <c r="E2" s="309"/>
      <c r="F2" s="309"/>
      <c r="G2" s="309"/>
      <c r="H2" s="309"/>
      <c r="I2" s="309"/>
      <c r="J2" s="309"/>
      <c r="K2" s="309"/>
      <c r="L2" s="309"/>
      <c r="M2" s="309"/>
    </row>
    <row r="3" spans="1:14" ht="15.75" customHeight="1" x14ac:dyDescent="0.25">
      <c r="A3" s="42"/>
      <c r="B3" s="310" t="s">
        <v>125</v>
      </c>
      <c r="C3" s="310"/>
      <c r="D3" s="310"/>
      <c r="E3" s="310"/>
      <c r="F3" s="310"/>
      <c r="G3" s="310"/>
      <c r="H3" s="310"/>
      <c r="I3" s="310"/>
      <c r="J3" s="310"/>
      <c r="K3" s="310"/>
      <c r="L3" s="310"/>
      <c r="M3" s="310"/>
    </row>
    <row r="4" spans="1:14" x14ac:dyDescent="0.25">
      <c r="A4" s="42"/>
      <c r="B4" s="310"/>
      <c r="C4" s="310"/>
      <c r="D4" s="310"/>
      <c r="E4" s="310"/>
      <c r="F4" s="310"/>
      <c r="G4" s="310"/>
      <c r="H4" s="310"/>
      <c r="I4" s="310"/>
      <c r="J4" s="310"/>
      <c r="K4" s="310"/>
      <c r="L4" s="310"/>
      <c r="M4" s="310"/>
    </row>
    <row r="5" spans="1:14" ht="15.75" customHeight="1" x14ac:dyDescent="0.25">
      <c r="A5" s="42"/>
      <c r="B5" s="311" t="s">
        <v>7828</v>
      </c>
      <c r="C5" s="311"/>
      <c r="D5" s="311"/>
      <c r="E5" s="311"/>
      <c r="F5" s="311"/>
      <c r="G5" s="311"/>
      <c r="H5" s="311"/>
      <c r="I5" s="311"/>
      <c r="J5" s="311"/>
      <c r="K5" s="311"/>
      <c r="L5" s="311"/>
      <c r="M5" s="311"/>
    </row>
    <row r="6" spans="1:14" x14ac:dyDescent="0.25">
      <c r="A6" s="42"/>
      <c r="B6" s="314"/>
      <c r="C6" s="314"/>
      <c r="D6" s="314"/>
      <c r="E6" s="314"/>
      <c r="F6" s="314"/>
      <c r="G6" s="314"/>
      <c r="H6" s="314"/>
      <c r="I6" s="314"/>
      <c r="J6" s="314"/>
      <c r="K6" s="314"/>
      <c r="L6" s="314"/>
      <c r="M6" s="314"/>
    </row>
    <row r="7" spans="1:14" x14ac:dyDescent="0.25">
      <c r="A7" s="42"/>
      <c r="B7" s="313" t="s">
        <v>10042</v>
      </c>
      <c r="C7" s="313"/>
      <c r="D7" s="313"/>
      <c r="E7" s="313"/>
      <c r="F7" s="313"/>
      <c r="G7" s="313"/>
      <c r="H7" s="313"/>
      <c r="I7" s="313"/>
      <c r="J7" s="313"/>
      <c r="K7" s="313"/>
      <c r="L7" s="313"/>
      <c r="M7" s="313"/>
    </row>
    <row r="8" spans="1:14" x14ac:dyDescent="0.25">
      <c r="A8" s="43"/>
      <c r="B8" s="317"/>
      <c r="C8" s="317"/>
      <c r="D8" s="317"/>
      <c r="E8" s="317"/>
      <c r="F8" s="317"/>
      <c r="G8" s="317"/>
      <c r="H8" s="317"/>
      <c r="I8" s="317"/>
      <c r="J8" s="317"/>
      <c r="K8" s="317"/>
      <c r="L8" s="317"/>
      <c r="M8" s="317"/>
    </row>
    <row r="9" spans="1:14" ht="19.5" customHeight="1" x14ac:dyDescent="0.25">
      <c r="B9" s="316" t="s">
        <v>7672</v>
      </c>
      <c r="C9" s="316"/>
      <c r="D9" s="316"/>
      <c r="E9" s="316"/>
      <c r="F9" s="316"/>
      <c r="G9" s="316"/>
      <c r="H9" s="316"/>
      <c r="I9" s="316"/>
      <c r="J9" s="316"/>
      <c r="K9" s="316"/>
      <c r="L9" s="316"/>
      <c r="M9" s="316"/>
    </row>
    <row r="10" spans="1:14" ht="31.5" x14ac:dyDescent="0.25">
      <c r="B10" s="90" t="s">
        <v>2</v>
      </c>
      <c r="C10" s="90" t="s">
        <v>7678</v>
      </c>
      <c r="D10" s="90" t="s">
        <v>124</v>
      </c>
      <c r="E10" s="90" t="s">
        <v>21</v>
      </c>
      <c r="F10" s="90" t="s">
        <v>20</v>
      </c>
      <c r="G10" s="91" t="s">
        <v>22</v>
      </c>
      <c r="H10" s="111" t="s">
        <v>7606</v>
      </c>
      <c r="I10" s="111" t="s">
        <v>183</v>
      </c>
      <c r="J10" s="91" t="s">
        <v>7723</v>
      </c>
      <c r="K10" s="111" t="s">
        <v>3</v>
      </c>
      <c r="L10" s="111" t="s">
        <v>4</v>
      </c>
      <c r="M10" s="111" t="s">
        <v>24</v>
      </c>
    </row>
    <row r="11" spans="1:14" s="93" customFormat="1" x14ac:dyDescent="0.25">
      <c r="A11" s="112"/>
      <c r="B11" s="94">
        <v>1</v>
      </c>
      <c r="C11" s="94"/>
      <c r="D11" s="94"/>
      <c r="E11" s="95" t="s">
        <v>69</v>
      </c>
      <c r="F11" s="94"/>
      <c r="G11" s="94"/>
      <c r="H11" s="94"/>
      <c r="I11" s="94"/>
      <c r="J11" s="94"/>
      <c r="K11" s="94"/>
      <c r="L11" s="113">
        <f>SUM(L12:L12)</f>
        <v>24422.05</v>
      </c>
      <c r="M11" s="114">
        <f t="shared" ref="M11:M18" si="0">L11/$L$67</f>
        <v>3.7138328967183387E-2</v>
      </c>
      <c r="N11" s="250">
        <f>M11+M13+M16+M18+M36+M46+M47+M51+M52+M53+M56</f>
        <v>0.45663171465680563</v>
      </c>
    </row>
    <row r="12" spans="1:14" outlineLevel="1" x14ac:dyDescent="0.25">
      <c r="B12" s="96" t="s">
        <v>7679</v>
      </c>
      <c r="C12" s="108" t="s">
        <v>7646</v>
      </c>
      <c r="D12" s="108" t="s">
        <v>7644</v>
      </c>
      <c r="E12" s="97" t="str">
        <f>VLOOKUP(B12,'PLAN LEVANTAMENTO'!B:E,2,FALSE)</f>
        <v>Estudo de Impacto de Vizinhança (EIV)</v>
      </c>
      <c r="F12" s="96" t="str">
        <f>VLOOKUP(B12,'PLAN LEVANTAMENTO'!B:E,3,FALSE)</f>
        <v>UN</v>
      </c>
      <c r="G12" s="98">
        <f>VLOOKUP(B12,'PLAN LEVANTAMENTO'!B:E,4,FALSE)</f>
        <v>1</v>
      </c>
      <c r="H12" s="251">
        <f>VLOOKUP(D12,PRÓPRIAS!$B:$K,9,FALSE)</f>
        <v>18983.330000000002</v>
      </c>
      <c r="I12" s="251">
        <f>G12*H12</f>
        <v>18983.330000000002</v>
      </c>
      <c r="J12" s="252">
        <f>BDI!$D$22</f>
        <v>0.28649999999999998</v>
      </c>
      <c r="K12" s="251">
        <f>ROUND(H12*(1+J12),2)</f>
        <v>24422.05</v>
      </c>
      <c r="L12" s="253">
        <f>ROUND(G12*K12,2)</f>
        <v>24422.05</v>
      </c>
      <c r="M12" s="254">
        <f t="shared" si="0"/>
        <v>3.7138328967183387E-2</v>
      </c>
    </row>
    <row r="13" spans="1:14" s="93" customFormat="1" x14ac:dyDescent="0.25">
      <c r="A13" s="112"/>
      <c r="B13" s="94">
        <v>2</v>
      </c>
      <c r="C13" s="94"/>
      <c r="D13" s="94"/>
      <c r="E13" s="95" t="str">
        <f>VLOOKUP(B13,'PLAN LEVANTAMENTO'!B:E,2,FALSE)</f>
        <v>ESTUDOS TOPOGRÁFICOS</v>
      </c>
      <c r="F13" s="94"/>
      <c r="G13" s="94"/>
      <c r="H13" s="94"/>
      <c r="I13" s="94"/>
      <c r="J13" s="114"/>
      <c r="K13" s="119"/>
      <c r="L13" s="113">
        <f>SUM(L14:L15)</f>
        <v>63205.74</v>
      </c>
      <c r="M13" s="114">
        <f t="shared" si="0"/>
        <v>9.6116237774235239E-2</v>
      </c>
    </row>
    <row r="14" spans="1:14" ht="47.25" outlineLevel="1" x14ac:dyDescent="0.25">
      <c r="B14" s="96" t="s">
        <v>0</v>
      </c>
      <c r="C14" s="108" t="s">
        <v>7724</v>
      </c>
      <c r="D14" s="108">
        <v>12300</v>
      </c>
      <c r="E14" s="97" t="str">
        <f>VLOOKUP(B14,'PLAN LEVANTAMENTO'!B:E,2,FALSE)</f>
        <v>Levantamento topográfico planialtimétrico, incluindo mobilização e desmobilização, de áreas de 100.00,00 a 250.000,00 m²</v>
      </c>
      <c r="F14" s="96" t="str">
        <f>VLOOKUP(B14,'PLAN LEVANTAMENTO'!B:E,3,FALSE)</f>
        <v>M²</v>
      </c>
      <c r="G14" s="98">
        <f>VLOOKUP(B14,'PLAN LEVANTAMENTO'!B:E,4,FALSE)</f>
        <v>122376</v>
      </c>
      <c r="H14" s="251">
        <f>VLOOKUP(D14,ORSE!$B:$E,4,FALSE)</f>
        <v>0.2</v>
      </c>
      <c r="I14" s="251">
        <f t="shared" ref="I14:I15" si="1">G14*H14</f>
        <v>24475.200000000001</v>
      </c>
      <c r="J14" s="252">
        <f>BDI!$D$22</f>
        <v>0.28649999999999998</v>
      </c>
      <c r="K14" s="251">
        <f>ROUND(H14*(1+J14),2)</f>
        <v>0.26</v>
      </c>
      <c r="L14" s="253">
        <f>ROUND(G14*K14,2)</f>
        <v>31817.759999999998</v>
      </c>
      <c r="M14" s="254">
        <f t="shared" si="0"/>
        <v>4.838489962467888E-2</v>
      </c>
    </row>
    <row r="15" spans="1:14" ht="47.25" outlineLevel="1" x14ac:dyDescent="0.25">
      <c r="B15" s="96" t="s">
        <v>7676</v>
      </c>
      <c r="C15" s="108" t="s">
        <v>7724</v>
      </c>
      <c r="D15" s="108">
        <v>12306</v>
      </c>
      <c r="E15" s="97" t="str">
        <f>VLOOKUP(B15,'PLAN LEVANTAMENTO'!B:E,2,FALSE)</f>
        <v>Levantamento topográfico planimétrico, incluindo mobilização e desmobilização, de áreas de 100.00,00 a 250.000,00 m²</v>
      </c>
      <c r="F15" s="96" t="str">
        <f>VLOOKUP(B15,'PLAN LEVANTAMENTO'!B:E,3,FALSE)</f>
        <v>M²</v>
      </c>
      <c r="G15" s="98">
        <f>VLOOKUP(B15,'PLAN LEVANTAMENTO'!B:E,4,FALSE)</f>
        <v>241446</v>
      </c>
      <c r="H15" s="251">
        <f>VLOOKUP(D15,ORSE!$B:$E,4,FALSE)</f>
        <v>0.1</v>
      </c>
      <c r="I15" s="251">
        <f t="shared" si="1"/>
        <v>24144.600000000002</v>
      </c>
      <c r="J15" s="252">
        <f>BDI!$D$22</f>
        <v>0.28649999999999998</v>
      </c>
      <c r="K15" s="251">
        <f>ROUND(H15*(1+J15),2)</f>
        <v>0.13</v>
      </c>
      <c r="L15" s="253">
        <f>ROUND(G15*K15,2)</f>
        <v>31387.98</v>
      </c>
      <c r="M15" s="254">
        <f t="shared" si="0"/>
        <v>4.7731338149556359E-2</v>
      </c>
    </row>
    <row r="16" spans="1:14" s="93" customFormat="1" x14ac:dyDescent="0.25">
      <c r="A16" s="112"/>
      <c r="B16" s="94">
        <v>3</v>
      </c>
      <c r="C16" s="94"/>
      <c r="D16" s="94"/>
      <c r="E16" s="95" t="str">
        <f>VLOOKUP(B16,'PLAN LEVANTAMENTO'!B:E,2,FALSE)</f>
        <v>ESTUDOS HIDROLÓGICOS</v>
      </c>
      <c r="F16" s="94"/>
      <c r="G16" s="94"/>
      <c r="H16" s="94"/>
      <c r="I16" s="94"/>
      <c r="J16" s="114"/>
      <c r="K16" s="119"/>
      <c r="L16" s="113">
        <f>SUM(L17)</f>
        <v>23119.77</v>
      </c>
      <c r="M16" s="114">
        <f t="shared" si="0"/>
        <v>3.5157966833481116E-2</v>
      </c>
      <c r="N16" s="42"/>
    </row>
    <row r="17" spans="1:17" s="93" customFormat="1" outlineLevel="1" x14ac:dyDescent="0.25">
      <c r="A17" s="112"/>
      <c r="B17" s="96" t="s">
        <v>5</v>
      </c>
      <c r="C17" s="108" t="s">
        <v>7646</v>
      </c>
      <c r="D17" s="108" t="s">
        <v>7647</v>
      </c>
      <c r="E17" s="97" t="str">
        <f>VLOOKUP(B17,'PLAN LEVANTAMENTO'!B:E,2,FALSE)</f>
        <v>Estudos hidrológicos</v>
      </c>
      <c r="F17" s="96" t="str">
        <f>VLOOKUP(B17,'PLAN LEVANTAMENTO'!B:E,3,FALSE)</f>
        <v>UN</v>
      </c>
      <c r="G17" s="98">
        <f>VLOOKUP(B17,'PLAN LEVANTAMENTO'!B:E,4,FALSE)</f>
        <v>1</v>
      </c>
      <c r="H17" s="251">
        <f>VLOOKUP(D17,PRÓPRIAS!$B:$K,9,FALSE)</f>
        <v>17971.059999999998</v>
      </c>
      <c r="I17" s="251">
        <f>G17*H17</f>
        <v>17971.059999999998</v>
      </c>
      <c r="J17" s="252">
        <f>BDI!$D$22</f>
        <v>0.28649999999999998</v>
      </c>
      <c r="K17" s="251">
        <f>ROUND(H17*(1+J17),2)</f>
        <v>23119.77</v>
      </c>
      <c r="L17" s="253">
        <f>ROUND(G17*K17,2)</f>
        <v>23119.77</v>
      </c>
      <c r="M17" s="254">
        <f t="shared" si="0"/>
        <v>3.5157966833481116E-2</v>
      </c>
      <c r="N17" s="42"/>
      <c r="P17" s="120"/>
    </row>
    <row r="18" spans="1:17" s="93" customFormat="1" x14ac:dyDescent="0.25">
      <c r="A18" s="112"/>
      <c r="B18" s="94">
        <v>4</v>
      </c>
      <c r="C18" s="94"/>
      <c r="D18" s="94"/>
      <c r="E18" s="95" t="str">
        <f>VLOOKUP(B18,'PLAN LEVANTAMENTO'!B:E,2,FALSE)</f>
        <v>ESTUDOS GEOTÉCNICOS</v>
      </c>
      <c r="F18" s="94"/>
      <c r="G18" s="94"/>
      <c r="H18" s="94"/>
      <c r="I18" s="94"/>
      <c r="J18" s="114"/>
      <c r="K18" s="119"/>
      <c r="L18" s="113">
        <f>SUM(L20:L35)</f>
        <v>53350.969999999994</v>
      </c>
      <c r="M18" s="114">
        <f t="shared" si="0"/>
        <v>8.1130203016467978E-2</v>
      </c>
      <c r="N18" s="42"/>
    </row>
    <row r="19" spans="1:17" outlineLevel="1" x14ac:dyDescent="0.25">
      <c r="B19" s="100" t="s">
        <v>6</v>
      </c>
      <c r="C19" s="100"/>
      <c r="D19" s="100"/>
      <c r="E19" s="101" t="str">
        <f>VLOOKUP(B19,'PLAN LEVANTAMENTO'!B:E,2,FALSE)</f>
        <v>ENSAIOS</v>
      </c>
      <c r="F19" s="102"/>
      <c r="G19" s="103"/>
      <c r="H19" s="121"/>
      <c r="I19" s="121"/>
      <c r="J19" s="122"/>
      <c r="K19" s="121"/>
      <c r="L19" s="123"/>
      <c r="M19" s="124"/>
      <c r="P19" s="104"/>
      <c r="Q19" s="104"/>
    </row>
    <row r="20" spans="1:17" outlineLevel="1" x14ac:dyDescent="0.25">
      <c r="B20" s="96" t="s">
        <v>7782</v>
      </c>
      <c r="C20" s="108" t="s">
        <v>168</v>
      </c>
      <c r="D20" s="108" t="s">
        <v>138</v>
      </c>
      <c r="E20" s="97" t="str">
        <f>VLOOKUP(B20,'PLAN LEVANTAMENTO'!B:E,2,FALSE)</f>
        <v>Ensaio de umidade "in situ"</v>
      </c>
      <c r="F20" s="96" t="str">
        <f>VLOOKUP(B20,'PLAN LEVANTAMENTO'!B:E,3,FALSE)</f>
        <v>UN</v>
      </c>
      <c r="G20" s="98">
        <f>VLOOKUP(B20,'PLAN LEVANTAMENTO'!B:E,4,FALSE)</f>
        <v>15</v>
      </c>
      <c r="H20" s="251">
        <v>30</v>
      </c>
      <c r="I20" s="251">
        <f t="shared" ref="I20:I27" si="2">G20*H20</f>
        <v>450</v>
      </c>
      <c r="J20" s="252">
        <f>BDI!$D$22</f>
        <v>0.28649999999999998</v>
      </c>
      <c r="K20" s="251">
        <f t="shared" ref="K20:K27" si="3">ROUND(H20*(1+J20),2)</f>
        <v>38.6</v>
      </c>
      <c r="L20" s="253">
        <f t="shared" ref="L20:L27" si="4">ROUND(G20*K20,2)</f>
        <v>579</v>
      </c>
      <c r="M20" s="254">
        <f t="shared" ref="M20:M27" si="5">L20/$L$67</f>
        <v>8.8047860322942515E-4</v>
      </c>
    </row>
    <row r="21" spans="1:17" outlineLevel="1" x14ac:dyDescent="0.25">
      <c r="B21" s="96" t="s">
        <v>7783</v>
      </c>
      <c r="C21" s="108" t="s">
        <v>7724</v>
      </c>
      <c r="D21" s="108">
        <v>12322</v>
      </c>
      <c r="E21" s="97" t="str">
        <f>VLOOKUP(B21,'PLAN LEVANTAMENTO'!B:E,2,FALSE)</f>
        <v>Ensaio de massa específica "in situ"</v>
      </c>
      <c r="F21" s="96" t="str">
        <f>VLOOKUP(B21,'PLAN LEVANTAMENTO'!B:E,3,FALSE)</f>
        <v>UN</v>
      </c>
      <c r="G21" s="98">
        <f>VLOOKUP(B21,'PLAN LEVANTAMENTO'!B:E,4,FALSE)</f>
        <v>15</v>
      </c>
      <c r="H21" s="251">
        <f>VLOOKUP(D21,ORSE!$B:$E,4,FALSE)</f>
        <v>143.65</v>
      </c>
      <c r="I21" s="251">
        <f t="shared" si="2"/>
        <v>2154.75</v>
      </c>
      <c r="J21" s="252">
        <f>BDI!$D$22</f>
        <v>0.28649999999999998</v>
      </c>
      <c r="K21" s="251">
        <f t="shared" si="3"/>
        <v>184.81</v>
      </c>
      <c r="L21" s="253">
        <f t="shared" si="4"/>
        <v>2772.15</v>
      </c>
      <c r="M21" s="254">
        <f t="shared" si="5"/>
        <v>4.2155764420422296E-3</v>
      </c>
    </row>
    <row r="22" spans="1:17" ht="31.5" outlineLevel="1" x14ac:dyDescent="0.25">
      <c r="B22" s="96" t="s">
        <v>7784</v>
      </c>
      <c r="C22" s="108" t="s">
        <v>7724</v>
      </c>
      <c r="D22" s="108">
        <v>10035</v>
      </c>
      <c r="E22" s="97" t="str">
        <f>VLOOKUP(B22,'PLAN LEVANTAMENTO'!B:E,2,FALSE)</f>
        <v>Ensaio de granulometria por sedimentação+peneiramento</v>
      </c>
      <c r="F22" s="96" t="str">
        <f>VLOOKUP(B22,'PLAN LEVANTAMENTO'!B:E,3,FALSE)</f>
        <v>UN</v>
      </c>
      <c r="G22" s="98">
        <f>VLOOKUP(B22,'PLAN LEVANTAMENTO'!B:E,4,FALSE)</f>
        <v>15</v>
      </c>
      <c r="H22" s="251">
        <f>VLOOKUP(D22,ORSE!$B:$E,4,FALSE)</f>
        <v>620</v>
      </c>
      <c r="I22" s="251">
        <f t="shared" si="2"/>
        <v>9300</v>
      </c>
      <c r="J22" s="252">
        <f>BDI!$D$22</f>
        <v>0.28649999999999998</v>
      </c>
      <c r="K22" s="251">
        <f t="shared" si="3"/>
        <v>797.63</v>
      </c>
      <c r="L22" s="253">
        <f t="shared" si="4"/>
        <v>11964.45</v>
      </c>
      <c r="M22" s="254">
        <f t="shared" si="5"/>
        <v>1.8194200733002239E-2</v>
      </c>
    </row>
    <row r="23" spans="1:17" outlineLevel="1" x14ac:dyDescent="0.25">
      <c r="B23" s="96" t="s">
        <v>7785</v>
      </c>
      <c r="C23" s="108" t="s">
        <v>168</v>
      </c>
      <c r="D23" s="108" t="s">
        <v>139</v>
      </c>
      <c r="E23" s="97" t="str">
        <f>VLOOKUP(B23,'PLAN LEVANTAMENTO'!B:E,2,FALSE)</f>
        <v>Ensaio de massa específica dos grãos</v>
      </c>
      <c r="F23" s="96" t="str">
        <f>VLOOKUP(B23,'PLAN LEVANTAMENTO'!B:E,3,FALSE)</f>
        <v>UN</v>
      </c>
      <c r="G23" s="98">
        <f>VLOOKUP(B23,'PLAN LEVANTAMENTO'!B:E,4,FALSE)</f>
        <v>15</v>
      </c>
      <c r="H23" s="251">
        <v>152</v>
      </c>
      <c r="I23" s="251">
        <f t="shared" si="2"/>
        <v>2280</v>
      </c>
      <c r="J23" s="252">
        <f>BDI!$D$22</f>
        <v>0.28649999999999998</v>
      </c>
      <c r="K23" s="251">
        <f t="shared" si="3"/>
        <v>195.55</v>
      </c>
      <c r="L23" s="253">
        <f t="shared" si="4"/>
        <v>2933.25</v>
      </c>
      <c r="M23" s="254">
        <f t="shared" si="5"/>
        <v>4.4605593487438882E-3</v>
      </c>
    </row>
    <row r="24" spans="1:17" outlineLevel="1" x14ac:dyDescent="0.25">
      <c r="B24" s="96" t="s">
        <v>7786</v>
      </c>
      <c r="C24" s="108" t="s">
        <v>7724</v>
      </c>
      <c r="D24" s="108">
        <v>4328</v>
      </c>
      <c r="E24" s="97" t="str">
        <f>VLOOKUP(B24,'PLAN LEVANTAMENTO'!B:E,2,FALSE)</f>
        <v>Ensaio de limite de liquidez (LL)</v>
      </c>
      <c r="F24" s="96" t="str">
        <f>VLOOKUP(B24,'PLAN LEVANTAMENTO'!B:E,3,FALSE)</f>
        <v>UN</v>
      </c>
      <c r="G24" s="98">
        <f>VLOOKUP(B24,'PLAN LEVANTAMENTO'!B:E,4,FALSE)</f>
        <v>15</v>
      </c>
      <c r="H24" s="251">
        <f>VLOOKUP(D24,ORSE!$B:$E,4,FALSE)</f>
        <v>165</v>
      </c>
      <c r="I24" s="251">
        <f t="shared" si="2"/>
        <v>2475</v>
      </c>
      <c r="J24" s="252">
        <f>BDI!$D$22</f>
        <v>0.28649999999999998</v>
      </c>
      <c r="K24" s="251">
        <f t="shared" si="3"/>
        <v>212.27</v>
      </c>
      <c r="L24" s="253">
        <f t="shared" si="4"/>
        <v>3184.05</v>
      </c>
      <c r="M24" s="254">
        <f t="shared" si="5"/>
        <v>4.8419480079665827E-3</v>
      </c>
    </row>
    <row r="25" spans="1:17" outlineLevel="1" x14ac:dyDescent="0.25">
      <c r="B25" s="96" t="s">
        <v>7787</v>
      </c>
      <c r="C25" s="108" t="s">
        <v>7724</v>
      </c>
      <c r="D25" s="108">
        <v>4329</v>
      </c>
      <c r="E25" s="97" t="str">
        <f>VLOOKUP(B25,'PLAN LEVANTAMENTO'!B:E,2,FALSE)</f>
        <v>Ensaio de limite de plasticidade (LP)</v>
      </c>
      <c r="F25" s="96" t="str">
        <f>VLOOKUP(B25,'PLAN LEVANTAMENTO'!B:E,3,FALSE)</f>
        <v>UN</v>
      </c>
      <c r="G25" s="98">
        <f>VLOOKUP(B25,'PLAN LEVANTAMENTO'!B:E,4,FALSE)</f>
        <v>15</v>
      </c>
      <c r="H25" s="251">
        <f>VLOOKUP(D25,ORSE!$B:$E,4,FALSE)</f>
        <v>165</v>
      </c>
      <c r="I25" s="251">
        <f t="shared" si="2"/>
        <v>2475</v>
      </c>
      <c r="J25" s="252">
        <f>BDI!$D$22</f>
        <v>0.28649999999999998</v>
      </c>
      <c r="K25" s="251">
        <f t="shared" si="3"/>
        <v>212.27</v>
      </c>
      <c r="L25" s="253">
        <f t="shared" si="4"/>
        <v>3184.05</v>
      </c>
      <c r="M25" s="254">
        <f t="shared" si="5"/>
        <v>4.8419480079665827E-3</v>
      </c>
    </row>
    <row r="26" spans="1:17" outlineLevel="1" x14ac:dyDescent="0.25">
      <c r="B26" s="96" t="s">
        <v>7788</v>
      </c>
      <c r="C26" s="108" t="s">
        <v>7724</v>
      </c>
      <c r="D26" s="108">
        <v>4330</v>
      </c>
      <c r="E26" s="97" t="str">
        <f>VLOOKUP(B26,'PLAN LEVANTAMENTO'!B:E,2,FALSE)</f>
        <v>Ensaio de compactação proctor normal</v>
      </c>
      <c r="F26" s="96" t="str">
        <f>VLOOKUP(B26,'PLAN LEVANTAMENTO'!B:E,3,FALSE)</f>
        <v>UN</v>
      </c>
      <c r="G26" s="98">
        <f>VLOOKUP(B26,'PLAN LEVANTAMENTO'!B:E,4,FALSE)</f>
        <v>15</v>
      </c>
      <c r="H26" s="251">
        <f>VLOOKUP(D26,ORSE!$B:$E,4,FALSE)</f>
        <v>220</v>
      </c>
      <c r="I26" s="251">
        <f t="shared" si="2"/>
        <v>3300</v>
      </c>
      <c r="J26" s="252">
        <f>BDI!$D$22</f>
        <v>0.28649999999999998</v>
      </c>
      <c r="K26" s="251">
        <f t="shared" si="3"/>
        <v>283.02999999999997</v>
      </c>
      <c r="L26" s="253">
        <f t="shared" si="4"/>
        <v>4245.45</v>
      </c>
      <c r="M26" s="254">
        <f t="shared" si="5"/>
        <v>6.4560067117104712E-3</v>
      </c>
    </row>
    <row r="27" spans="1:17" ht="31.5" outlineLevel="1" x14ac:dyDescent="0.25">
      <c r="B27" s="96" t="s">
        <v>7789</v>
      </c>
      <c r="C27" s="108" t="s">
        <v>7724</v>
      </c>
      <c r="D27" s="108">
        <v>6720</v>
      </c>
      <c r="E27" s="97" t="str">
        <f>VLOOKUP(B27,'PLAN LEVANTAMENTO'!B:E,2,FALSE)</f>
        <v>Ensaio índice suporte Califórnia (ISC) e expansão na energia normal</v>
      </c>
      <c r="F27" s="96" t="str">
        <f>VLOOKUP(B27,'PLAN LEVANTAMENTO'!B:E,3,FALSE)</f>
        <v>UN</v>
      </c>
      <c r="G27" s="98">
        <f>VLOOKUP(B27,'PLAN LEVANTAMENTO'!B:E,4,FALSE)</f>
        <v>15</v>
      </c>
      <c r="H27" s="251">
        <f>VLOOKUP(D27,ORSE!$B:$E,4,FALSE)</f>
        <v>285</v>
      </c>
      <c r="I27" s="251">
        <f t="shared" si="2"/>
        <v>4275</v>
      </c>
      <c r="J27" s="252">
        <f>BDI!$D$22</f>
        <v>0.28649999999999998</v>
      </c>
      <c r="K27" s="251">
        <f t="shared" si="3"/>
        <v>366.65</v>
      </c>
      <c r="L27" s="253">
        <f t="shared" si="4"/>
        <v>5499.75</v>
      </c>
      <c r="M27" s="254">
        <f t="shared" si="5"/>
        <v>8.3634062143541129E-3</v>
      </c>
    </row>
    <row r="28" spans="1:17" outlineLevel="1" x14ac:dyDescent="0.25">
      <c r="B28" s="100" t="s">
        <v>71</v>
      </c>
      <c r="C28" s="100"/>
      <c r="D28" s="100"/>
      <c r="E28" s="101" t="str">
        <f>VLOOKUP(B28,'PLAN LEVANTAMENTO'!B:E,2,FALSE)</f>
        <v>Sondagem a percussão (SPT)</v>
      </c>
      <c r="F28" s="102"/>
      <c r="G28" s="103"/>
      <c r="H28" s="121"/>
      <c r="I28" s="121"/>
      <c r="J28" s="122"/>
      <c r="K28" s="121"/>
      <c r="L28" s="123"/>
      <c r="M28" s="124"/>
      <c r="P28" s="104"/>
      <c r="Q28" s="104"/>
    </row>
    <row r="29" spans="1:17" s="93" customFormat="1" ht="31.5" outlineLevel="1" x14ac:dyDescent="0.25">
      <c r="A29" s="112"/>
      <c r="B29" s="96" t="s">
        <v>7790</v>
      </c>
      <c r="C29" s="108" t="s">
        <v>7724</v>
      </c>
      <c r="D29" s="108">
        <v>11512</v>
      </c>
      <c r="E29" s="97" t="str">
        <f>VLOOKUP(B29,'PLAN LEVANTAMENTO'!B:E,2,FALSE)</f>
        <v>Mobilização e desmobilização de pessoal e equipamentos</v>
      </c>
      <c r="F29" s="96" t="str">
        <f>VLOOKUP(B29,'PLAN LEVANTAMENTO'!B:E,3,FALSE)</f>
        <v>UN</v>
      </c>
      <c r="G29" s="98">
        <f>VLOOKUP(B29,'PLAN LEVANTAMENTO'!B:E,4,FALSE)</f>
        <v>1</v>
      </c>
      <c r="H29" s="251">
        <f>VLOOKUP(D29,ORSE!$B:$E,4,FALSE)</f>
        <v>2400</v>
      </c>
      <c r="I29" s="251">
        <f>G29*H29</f>
        <v>2400</v>
      </c>
      <c r="J29" s="252">
        <f>BDI!$D$22</f>
        <v>0.28649999999999998</v>
      </c>
      <c r="K29" s="251">
        <f>ROUND(H29*(1+J29),2)</f>
        <v>3087.6</v>
      </c>
      <c r="L29" s="253">
        <f>ROUND(G29*K29,2)</f>
        <v>3087.6</v>
      </c>
      <c r="M29" s="254">
        <f>L29/$L$67</f>
        <v>4.6952776085167061E-3</v>
      </c>
      <c r="N29" s="42"/>
      <c r="O29" s="125"/>
    </row>
    <row r="30" spans="1:17" s="93" customFormat="1" outlineLevel="1" x14ac:dyDescent="0.25">
      <c r="A30" s="112"/>
      <c r="B30" s="96" t="s">
        <v>7791</v>
      </c>
      <c r="C30" s="108" t="s">
        <v>7724</v>
      </c>
      <c r="D30" s="108">
        <v>12328</v>
      </c>
      <c r="E30" s="97" t="str">
        <f>VLOOKUP(B30,'PLAN LEVANTAMENTO'!B:E,2,FALSE)</f>
        <v>Deslocamento entre furos, em mesma área</v>
      </c>
      <c r="F30" s="96" t="str">
        <f>VLOOKUP(B30,'PLAN LEVANTAMENTO'!B:E,3,FALSE)</f>
        <v>UN</v>
      </c>
      <c r="G30" s="98">
        <f>VLOOKUP(B30,'PLAN LEVANTAMENTO'!B:E,4,FALSE)</f>
        <v>2</v>
      </c>
      <c r="H30" s="251">
        <f>VLOOKUP(D30,ORSE!$B:$E,4,FALSE)</f>
        <v>380</v>
      </c>
      <c r="I30" s="251">
        <f>G30*H30</f>
        <v>760</v>
      </c>
      <c r="J30" s="252">
        <f>BDI!$D$22</f>
        <v>0.28649999999999998</v>
      </c>
      <c r="K30" s="251">
        <f>ROUND(H30*(1+J30),2)</f>
        <v>488.87</v>
      </c>
      <c r="L30" s="253">
        <f>ROUND(G30*K30,2)</f>
        <v>977.74</v>
      </c>
      <c r="M30" s="254">
        <f>L30/$L$67</f>
        <v>1.4868379093636239E-3</v>
      </c>
      <c r="N30" s="42"/>
      <c r="O30" s="125"/>
    </row>
    <row r="31" spans="1:17" s="93" customFormat="1" ht="31.5" outlineLevel="1" x14ac:dyDescent="0.25">
      <c r="A31" s="112"/>
      <c r="B31" s="96" t="s">
        <v>7792</v>
      </c>
      <c r="C31" s="108" t="s">
        <v>7724</v>
      </c>
      <c r="D31" s="108">
        <v>10016</v>
      </c>
      <c r="E31" s="97" t="str">
        <f>VLOOKUP(B31,'PLAN LEVANTAMENTO'!B:E,2,FALSE)</f>
        <v>Sondagem a percussão (SPT), por metro linear, exclusive mobilização e descolamento entre furos</v>
      </c>
      <c r="F31" s="96" t="str">
        <f>VLOOKUP(B31,'PLAN LEVANTAMENTO'!B:E,3,FALSE)</f>
        <v>M</v>
      </c>
      <c r="G31" s="98">
        <f>VLOOKUP(B31,'PLAN LEVANTAMENTO'!B:E,4,FALSE)</f>
        <v>30</v>
      </c>
      <c r="H31" s="251">
        <f>VLOOKUP(D31,ORSE!$B:$E,4,FALSE)</f>
        <v>155</v>
      </c>
      <c r="I31" s="251">
        <f>G31*H31</f>
        <v>4650</v>
      </c>
      <c r="J31" s="252">
        <f>BDI!$D$22</f>
        <v>0.28649999999999998</v>
      </c>
      <c r="K31" s="251">
        <f>ROUND(H31*(1+J31),2)</f>
        <v>199.41</v>
      </c>
      <c r="L31" s="253">
        <f>ROUND(G31*K31,2)</f>
        <v>5982.3</v>
      </c>
      <c r="M31" s="254">
        <f>L31/$L$67</f>
        <v>9.0972144181336624E-3</v>
      </c>
      <c r="N31" s="42"/>
      <c r="O31" s="125"/>
    </row>
    <row r="32" spans="1:17" outlineLevel="1" x14ac:dyDescent="0.25">
      <c r="B32" s="100" t="s">
        <v>72</v>
      </c>
      <c r="C32" s="100"/>
      <c r="D32" s="100"/>
      <c r="E32" s="101" t="str">
        <f>VLOOKUP(B32,'PLAN LEVANTAMENTO'!B:E,2,FALSE)</f>
        <v>Sondagem a trado (ST)</v>
      </c>
      <c r="F32" s="102"/>
      <c r="G32" s="103"/>
      <c r="H32" s="121"/>
      <c r="I32" s="121"/>
      <c r="J32" s="122"/>
      <c r="K32" s="121"/>
      <c r="L32" s="123"/>
      <c r="M32" s="124"/>
      <c r="P32" s="104"/>
      <c r="Q32" s="104"/>
    </row>
    <row r="33" spans="1:17" s="93" customFormat="1" ht="31.5" outlineLevel="1" x14ac:dyDescent="0.25">
      <c r="A33" s="112"/>
      <c r="B33" s="96" t="s">
        <v>7793</v>
      </c>
      <c r="C33" s="108" t="s">
        <v>7724</v>
      </c>
      <c r="D33" s="108">
        <v>7617</v>
      </c>
      <c r="E33" s="97" t="str">
        <f>VLOOKUP(B33,'PLAN LEVANTAMENTO'!B:E,2,FALSE)</f>
        <v>Mobilização e desmobilização de pessoal e equipamentos</v>
      </c>
      <c r="F33" s="96" t="str">
        <f>VLOOKUP(B33,'PLAN LEVANTAMENTO'!B:E,3,FALSE)</f>
        <v>UN</v>
      </c>
      <c r="G33" s="98">
        <f>VLOOKUP(B33,'PLAN LEVANTAMENTO'!B:E,4,FALSE)</f>
        <v>1</v>
      </c>
      <c r="H33" s="251">
        <f>VLOOKUP(D33,ORSE!$B:$E,4,FALSE)</f>
        <v>1700</v>
      </c>
      <c r="I33" s="251">
        <f t="shared" ref="I33:I35" si="6">G33*H33</f>
        <v>1700</v>
      </c>
      <c r="J33" s="252">
        <f>BDI!$D$22</f>
        <v>0.28649999999999998</v>
      </c>
      <c r="K33" s="251">
        <f>ROUND(H33*(1+J33),2)</f>
        <v>2187.0500000000002</v>
      </c>
      <c r="L33" s="253">
        <f>ROUND(G33*K33,2)</f>
        <v>2187.0500000000002</v>
      </c>
      <c r="M33" s="254">
        <f t="shared" ref="M33:M41" si="7">L33/$L$67</f>
        <v>3.3258216393660008E-3</v>
      </c>
      <c r="N33" s="42"/>
      <c r="O33" s="125"/>
    </row>
    <row r="34" spans="1:17" s="93" customFormat="1" outlineLevel="1" x14ac:dyDescent="0.25">
      <c r="A34" s="112"/>
      <c r="B34" s="96" t="s">
        <v>7794</v>
      </c>
      <c r="C34" s="108" t="s">
        <v>7724</v>
      </c>
      <c r="D34" s="108">
        <v>7622</v>
      </c>
      <c r="E34" s="97" t="str">
        <f>VLOOKUP(B34,'PLAN LEVANTAMENTO'!B:E,2,FALSE)</f>
        <v>Deslocamento entre furos, em mesma área</v>
      </c>
      <c r="F34" s="96" t="str">
        <f>VLOOKUP(B34,'PLAN LEVANTAMENTO'!B:E,3,FALSE)</f>
        <v>UN</v>
      </c>
      <c r="G34" s="98">
        <f>VLOOKUP(B34,'PLAN LEVANTAMENTO'!B:E,4,FALSE)</f>
        <v>15</v>
      </c>
      <c r="H34" s="251">
        <f>VLOOKUP(D34,ORSE!$B:$E,4,FALSE)</f>
        <v>200</v>
      </c>
      <c r="I34" s="251">
        <f t="shared" si="6"/>
        <v>3000</v>
      </c>
      <c r="J34" s="252">
        <f>BDI!$D$22</f>
        <v>0.28649999999999998</v>
      </c>
      <c r="K34" s="251">
        <f>ROUND(H34*(1+J34),2)</f>
        <v>257.3</v>
      </c>
      <c r="L34" s="253">
        <f>ROUND(G34*K34,2)</f>
        <v>3859.5</v>
      </c>
      <c r="M34" s="254">
        <f t="shared" si="7"/>
        <v>5.8690970106458837E-3</v>
      </c>
      <c r="N34" s="42"/>
      <c r="O34" s="125"/>
    </row>
    <row r="35" spans="1:17" s="93" customFormat="1" ht="31.5" outlineLevel="1" x14ac:dyDescent="0.25">
      <c r="A35" s="112"/>
      <c r="B35" s="96" t="s">
        <v>7795</v>
      </c>
      <c r="C35" s="108" t="s">
        <v>7724</v>
      </c>
      <c r="D35" s="108">
        <v>12331</v>
      </c>
      <c r="E35" s="97" t="str">
        <f>VLOOKUP(B35,'PLAN LEVANTAMENTO'!B:E,2,FALSE)</f>
        <v>Sondagem a trado (ST), por metro linear, exclusive mobilização e descolamento entre furos</v>
      </c>
      <c r="F35" s="96" t="str">
        <f>VLOOKUP(B35,'PLAN LEVANTAMENTO'!B:E,3,FALSE)</f>
        <v>M</v>
      </c>
      <c r="G35" s="98">
        <f>VLOOKUP(B35,'PLAN LEVANTAMENTO'!B:E,4,FALSE)</f>
        <v>22.5</v>
      </c>
      <c r="H35" s="251">
        <f>VLOOKUP(D35,ORSE!$B:$E,4,FALSE)</f>
        <v>100</v>
      </c>
      <c r="I35" s="251">
        <f t="shared" si="6"/>
        <v>2250</v>
      </c>
      <c r="J35" s="252">
        <f>BDI!$D$22</f>
        <v>0.28649999999999998</v>
      </c>
      <c r="K35" s="251">
        <f>ROUND(H35*(1+J35),2)</f>
        <v>128.65</v>
      </c>
      <c r="L35" s="253">
        <f>ROUND(G35*K35,2)</f>
        <v>2894.63</v>
      </c>
      <c r="M35" s="254">
        <f t="shared" si="7"/>
        <v>4.401830361426582E-3</v>
      </c>
      <c r="N35" s="42"/>
      <c r="O35" s="125"/>
    </row>
    <row r="36" spans="1:17" s="93" customFormat="1" x14ac:dyDescent="0.25">
      <c r="A36" s="112"/>
      <c r="B36" s="94">
        <v>5</v>
      </c>
      <c r="C36" s="94"/>
      <c r="D36" s="94"/>
      <c r="E36" s="95" t="str">
        <f>VLOOKUP(B36,'PLAN LEVANTAMENTO'!B:E,2,FALSE)</f>
        <v>ESTUDOS E PROJETOS AMBIENTAIS</v>
      </c>
      <c r="F36" s="94"/>
      <c r="G36" s="94"/>
      <c r="H36" s="94"/>
      <c r="I36" s="94"/>
      <c r="J36" s="114"/>
      <c r="K36" s="119"/>
      <c r="L36" s="113">
        <f>SUM(L37:L39)</f>
        <v>52686.32</v>
      </c>
      <c r="M36" s="114">
        <f t="shared" si="7"/>
        <v>8.0119477448874835E-2</v>
      </c>
      <c r="N36" s="42"/>
    </row>
    <row r="37" spans="1:17" outlineLevel="1" x14ac:dyDescent="0.25">
      <c r="B37" s="96" t="s">
        <v>7</v>
      </c>
      <c r="C37" s="108" t="s">
        <v>7646</v>
      </c>
      <c r="D37" s="108" t="s">
        <v>7648</v>
      </c>
      <c r="E37" s="97" t="str">
        <f>VLOOKUP(B37,'PLAN LEVANTAMENTO'!B:E,2,FALSE)</f>
        <v>Plano de Controle Ambiental Simplificado (PCAS)</v>
      </c>
      <c r="F37" s="96" t="str">
        <f>VLOOKUP(B37,'PLAN LEVANTAMENTO'!B:E,3,FALSE)</f>
        <v>UN</v>
      </c>
      <c r="G37" s="98">
        <f>VLOOKUP(B37,'PLAN LEVANTAMENTO'!B:E,4,FALSE)</f>
        <v>1</v>
      </c>
      <c r="H37" s="251">
        <f>VLOOKUP(D37,PRÓPRIAS!$B:$K,9,FALSE)</f>
        <v>15232.93</v>
      </c>
      <c r="I37" s="251">
        <f t="shared" ref="I37:I39" si="8">G37*H37</f>
        <v>15232.93</v>
      </c>
      <c r="J37" s="252">
        <f>BDI!$D$22</f>
        <v>0.28649999999999998</v>
      </c>
      <c r="K37" s="251">
        <f>ROUND(H37*(1+J37),2)</f>
        <v>19597.16</v>
      </c>
      <c r="L37" s="253">
        <f>ROUND(G37*K37,2)</f>
        <v>19597.16</v>
      </c>
      <c r="M37" s="254">
        <f t="shared" si="7"/>
        <v>2.9801174549332576E-2</v>
      </c>
      <c r="O37" s="110"/>
    </row>
    <row r="38" spans="1:17" ht="31.5" outlineLevel="1" x14ac:dyDescent="0.25">
      <c r="B38" s="96" t="s">
        <v>67</v>
      </c>
      <c r="C38" s="108" t="s">
        <v>7646</v>
      </c>
      <c r="D38" s="108" t="s">
        <v>7649</v>
      </c>
      <c r="E38" s="97" t="str">
        <f>VLOOKUP(B38,'PLAN LEVANTAMENTO'!B:E,2,FALSE)</f>
        <v>Plano de Gerenciamento de Resíduos da Construção Civil - PGRCC</v>
      </c>
      <c r="F38" s="96" t="str">
        <f>VLOOKUP(B38,'PLAN LEVANTAMENTO'!B:E,3,FALSE)</f>
        <v>UN</v>
      </c>
      <c r="G38" s="98">
        <f>VLOOKUP(B38,'PLAN LEVANTAMENTO'!B:E,4,FALSE)</f>
        <v>1</v>
      </c>
      <c r="H38" s="251">
        <f>VLOOKUP(D38,PRÓPRIAS!$B:$K,9,FALSE)</f>
        <v>6999.1</v>
      </c>
      <c r="I38" s="251">
        <f t="shared" si="8"/>
        <v>6999.1</v>
      </c>
      <c r="J38" s="252">
        <f>BDI!$D$22</f>
        <v>0.28649999999999998</v>
      </c>
      <c r="K38" s="251">
        <f>ROUND(H38*(1+J38),2)</f>
        <v>9004.34</v>
      </c>
      <c r="L38" s="253">
        <f>ROUND(G38*K38,2)</f>
        <v>9004.34</v>
      </c>
      <c r="M38" s="254">
        <f t="shared" si="7"/>
        <v>1.3692795692923735E-2</v>
      </c>
      <c r="O38" s="126"/>
    </row>
    <row r="39" spans="1:17" outlineLevel="1" x14ac:dyDescent="0.25">
      <c r="B39" s="96" t="s">
        <v>68</v>
      </c>
      <c r="C39" s="108" t="s">
        <v>7646</v>
      </c>
      <c r="D39" s="108" t="s">
        <v>7650</v>
      </c>
      <c r="E39" s="97" t="str">
        <f>VLOOKUP(B39,'PLAN LEVANTAMENTO'!B:E,2,FALSE)</f>
        <v>Projeto de Recuperação de Área Degradada (PRAD)</v>
      </c>
      <c r="F39" s="96" t="str">
        <f>VLOOKUP(B39,'PLAN LEVANTAMENTO'!B:E,3,FALSE)</f>
        <v>UN</v>
      </c>
      <c r="G39" s="98">
        <f>VLOOKUP(B39,'PLAN LEVANTAMENTO'!B:E,4,FALSE)</f>
        <v>1</v>
      </c>
      <c r="H39" s="251">
        <f>VLOOKUP(D39,PRÓPRIAS!$B:$K,9,FALSE)</f>
        <v>18721.2</v>
      </c>
      <c r="I39" s="251">
        <f t="shared" si="8"/>
        <v>18721.2</v>
      </c>
      <c r="J39" s="252">
        <f>BDI!$D$22</f>
        <v>0.28649999999999998</v>
      </c>
      <c r="K39" s="251">
        <f>ROUND(H39*(1+J39),2)</f>
        <v>24084.82</v>
      </c>
      <c r="L39" s="253">
        <f>ROUND(G39*K39,2)</f>
        <v>24084.82</v>
      </c>
      <c r="M39" s="254">
        <f t="shared" si="7"/>
        <v>3.6625507206618522E-2</v>
      </c>
      <c r="O39" s="126"/>
    </row>
    <row r="40" spans="1:17" s="93" customFormat="1" x14ac:dyDescent="0.25">
      <c r="A40" s="112"/>
      <c r="B40" s="94">
        <v>6</v>
      </c>
      <c r="C40" s="94"/>
      <c r="D40" s="94"/>
      <c r="E40" s="95" t="str">
        <f>VLOOKUP(B40,'PLAN LEVANTAMENTO'!B:E,2,FALSE)</f>
        <v>PROJETOS DE ARQUITETURA E ENGENHARIA</v>
      </c>
      <c r="F40" s="94"/>
      <c r="G40" s="94"/>
      <c r="H40" s="94"/>
      <c r="I40" s="94"/>
      <c r="J40" s="114"/>
      <c r="K40" s="119"/>
      <c r="L40" s="113">
        <f>L41+L49+L56</f>
        <v>398482.34</v>
      </c>
      <c r="M40" s="114">
        <f t="shared" si="7"/>
        <v>0.60596748555231938</v>
      </c>
      <c r="Q40" s="105"/>
    </row>
    <row r="41" spans="1:17" outlineLevel="1" x14ac:dyDescent="0.25">
      <c r="B41" s="100" t="s">
        <v>48</v>
      </c>
      <c r="C41" s="100" t="s">
        <v>7677</v>
      </c>
      <c r="D41" s="100"/>
      <c r="E41" s="101" t="s">
        <v>7779</v>
      </c>
      <c r="F41" s="102"/>
      <c r="G41" s="103"/>
      <c r="H41" s="121"/>
      <c r="I41" s="121"/>
      <c r="J41" s="122"/>
      <c r="K41" s="121"/>
      <c r="L41" s="123">
        <f>SUM(L42:L48)</f>
        <v>352537.55</v>
      </c>
      <c r="M41" s="124">
        <f t="shared" si="7"/>
        <v>0.53609977480124982</v>
      </c>
      <c r="P41" s="104"/>
      <c r="Q41" s="104"/>
    </row>
    <row r="42" spans="1:17" outlineLevel="1" x14ac:dyDescent="0.25">
      <c r="B42" s="108" t="s">
        <v>7725</v>
      </c>
      <c r="C42" s="108" t="s">
        <v>7646</v>
      </c>
      <c r="D42" s="108" t="s">
        <v>7651</v>
      </c>
      <c r="E42" s="97" t="str">
        <f>VLOOKUP(B42,'PLAN LEVANTAMENTO'!B:E,2,FALSE)</f>
        <v>Projeto de arquitetura paisagistica</v>
      </c>
      <c r="F42" s="96" t="str">
        <f>VLOOKUP(B42,'PLAN LEVANTAMENTO'!B:E,3,FALSE)</f>
        <v>M²</v>
      </c>
      <c r="G42" s="98">
        <f>VLOOKUP(B42,'PLAN LEVANTAMENTO'!B:E,4,FALSE)</f>
        <v>115082</v>
      </c>
      <c r="H42" s="251">
        <f>VLOOKUP(D42,PRÓPRIAS!$B:$K,9,FALSE)</f>
        <v>0.86517092160372611</v>
      </c>
      <c r="I42" s="251">
        <f t="shared" ref="I42:I48" si="9">G42*H42</f>
        <v>99565.6</v>
      </c>
      <c r="J42" s="252">
        <f>BDI!$D$22</f>
        <v>0.28649999999999998</v>
      </c>
      <c r="K42" s="251">
        <f t="shared" ref="K42:K48" si="10">ROUND(H42*(1+J42),2)</f>
        <v>1.1100000000000001</v>
      </c>
      <c r="L42" s="253">
        <f t="shared" ref="L42:L48" si="11">ROUND(G42*K42,2)</f>
        <v>127741.02</v>
      </c>
      <c r="M42" s="254">
        <f t="shared" ref="M42:M66" si="12">L42/$L$67</f>
        <v>0.19425429164888094</v>
      </c>
      <c r="P42" s="104"/>
      <c r="Q42" s="104"/>
    </row>
    <row r="43" spans="1:17" outlineLevel="1" x14ac:dyDescent="0.25">
      <c r="B43" s="108" t="s">
        <v>7726</v>
      </c>
      <c r="C43" s="108" t="s">
        <v>7724</v>
      </c>
      <c r="D43" s="108">
        <v>12266</v>
      </c>
      <c r="E43" s="97" t="str">
        <f>VLOOKUP(B43,'PLAN LEVANTAMENTO'!B:E,2,FALSE)</f>
        <v>Projeto de terraplenagem</v>
      </c>
      <c r="F43" s="96" t="str">
        <f>VLOOKUP(B43,'PLAN LEVANTAMENTO'!B:E,3,FALSE)</f>
        <v>M²</v>
      </c>
      <c r="G43" s="98">
        <f>VLOOKUP(B43,'PLAN LEVANTAMENTO'!B:E,4,FALSE)</f>
        <v>115082</v>
      </c>
      <c r="H43" s="251">
        <v>0.7</v>
      </c>
      <c r="I43" s="251">
        <f t="shared" si="9"/>
        <v>80557.399999999994</v>
      </c>
      <c r="J43" s="252">
        <f>BDI!$D$22</f>
        <v>0.28649999999999998</v>
      </c>
      <c r="K43" s="251">
        <f t="shared" si="10"/>
        <v>0.9</v>
      </c>
      <c r="L43" s="253">
        <f t="shared" si="11"/>
        <v>103573.8</v>
      </c>
      <c r="M43" s="254">
        <f t="shared" si="12"/>
        <v>0.15750347971530887</v>
      </c>
      <c r="P43" s="104"/>
      <c r="Q43" s="104"/>
    </row>
    <row r="44" spans="1:17" outlineLevel="1" x14ac:dyDescent="0.25">
      <c r="B44" s="108" t="s">
        <v>7727</v>
      </c>
      <c r="C44" s="108" t="s">
        <v>7724</v>
      </c>
      <c r="D44" s="108">
        <v>12273</v>
      </c>
      <c r="E44" s="97" t="str">
        <f>VLOOKUP(B44,'PLAN LEVANTAMENTO'!B:E,2,FALSE)</f>
        <v>Projeto de drenagem</v>
      </c>
      <c r="F44" s="96" t="str">
        <f>VLOOKUP(B44,'PLAN LEVANTAMENTO'!B:E,3,FALSE)</f>
        <v>M²</v>
      </c>
      <c r="G44" s="98">
        <f>VLOOKUP(B44,'PLAN LEVANTAMENTO'!B:E,4,FALSE)</f>
        <v>23549</v>
      </c>
      <c r="H44" s="251">
        <v>0.55000000000000004</v>
      </c>
      <c r="I44" s="251">
        <f t="shared" si="9"/>
        <v>12951.95</v>
      </c>
      <c r="J44" s="252">
        <f>BDI!$D$22</f>
        <v>0.28649999999999998</v>
      </c>
      <c r="K44" s="251">
        <f t="shared" si="10"/>
        <v>0.71</v>
      </c>
      <c r="L44" s="253">
        <f t="shared" si="11"/>
        <v>16719.79</v>
      </c>
      <c r="M44" s="254">
        <f t="shared" si="12"/>
        <v>2.542559127027515E-2</v>
      </c>
      <c r="P44" s="104"/>
      <c r="Q44" s="104"/>
    </row>
    <row r="45" spans="1:17" outlineLevel="1" x14ac:dyDescent="0.25">
      <c r="B45" s="108" t="s">
        <v>7728</v>
      </c>
      <c r="C45" s="108" t="s">
        <v>7724</v>
      </c>
      <c r="D45" s="108">
        <v>12270</v>
      </c>
      <c r="E45" s="97" t="str">
        <f>VLOOKUP(B45,'PLAN LEVANTAMENTO'!B:E,2,FALSE)</f>
        <v>Projeto de pavimentação</v>
      </c>
      <c r="F45" s="96" t="str">
        <f>VLOOKUP(B45,'PLAN LEVANTAMENTO'!B:E,3,FALSE)</f>
        <v>M²</v>
      </c>
      <c r="G45" s="98">
        <f>VLOOKUP(B45,'PLAN LEVANTAMENTO'!B:E,4,FALSE)</f>
        <v>16050</v>
      </c>
      <c r="H45" s="251">
        <v>1.1000000000000001</v>
      </c>
      <c r="I45" s="251">
        <f t="shared" si="9"/>
        <v>17655</v>
      </c>
      <c r="J45" s="252">
        <f>BDI!$D$22</f>
        <v>0.28649999999999998</v>
      </c>
      <c r="K45" s="251">
        <f t="shared" si="10"/>
        <v>1.42</v>
      </c>
      <c r="L45" s="253">
        <f t="shared" si="11"/>
        <v>22791</v>
      </c>
      <c r="M45" s="254">
        <f t="shared" si="12"/>
        <v>3.4658010097067059E-2</v>
      </c>
      <c r="P45" s="104"/>
      <c r="Q45" s="104"/>
    </row>
    <row r="46" spans="1:17" outlineLevel="1" x14ac:dyDescent="0.25">
      <c r="B46" s="108" t="s">
        <v>7729</v>
      </c>
      <c r="C46" s="108" t="s">
        <v>7724</v>
      </c>
      <c r="D46" s="108">
        <v>12292</v>
      </c>
      <c r="E46" s="97" t="str">
        <f>VLOOKUP(B46,'PLAN LEVANTAMENTO'!B:E,2,FALSE)</f>
        <v xml:space="preserve">	Projeto de rede elétrica de rede externa</v>
      </c>
      <c r="F46" s="96" t="str">
        <f>VLOOKUP(B46,'PLAN LEVANTAMENTO'!B:E,3,FALSE)</f>
        <v>M²</v>
      </c>
      <c r="G46" s="98">
        <f>VLOOKUP(B46,'PLAN LEVANTAMENTO'!B:E,4,FALSE)</f>
        <v>23549</v>
      </c>
      <c r="H46" s="251">
        <v>0.6</v>
      </c>
      <c r="I46" s="251">
        <f t="shared" si="9"/>
        <v>14129.4</v>
      </c>
      <c r="J46" s="252">
        <f>BDI!$D$22</f>
        <v>0.28649999999999998</v>
      </c>
      <c r="K46" s="251">
        <f t="shared" si="10"/>
        <v>0.77</v>
      </c>
      <c r="L46" s="253">
        <f t="shared" si="11"/>
        <v>18132.73</v>
      </c>
      <c r="M46" s="254">
        <f t="shared" si="12"/>
        <v>2.7574232786073048E-2</v>
      </c>
      <c r="P46" s="104"/>
      <c r="Q46" s="104"/>
    </row>
    <row r="47" spans="1:17" outlineLevel="1" x14ac:dyDescent="0.25">
      <c r="B47" s="108" t="s">
        <v>7730</v>
      </c>
      <c r="C47" s="108" t="s">
        <v>7724</v>
      </c>
      <c r="D47" s="108">
        <v>7320</v>
      </c>
      <c r="E47" s="97" t="str">
        <f>VLOOKUP(B47,'PLAN LEVANTAMENTO'!B:E,2,FALSE)</f>
        <v>Projeto de iluminação de área externa</v>
      </c>
      <c r="F47" s="96" t="str">
        <f>VLOOKUP(B47,'PLAN LEVANTAMENTO'!B:E,3,FALSE)</f>
        <v>M²</v>
      </c>
      <c r="G47" s="98">
        <f>VLOOKUP(B47,'PLAN LEVANTAMENTO'!B:E,4,FALSE)</f>
        <v>23549</v>
      </c>
      <c r="H47" s="251">
        <v>1</v>
      </c>
      <c r="I47" s="251">
        <f t="shared" si="9"/>
        <v>23549</v>
      </c>
      <c r="J47" s="252">
        <f>BDI!$D$22</f>
        <v>0.28649999999999998</v>
      </c>
      <c r="K47" s="251">
        <f t="shared" si="10"/>
        <v>1.29</v>
      </c>
      <c r="L47" s="253">
        <f t="shared" si="11"/>
        <v>30378.21</v>
      </c>
      <c r="M47" s="254">
        <f t="shared" si="12"/>
        <v>4.6195792589654845E-2</v>
      </c>
      <c r="P47" s="104"/>
      <c r="Q47" s="104"/>
    </row>
    <row r="48" spans="1:17" outlineLevel="1" x14ac:dyDescent="0.25">
      <c r="B48" s="108" t="s">
        <v>7731</v>
      </c>
      <c r="C48" s="108" t="s">
        <v>7646</v>
      </c>
      <c r="D48" s="108" t="s">
        <v>7652</v>
      </c>
      <c r="E48" s="97" t="str">
        <f>VLOOKUP(B48,'PLAN LEVANTAMENTO'!B:E,2,FALSE)</f>
        <v>Projeto de comunicação visual</v>
      </c>
      <c r="F48" s="96" t="str">
        <f>VLOOKUP(B48,'PLAN LEVANTAMENTO'!B:E,3,FALSE)</f>
        <v>M²</v>
      </c>
      <c r="G48" s="98">
        <f>VLOOKUP(B48,'PLAN LEVANTAMENTO'!B:E,4,FALSE)</f>
        <v>23715</v>
      </c>
      <c r="H48" s="251">
        <f>VLOOKUP(D48,PRÓPRIAS!$B:$K,9,FALSE)</f>
        <v>1.0913377609108161</v>
      </c>
      <c r="I48" s="251">
        <f t="shared" si="9"/>
        <v>25881.075000000004</v>
      </c>
      <c r="J48" s="252">
        <f>BDI!$D$22</f>
        <v>0.28649999999999998</v>
      </c>
      <c r="K48" s="251">
        <f t="shared" si="10"/>
        <v>1.4</v>
      </c>
      <c r="L48" s="253">
        <f t="shared" si="11"/>
        <v>33201</v>
      </c>
      <c r="M48" s="254">
        <f t="shared" si="12"/>
        <v>5.0488376693989888E-2</v>
      </c>
      <c r="P48" s="104"/>
      <c r="Q48" s="104"/>
    </row>
    <row r="49" spans="1:17" outlineLevel="1" x14ac:dyDescent="0.25">
      <c r="B49" s="100" t="s">
        <v>49</v>
      </c>
      <c r="C49" s="100" t="s">
        <v>7677</v>
      </c>
      <c r="D49" s="100"/>
      <c r="E49" s="101" t="str">
        <f>VLOOKUP(B49,'PLAN LEVANTAMENTO'!B:E,2,FALSE)</f>
        <v>Projetos de edificações</v>
      </c>
      <c r="F49" s="102"/>
      <c r="G49" s="103"/>
      <c r="H49" s="121"/>
      <c r="I49" s="121"/>
      <c r="J49" s="122"/>
      <c r="K49" s="121"/>
      <c r="L49" s="123">
        <f>SUM(L50:L55)</f>
        <v>18537.22</v>
      </c>
      <c r="M49" s="124">
        <f t="shared" si="12"/>
        <v>2.8189336050702188E-2</v>
      </c>
      <c r="P49" s="104"/>
      <c r="Q49" s="104"/>
    </row>
    <row r="50" spans="1:17" outlineLevel="1" x14ac:dyDescent="0.25">
      <c r="B50" s="108" t="s">
        <v>7733</v>
      </c>
      <c r="C50" s="108" t="s">
        <v>7750</v>
      </c>
      <c r="D50" s="108" t="s">
        <v>7749</v>
      </c>
      <c r="E50" s="97" t="str">
        <f>VLOOKUP(B50,'PLAN LEVANTAMENTO'!B:E,2,FALSE)</f>
        <v>Projeto arquitetônico</v>
      </c>
      <c r="F50" s="96" t="str">
        <f>VLOOKUP(B50,'PLAN LEVANTAMENTO'!B:E,3,FALSE)</f>
        <v>M²</v>
      </c>
      <c r="G50" s="98">
        <f>VLOOKUP(B50,'PLAN LEVANTAMENTO'!B:E,4,FALSE)</f>
        <v>166</v>
      </c>
      <c r="H50" s="251">
        <f>32.65*1.15</f>
        <v>37.547499999999992</v>
      </c>
      <c r="I50" s="251">
        <f t="shared" ref="I50:I55" si="13">G50*H50</f>
        <v>6232.8849999999984</v>
      </c>
      <c r="J50" s="252">
        <f>BDI!$D$22</f>
        <v>0.28649999999999998</v>
      </c>
      <c r="K50" s="251">
        <f t="shared" ref="K50:K55" si="14">ROUND(H50*(1+J50),2)</f>
        <v>48.3</v>
      </c>
      <c r="L50" s="253">
        <f t="shared" ref="L50:L55" si="15">ROUND(G50*K50,2)</f>
        <v>8017.8</v>
      </c>
      <c r="M50" s="254">
        <f t="shared" si="12"/>
        <v>1.219257572534177E-2</v>
      </c>
      <c r="P50" s="104"/>
      <c r="Q50" s="104"/>
    </row>
    <row r="51" spans="1:17" outlineLevel="1" x14ac:dyDescent="0.25">
      <c r="B51" s="108" t="s">
        <v>7734</v>
      </c>
      <c r="C51" s="108" t="s">
        <v>7750</v>
      </c>
      <c r="D51" s="108" t="s">
        <v>10045</v>
      </c>
      <c r="E51" s="97" t="str">
        <f>VLOOKUP(B51,'PLAN LEVANTAMENTO'!B:E,2,FALSE)</f>
        <v>Projeto de infraestrutura</v>
      </c>
      <c r="F51" s="96" t="str">
        <f>VLOOKUP(B51,'PLAN LEVANTAMENTO'!B:E,3,FALSE)</f>
        <v>M²</v>
      </c>
      <c r="G51" s="98">
        <f>VLOOKUP(B51,'PLAN LEVANTAMENTO'!B:E,4,FALSE)</f>
        <v>166</v>
      </c>
      <c r="H51" s="251">
        <v>9.35</v>
      </c>
      <c r="I51" s="251">
        <f t="shared" si="13"/>
        <v>1552.1</v>
      </c>
      <c r="J51" s="252">
        <f>BDI!$D$22</f>
        <v>0.28649999999999998</v>
      </c>
      <c r="K51" s="251">
        <f t="shared" si="14"/>
        <v>12.03</v>
      </c>
      <c r="L51" s="253">
        <f t="shared" si="15"/>
        <v>1996.98</v>
      </c>
      <c r="M51" s="254">
        <f t="shared" si="12"/>
        <v>3.0367843887341927E-3</v>
      </c>
      <c r="N51" s="104"/>
      <c r="P51" s="104"/>
      <c r="Q51" s="104"/>
    </row>
    <row r="52" spans="1:17" outlineLevel="1" x14ac:dyDescent="0.25">
      <c r="B52" s="108" t="s">
        <v>7735</v>
      </c>
      <c r="C52" s="108" t="s">
        <v>7750</v>
      </c>
      <c r="D52" s="108" t="s">
        <v>7751</v>
      </c>
      <c r="E52" s="97" t="str">
        <f>VLOOKUP(B52,'PLAN LEVANTAMENTO'!B:E,2,FALSE)</f>
        <v>Projeto de supraestrutura</v>
      </c>
      <c r="F52" s="96" t="str">
        <f>VLOOKUP(B52,'PLAN LEVANTAMENTO'!B:E,3,FALSE)</f>
        <v>M²</v>
      </c>
      <c r="G52" s="98">
        <f>VLOOKUP(B52,'PLAN LEVANTAMENTO'!B:E,4,FALSE)</f>
        <v>166</v>
      </c>
      <c r="H52" s="251">
        <v>15.75</v>
      </c>
      <c r="I52" s="251">
        <f t="shared" si="13"/>
        <v>2614.5</v>
      </c>
      <c r="J52" s="252">
        <f>BDI!$D$22</f>
        <v>0.28649999999999998</v>
      </c>
      <c r="K52" s="251">
        <f t="shared" si="14"/>
        <v>20.260000000000002</v>
      </c>
      <c r="L52" s="253">
        <f t="shared" si="15"/>
        <v>3363.16</v>
      </c>
      <c r="M52" s="254">
        <f t="shared" si="12"/>
        <v>5.1143185133628215E-3</v>
      </c>
      <c r="P52" s="104"/>
      <c r="Q52" s="104"/>
    </row>
    <row r="53" spans="1:17" outlineLevel="1" x14ac:dyDescent="0.25">
      <c r="B53" s="108" t="s">
        <v>7736</v>
      </c>
      <c r="C53" s="108" t="s">
        <v>7750</v>
      </c>
      <c r="D53" s="108" t="s">
        <v>7753</v>
      </c>
      <c r="E53" s="97" t="str">
        <f>VLOOKUP(B53,'PLAN LEVANTAMENTO'!B:E,2,FALSE)</f>
        <v>Projeto de instalações elétrica e de lógica</v>
      </c>
      <c r="F53" s="96" t="str">
        <f>VLOOKUP(B53,'PLAN LEVANTAMENTO'!B:E,3,FALSE)</f>
        <v>M²</v>
      </c>
      <c r="G53" s="98">
        <f>VLOOKUP(B53,'PLAN LEVANTAMENTO'!B:E,4,FALSE)</f>
        <v>166</v>
      </c>
      <c r="H53" s="251">
        <v>10.38</v>
      </c>
      <c r="I53" s="251">
        <f t="shared" si="13"/>
        <v>1723.0800000000002</v>
      </c>
      <c r="J53" s="252">
        <f>BDI!$D$22</f>
        <v>0.28649999999999998</v>
      </c>
      <c r="K53" s="251">
        <f t="shared" si="14"/>
        <v>13.35</v>
      </c>
      <c r="L53" s="253">
        <f t="shared" si="15"/>
        <v>2216.1</v>
      </c>
      <c r="M53" s="254">
        <f t="shared" si="12"/>
        <v>3.3699976383708618E-3</v>
      </c>
      <c r="N53" s="104"/>
      <c r="P53" s="104"/>
      <c r="Q53" s="104"/>
    </row>
    <row r="54" spans="1:17" outlineLevel="1" x14ac:dyDescent="0.25">
      <c r="B54" s="108" t="s">
        <v>7737</v>
      </c>
      <c r="C54" s="108" t="s">
        <v>7750</v>
      </c>
      <c r="D54" s="108" t="s">
        <v>7752</v>
      </c>
      <c r="E54" s="97" t="str">
        <f>VLOOKUP(B54,'PLAN LEVANTAMENTO'!B:E,2,FALSE)</f>
        <v>Projeto de instalações sanitárias e hidráulicas</v>
      </c>
      <c r="F54" s="96" t="str">
        <f>VLOOKUP(B54,'PLAN LEVANTAMENTO'!B:E,3,FALSE)</f>
        <v>M²</v>
      </c>
      <c r="G54" s="98">
        <f>VLOOKUP(B54,'PLAN LEVANTAMENTO'!B:E,4,FALSE)</f>
        <v>166</v>
      </c>
      <c r="H54" s="251">
        <v>10.81</v>
      </c>
      <c r="I54" s="251">
        <f>G54*H54</f>
        <v>1794.46</v>
      </c>
      <c r="J54" s="252">
        <f>BDI!$D$22</f>
        <v>0.28649999999999998</v>
      </c>
      <c r="K54" s="251">
        <f t="shared" si="14"/>
        <v>13.91</v>
      </c>
      <c r="L54" s="253">
        <f t="shared" si="15"/>
        <v>2309.06</v>
      </c>
      <c r="M54" s="254">
        <f t="shared" si="12"/>
        <v>3.5113608351864186E-3</v>
      </c>
      <c r="N54" s="104"/>
      <c r="P54" s="104"/>
      <c r="Q54" s="104"/>
    </row>
    <row r="55" spans="1:17" outlineLevel="1" x14ac:dyDescent="0.25">
      <c r="B55" s="108" t="s">
        <v>7738</v>
      </c>
      <c r="C55" s="108" t="s">
        <v>7750</v>
      </c>
      <c r="D55" s="108" t="s">
        <v>7754</v>
      </c>
      <c r="E55" s="97" t="str">
        <f>VLOOKUP(B55,'PLAN LEVANTAMENTO'!B:E,2,FALSE)</f>
        <v>Projeto de combate a incêndio</v>
      </c>
      <c r="F55" s="96" t="str">
        <f>VLOOKUP(B55,'PLAN LEVANTAMENTO'!B:E,3,FALSE)</f>
        <v>M²</v>
      </c>
      <c r="G55" s="98">
        <f>VLOOKUP(B55,'PLAN LEVANTAMENTO'!B:E,4,FALSE)</f>
        <v>166</v>
      </c>
      <c r="H55" s="251">
        <v>2.97</v>
      </c>
      <c r="I55" s="251">
        <f t="shared" si="13"/>
        <v>493.02000000000004</v>
      </c>
      <c r="J55" s="252">
        <f>BDI!$D$22</f>
        <v>0.28649999999999998</v>
      </c>
      <c r="K55" s="251">
        <f t="shared" si="14"/>
        <v>3.82</v>
      </c>
      <c r="L55" s="253">
        <f t="shared" si="15"/>
        <v>634.12</v>
      </c>
      <c r="M55" s="254">
        <f t="shared" si="12"/>
        <v>9.6429894970611935E-4</v>
      </c>
      <c r="P55" s="104"/>
      <c r="Q55" s="104"/>
    </row>
    <row r="56" spans="1:17" outlineLevel="1" x14ac:dyDescent="0.25">
      <c r="B56" s="100" t="s">
        <v>50</v>
      </c>
      <c r="C56" s="100" t="s">
        <v>7677</v>
      </c>
      <c r="D56" s="100"/>
      <c r="E56" s="101" t="str">
        <f>VLOOKUP(B56,'PLAN LEVANTAMENTO'!B:E,2,FALSE)</f>
        <v>Projeto de acesso ao parque</v>
      </c>
      <c r="F56" s="102"/>
      <c r="G56" s="103"/>
      <c r="H56" s="121"/>
      <c r="I56" s="121"/>
      <c r="J56" s="122"/>
      <c r="K56" s="121"/>
      <c r="L56" s="123">
        <f>SUM(L57:L62)</f>
        <v>27407.57</v>
      </c>
      <c r="M56" s="124">
        <f t="shared" si="12"/>
        <v>4.1678374700367352E-2</v>
      </c>
      <c r="P56" s="104"/>
      <c r="Q56" s="104"/>
    </row>
    <row r="57" spans="1:17" outlineLevel="1" x14ac:dyDescent="0.25">
      <c r="B57" s="109" t="s">
        <v>7739</v>
      </c>
      <c r="C57" s="108" t="s">
        <v>7748</v>
      </c>
      <c r="D57" s="109" t="s">
        <v>7679</v>
      </c>
      <c r="E57" s="97" t="str">
        <f>VLOOKUP(B57,'PLAN LEVANTAMENTO'!B:E,2,FALSE)</f>
        <v>Projeto geométrico de acesso ao parque</v>
      </c>
      <c r="F57" s="96" t="str">
        <f>VLOOKUP(B57,'PLAN LEVANTAMENTO'!B:E,3,FALSE)</f>
        <v>KM</v>
      </c>
      <c r="G57" s="98">
        <f>VLOOKUP(B57,'PLAN LEVANTAMENTO'!B:E,4,FALSE)</f>
        <v>0.47499999999999998</v>
      </c>
      <c r="H57" s="251">
        <v>6873.62</v>
      </c>
      <c r="I57" s="251">
        <f t="shared" ref="I57:I62" si="16">G57*H57</f>
        <v>3264.9694999999997</v>
      </c>
      <c r="J57" s="252">
        <f>BDI!$D$22</f>
        <v>0.28649999999999998</v>
      </c>
      <c r="K57" s="251">
        <f t="shared" ref="K57:K62" si="17">ROUND(H57*(1+J57),2)</f>
        <v>8842.91</v>
      </c>
      <c r="L57" s="253">
        <f t="shared" ref="L57:L62" si="18">ROUND(G57*K57,2)</f>
        <v>4200.38</v>
      </c>
      <c r="M57" s="254">
        <f t="shared" si="12"/>
        <v>6.3874692839944952E-3</v>
      </c>
      <c r="P57" s="104"/>
      <c r="Q57" s="104"/>
    </row>
    <row r="58" spans="1:17" outlineLevel="1" x14ac:dyDescent="0.25">
      <c r="B58" s="109" t="s">
        <v>7740</v>
      </c>
      <c r="C58" s="108" t="s">
        <v>7748</v>
      </c>
      <c r="D58" s="109" t="s">
        <v>7757</v>
      </c>
      <c r="E58" s="97" t="str">
        <f>VLOOKUP(B58,'PLAN LEVANTAMENTO'!B:E,2,FALSE)</f>
        <v>Projeto de terraplanagem de acesso ao parque</v>
      </c>
      <c r="F58" s="96" t="str">
        <f>VLOOKUP(B58,'PLAN LEVANTAMENTO'!B:E,3,FALSE)</f>
        <v>KM</v>
      </c>
      <c r="G58" s="98">
        <f>VLOOKUP(B58,'PLAN LEVANTAMENTO'!B:E,4,FALSE)</f>
        <v>0.47499999999999998</v>
      </c>
      <c r="H58" s="251">
        <v>2291.1999999999998</v>
      </c>
      <c r="I58" s="251">
        <f t="shared" si="16"/>
        <v>1088.32</v>
      </c>
      <c r="J58" s="252">
        <f>BDI!$D$22</f>
        <v>0.28649999999999998</v>
      </c>
      <c r="K58" s="251">
        <f t="shared" si="17"/>
        <v>2947.63</v>
      </c>
      <c r="L58" s="253">
        <f t="shared" si="18"/>
        <v>1400.12</v>
      </c>
      <c r="M58" s="254">
        <f t="shared" si="12"/>
        <v>2.1291462900752721E-3</v>
      </c>
      <c r="P58" s="104"/>
      <c r="Q58" s="104"/>
    </row>
    <row r="59" spans="1:17" outlineLevel="1" x14ac:dyDescent="0.25">
      <c r="B59" s="109" t="s">
        <v>7741</v>
      </c>
      <c r="C59" s="108" t="s">
        <v>7748</v>
      </c>
      <c r="D59" s="109" t="s">
        <v>7758</v>
      </c>
      <c r="E59" s="97" t="str">
        <f>VLOOKUP(B59,'PLAN LEVANTAMENTO'!B:E,2,FALSE)</f>
        <v>Projeto de pavimentação de acesso ao parque</v>
      </c>
      <c r="F59" s="96" t="str">
        <f>VLOOKUP(B59,'PLAN LEVANTAMENTO'!B:E,3,FALSE)</f>
        <v>KM</v>
      </c>
      <c r="G59" s="98">
        <f>VLOOKUP(B59,'PLAN LEVANTAMENTO'!B:E,4,FALSE)</f>
        <v>0.47499999999999998</v>
      </c>
      <c r="H59" s="251">
        <v>9164.83</v>
      </c>
      <c r="I59" s="251">
        <f t="shared" si="16"/>
        <v>4353.2942499999999</v>
      </c>
      <c r="J59" s="252">
        <f>BDI!$D$22</f>
        <v>0.28649999999999998</v>
      </c>
      <c r="K59" s="251">
        <f t="shared" si="17"/>
        <v>11790.55</v>
      </c>
      <c r="L59" s="253">
        <f t="shared" si="18"/>
        <v>5600.51</v>
      </c>
      <c r="M59" s="254">
        <f t="shared" si="12"/>
        <v>8.5166307809541077E-3</v>
      </c>
      <c r="P59" s="104"/>
      <c r="Q59" s="104"/>
    </row>
    <row r="60" spans="1:17" outlineLevel="1" x14ac:dyDescent="0.25">
      <c r="B60" s="109" t="s">
        <v>7742</v>
      </c>
      <c r="C60" s="108" t="s">
        <v>7748</v>
      </c>
      <c r="D60" s="109" t="s">
        <v>7759</v>
      </c>
      <c r="E60" s="97" t="str">
        <f>VLOOKUP(B60,'PLAN LEVANTAMENTO'!B:E,2,FALSE)</f>
        <v>Projeto de drenagem de acesso ao parque</v>
      </c>
      <c r="F60" s="96" t="str">
        <f>VLOOKUP(B60,'PLAN LEVANTAMENTO'!B:E,3,FALSE)</f>
        <v>KM</v>
      </c>
      <c r="G60" s="98">
        <f>VLOOKUP(B60,'PLAN LEVANTAMENTO'!B:E,4,FALSE)</f>
        <v>0.47499999999999998</v>
      </c>
      <c r="H60" s="251">
        <v>13747.24</v>
      </c>
      <c r="I60" s="251">
        <f t="shared" si="16"/>
        <v>6529.9389999999994</v>
      </c>
      <c r="J60" s="252">
        <f>BDI!$D$22</f>
        <v>0.28649999999999998</v>
      </c>
      <c r="K60" s="251">
        <f t="shared" si="17"/>
        <v>17685.82</v>
      </c>
      <c r="L60" s="253">
        <f t="shared" si="18"/>
        <v>8400.76</v>
      </c>
      <c r="M60" s="254">
        <f t="shared" si="12"/>
        <v>1.277493856798899E-2</v>
      </c>
      <c r="P60" s="104"/>
      <c r="Q60" s="104"/>
    </row>
    <row r="61" spans="1:17" outlineLevel="1" x14ac:dyDescent="0.25">
      <c r="B61" s="109" t="s">
        <v>7743</v>
      </c>
      <c r="C61" s="108" t="s">
        <v>7748</v>
      </c>
      <c r="D61" s="109" t="s">
        <v>7760</v>
      </c>
      <c r="E61" s="97" t="str">
        <f>VLOOKUP(B61,'PLAN LEVANTAMENTO'!B:E,2,FALSE)</f>
        <v xml:space="preserve">Projeto de sinalização de acesso ao parque </v>
      </c>
      <c r="F61" s="96" t="str">
        <f>VLOOKUP(B61,'PLAN LEVANTAMENTO'!B:E,3,FALSE)</f>
        <v>KM</v>
      </c>
      <c r="G61" s="98">
        <f>VLOOKUP(B61,'PLAN LEVANTAMENTO'!B:E,4,FALSE)</f>
        <v>0.47499999999999998</v>
      </c>
      <c r="H61" s="251">
        <v>6873.62</v>
      </c>
      <c r="I61" s="251">
        <f t="shared" si="16"/>
        <v>3264.9694999999997</v>
      </c>
      <c r="J61" s="252">
        <f>BDI!$D$22</f>
        <v>0.28649999999999998</v>
      </c>
      <c r="K61" s="251">
        <f t="shared" si="17"/>
        <v>8842.91</v>
      </c>
      <c r="L61" s="253">
        <f t="shared" si="18"/>
        <v>4200.38</v>
      </c>
      <c r="M61" s="254">
        <f t="shared" si="12"/>
        <v>6.3874692839944952E-3</v>
      </c>
      <c r="P61" s="104"/>
      <c r="Q61" s="104"/>
    </row>
    <row r="62" spans="1:17" outlineLevel="1" x14ac:dyDescent="0.25">
      <c r="B62" s="109" t="s">
        <v>7755</v>
      </c>
      <c r="C62" s="108" t="s">
        <v>7748</v>
      </c>
      <c r="D62" s="109" t="s">
        <v>7761</v>
      </c>
      <c r="E62" s="97" t="str">
        <f>VLOOKUP(B62,'PLAN LEVANTAMENTO'!B:E,2,FALSE)</f>
        <v>Projeto de rede de distribuição urbana</v>
      </c>
      <c r="F62" s="96" t="str">
        <f>VLOOKUP(B62,'PLAN LEVANTAMENTO'!B:E,3,FALSE)</f>
        <v>KM</v>
      </c>
      <c r="G62" s="98">
        <f>VLOOKUP(B62,'PLAN LEVANTAMENTO'!B:E,4,FALSE)</f>
        <v>0.47499999999999998</v>
      </c>
      <c r="H62" s="251">
        <v>5900</v>
      </c>
      <c r="I62" s="251">
        <f t="shared" si="16"/>
        <v>2802.5</v>
      </c>
      <c r="J62" s="252">
        <f>BDI!$D$22</f>
        <v>0.28649999999999998</v>
      </c>
      <c r="K62" s="251">
        <f t="shared" si="17"/>
        <v>7590.35</v>
      </c>
      <c r="L62" s="253">
        <f t="shared" si="18"/>
        <v>3605.42</v>
      </c>
      <c r="M62" s="254">
        <f t="shared" si="12"/>
        <v>5.48272049335999E-3</v>
      </c>
      <c r="P62" s="104"/>
      <c r="Q62" s="104"/>
    </row>
    <row r="63" spans="1:17" s="93" customFormat="1" x14ac:dyDescent="0.25">
      <c r="A63" s="112"/>
      <c r="B63" s="94">
        <v>7</v>
      </c>
      <c r="C63" s="94" t="s">
        <v>7677</v>
      </c>
      <c r="D63" s="94"/>
      <c r="E63" s="95" t="s">
        <v>66</v>
      </c>
      <c r="F63" s="94"/>
      <c r="G63" s="94"/>
      <c r="H63" s="94"/>
      <c r="I63" s="94"/>
      <c r="J63" s="114"/>
      <c r="K63" s="119"/>
      <c r="L63" s="113">
        <f>SUM(L64:L64)</f>
        <v>28868.35</v>
      </c>
      <c r="M63" s="114">
        <f t="shared" si="12"/>
        <v>4.3899765950843134E-2</v>
      </c>
      <c r="N63" s="42"/>
      <c r="Q63" s="105"/>
    </row>
    <row r="64" spans="1:17" outlineLevel="1" x14ac:dyDescent="0.25">
      <c r="B64" s="108" t="s">
        <v>77</v>
      </c>
      <c r="C64" s="108" t="s">
        <v>7646</v>
      </c>
      <c r="D64" s="108" t="s">
        <v>7802</v>
      </c>
      <c r="E64" s="97" t="str">
        <f>VLOOKUP(D64,PRÓPRIAS!B:K,5,FALSE)</f>
        <v>Orçamento</v>
      </c>
      <c r="F64" s="96" t="str">
        <f>VLOOKUP(D64,PRÓPRIAS!B:K,6,FALSE)</f>
        <v>UN</v>
      </c>
      <c r="G64" s="98">
        <v>1</v>
      </c>
      <c r="H64" s="251">
        <f>VLOOKUP(D64,PRÓPRIAS!B:K,9,0)</f>
        <v>22439.45</v>
      </c>
      <c r="I64" s="251">
        <f>G64*H64</f>
        <v>22439.45</v>
      </c>
      <c r="J64" s="252">
        <f>BDI!$D$22</f>
        <v>0.28649999999999998</v>
      </c>
      <c r="K64" s="251">
        <f>ROUND(H64*(1+J64),2)</f>
        <v>28868.35</v>
      </c>
      <c r="L64" s="253">
        <f>ROUND(G64*K64,2)</f>
        <v>28868.35</v>
      </c>
      <c r="M64" s="254">
        <f t="shared" si="12"/>
        <v>4.3899765950843134E-2</v>
      </c>
      <c r="P64" s="104"/>
      <c r="Q64" s="104"/>
    </row>
    <row r="65" spans="1:17" s="93" customFormat="1" x14ac:dyDescent="0.25">
      <c r="A65" s="112"/>
      <c r="B65" s="94">
        <v>8</v>
      </c>
      <c r="C65" s="94" t="s">
        <v>7677</v>
      </c>
      <c r="D65" s="94"/>
      <c r="E65" s="95" t="s">
        <v>75</v>
      </c>
      <c r="F65" s="94"/>
      <c r="G65" s="94"/>
      <c r="H65" s="94"/>
      <c r="I65" s="94"/>
      <c r="J65" s="114"/>
      <c r="K65" s="119"/>
      <c r="L65" s="113">
        <f>SUM(L66)</f>
        <v>13461.36</v>
      </c>
      <c r="M65" s="114">
        <f t="shared" si="12"/>
        <v>2.0470534456594913E-2</v>
      </c>
      <c r="N65" s="42"/>
      <c r="Q65" s="105"/>
    </row>
    <row r="66" spans="1:17" outlineLevel="1" x14ac:dyDescent="0.25">
      <c r="B66" s="108" t="s">
        <v>78</v>
      </c>
      <c r="C66" s="108" t="s">
        <v>7646</v>
      </c>
      <c r="D66" s="108" t="s">
        <v>7797</v>
      </c>
      <c r="E66" s="97" t="str">
        <f>VLOOKUP(B66,'PLAN LEVANTAMENTO'!B:E,2,FALSE)</f>
        <v>Plano de execução</v>
      </c>
      <c r="F66" s="96" t="str">
        <f>VLOOKUP(B66,'PLAN LEVANTAMENTO'!B:E,3,FALSE)</f>
        <v>M²</v>
      </c>
      <c r="G66" s="98">
        <f>VLOOKUP(B66,'PLAN LEVANTAMENTO'!B:E,4,FALSE)</f>
        <v>122376</v>
      </c>
      <c r="H66" s="251">
        <f>VLOOKUP(D66,PRÓPRIAS!$B:$K,9,FALSE)</f>
        <v>8.7334541235060931E-2</v>
      </c>
      <c r="I66" s="251">
        <f>G66*H66</f>
        <v>10687.651818181817</v>
      </c>
      <c r="J66" s="252">
        <f>BDI!$D$22</f>
        <v>0.28649999999999998</v>
      </c>
      <c r="K66" s="251">
        <f>ROUND(H66*(1+J66),2)</f>
        <v>0.11</v>
      </c>
      <c r="L66" s="253">
        <f>ROUND(G66*K66,2)</f>
        <v>13461.36</v>
      </c>
      <c r="M66" s="254">
        <f t="shared" si="12"/>
        <v>2.0470534456594913E-2</v>
      </c>
      <c r="P66" s="104"/>
      <c r="Q66" s="104"/>
    </row>
    <row r="67" spans="1:17" x14ac:dyDescent="0.25">
      <c r="A67" s="42"/>
      <c r="B67" s="115"/>
      <c r="C67" s="115"/>
      <c r="D67" s="115"/>
      <c r="E67" s="90" t="s">
        <v>1</v>
      </c>
      <c r="F67" s="90"/>
      <c r="G67" s="127"/>
      <c r="H67" s="117"/>
      <c r="I67" s="116">
        <f>ROUND(SUM(I11:I66),2)</f>
        <v>511127.73</v>
      </c>
      <c r="J67" s="127"/>
      <c r="K67" s="117"/>
      <c r="L67" s="116">
        <f>L11+L13+L16+L36+L18+L40+L63+L65</f>
        <v>657596.9</v>
      </c>
      <c r="M67" s="116"/>
    </row>
    <row r="68" spans="1:17" x14ac:dyDescent="0.25">
      <c r="E68" s="46"/>
      <c r="L68" s="288">
        <v>689734.45</v>
      </c>
    </row>
    <row r="70" spans="1:17" x14ac:dyDescent="0.25">
      <c r="L70" s="118"/>
    </row>
    <row r="71" spans="1:17" x14ac:dyDescent="0.25">
      <c r="L71" s="118"/>
    </row>
  </sheetData>
  <autoFilter ref="B10:M67" xr:uid="{00000000-0009-0000-0000-000001000000}"/>
  <mergeCells count="8">
    <mergeCell ref="B9:M9"/>
    <mergeCell ref="B8:M8"/>
    <mergeCell ref="B6:M6"/>
    <mergeCell ref="B2:M2"/>
    <mergeCell ref="B7:M7"/>
    <mergeCell ref="B5:M5"/>
    <mergeCell ref="B3:M3"/>
    <mergeCell ref="B4:M4"/>
  </mergeCells>
  <phoneticPr fontId="8" type="noConversion"/>
  <printOptions horizontalCentered="1"/>
  <pageMargins left="0.51181102362204722" right="0.51181102362204722" top="0.78740157480314965" bottom="0.78740157480314965" header="0.31496062992125984" footer="0.31496062992125984"/>
  <pageSetup paperSize="9" scale="62" fitToHeight="0" orientation="landscape" r:id="rId1"/>
  <headerFooter>
    <oddFooter>&amp;LAGÊNCIA DE ASSUNTOS METROPOLITANOS DO PARANÁ - AMEP
DIRETORIA DE OBRAS
&amp;RPágina &amp;P de &amp;N</oddFooter>
  </headerFooter>
  <rowBreaks count="1" manualBreakCount="1">
    <brk id="39"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V71"/>
  <sheetViews>
    <sheetView showGridLines="0" view="pageBreakPreview" zoomScale="60" zoomScaleNormal="90" workbookViewId="0">
      <selection activeCell="S68" sqref="S68"/>
    </sheetView>
  </sheetViews>
  <sheetFormatPr defaultColWidth="9.140625" defaultRowHeight="15.75" outlineLevelRow="1" x14ac:dyDescent="0.25"/>
  <cols>
    <col min="1" max="1" width="4.85546875" style="53" customWidth="1"/>
    <col min="2" max="2" width="7.5703125" style="46" customWidth="1"/>
    <col min="3" max="3" width="59.42578125" style="42" customWidth="1"/>
    <col min="4" max="4" width="23.85546875" style="42" customWidth="1"/>
    <col min="5" max="5" width="12" style="42" customWidth="1"/>
    <col min="6" max="6" width="3.42578125" style="42" customWidth="1"/>
    <col min="7" max="7" width="20.7109375" style="42" bestFit="1" customWidth="1"/>
    <col min="8" max="8" width="15.5703125" style="162" bestFit="1" customWidth="1"/>
    <col min="9" max="9" width="22.28515625" style="42" bestFit="1" customWidth="1"/>
    <col min="10" max="10" width="15.5703125" style="162" bestFit="1" customWidth="1"/>
    <col min="11" max="11" width="22.28515625" style="42" bestFit="1" customWidth="1"/>
    <col min="12" max="12" width="15.5703125" style="162" bestFit="1" customWidth="1"/>
    <col min="13" max="13" width="22.28515625" style="42" bestFit="1" customWidth="1"/>
    <col min="14" max="14" width="11.28515625" style="162" bestFit="1" customWidth="1"/>
    <col min="15" max="15" width="22.7109375" style="42" bestFit="1" customWidth="1"/>
    <col min="16" max="16" width="11.28515625" style="162" bestFit="1" customWidth="1"/>
    <col min="17" max="17" width="22.7109375" style="42" bestFit="1" customWidth="1"/>
    <col min="18" max="18" width="11.28515625" style="162" bestFit="1" customWidth="1"/>
    <col min="19" max="19" width="22.28515625" style="42" bestFit="1" customWidth="1"/>
    <col min="20" max="20" width="12.28515625" style="162" bestFit="1" customWidth="1"/>
    <col min="21" max="21" width="12.7109375" style="162" hidden="1" customWidth="1"/>
    <col min="22" max="16384" width="9.140625" style="42"/>
  </cols>
  <sheetData>
    <row r="1" spans="1:22" x14ac:dyDescent="0.25">
      <c r="A1" s="46"/>
      <c r="B1" s="42"/>
      <c r="C1" s="46"/>
      <c r="D1" s="46"/>
      <c r="E1" s="52"/>
      <c r="F1" s="46"/>
      <c r="H1" s="42"/>
      <c r="J1" s="42"/>
      <c r="L1" s="42"/>
      <c r="N1" s="42"/>
      <c r="P1" s="42"/>
      <c r="R1" s="42"/>
      <c r="T1" s="42"/>
      <c r="U1" s="42"/>
    </row>
    <row r="2" spans="1:22" x14ac:dyDescent="0.25">
      <c r="A2" s="46"/>
      <c r="B2" s="309"/>
      <c r="C2" s="309"/>
      <c r="D2" s="309"/>
      <c r="E2" s="309"/>
      <c r="F2" s="309"/>
      <c r="G2" s="309"/>
      <c r="H2" s="309"/>
      <c r="I2" s="309"/>
      <c r="J2" s="309"/>
      <c r="K2" s="309"/>
      <c r="L2" s="309"/>
      <c r="M2" s="309"/>
      <c r="N2" s="309"/>
      <c r="O2" s="309"/>
      <c r="P2" s="309"/>
      <c r="Q2" s="309"/>
      <c r="R2" s="309"/>
      <c r="S2" s="309"/>
      <c r="T2" s="309"/>
      <c r="U2" s="309"/>
    </row>
    <row r="3" spans="1:22" ht="15.75" customHeight="1" x14ac:dyDescent="0.25">
      <c r="A3" s="42"/>
      <c r="B3" s="310" t="s">
        <v>125</v>
      </c>
      <c r="C3" s="310"/>
      <c r="D3" s="310"/>
      <c r="E3" s="310"/>
      <c r="F3" s="310"/>
      <c r="G3" s="310"/>
      <c r="H3" s="310"/>
      <c r="I3" s="310"/>
      <c r="J3" s="310"/>
      <c r="K3" s="310"/>
      <c r="L3" s="310"/>
      <c r="M3" s="310"/>
      <c r="N3" s="310"/>
      <c r="O3" s="310"/>
      <c r="P3" s="310"/>
      <c r="Q3" s="310"/>
      <c r="R3" s="310"/>
      <c r="S3" s="310"/>
      <c r="T3" s="310"/>
      <c r="U3" s="310"/>
    </row>
    <row r="4" spans="1:22" x14ac:dyDescent="0.25">
      <c r="A4" s="42"/>
      <c r="B4" s="310"/>
      <c r="C4" s="310"/>
      <c r="D4" s="310"/>
      <c r="E4" s="310"/>
      <c r="F4" s="310"/>
      <c r="G4" s="310"/>
      <c r="H4" s="310"/>
      <c r="I4" s="310"/>
      <c r="J4" s="310"/>
      <c r="K4" s="310"/>
      <c r="L4" s="310"/>
      <c r="M4" s="310"/>
      <c r="N4" s="310"/>
      <c r="O4" s="310"/>
      <c r="P4" s="310"/>
      <c r="Q4" s="310"/>
      <c r="R4" s="310"/>
      <c r="S4" s="310"/>
      <c r="T4" s="310"/>
      <c r="U4" s="310"/>
    </row>
    <row r="5" spans="1:22" ht="15.75" customHeight="1" x14ac:dyDescent="0.25">
      <c r="A5" s="42"/>
      <c r="B5" s="311" t="s">
        <v>7828</v>
      </c>
      <c r="C5" s="311"/>
      <c r="D5" s="311"/>
      <c r="E5" s="311"/>
      <c r="F5" s="311"/>
      <c r="G5" s="311"/>
      <c r="H5" s="311"/>
      <c r="I5" s="311"/>
      <c r="J5" s="311"/>
      <c r="K5" s="311"/>
      <c r="L5" s="311"/>
      <c r="M5" s="311"/>
      <c r="N5" s="311"/>
      <c r="O5" s="311"/>
      <c r="P5" s="311"/>
      <c r="Q5" s="311"/>
      <c r="R5" s="311"/>
      <c r="S5" s="311"/>
      <c r="T5" s="311"/>
      <c r="U5" s="311"/>
    </row>
    <row r="6" spans="1:22" x14ac:dyDescent="0.25">
      <c r="A6" s="42"/>
      <c r="B6" s="314"/>
      <c r="C6" s="314"/>
      <c r="D6" s="314"/>
      <c r="E6" s="314"/>
      <c r="F6" s="314"/>
      <c r="G6" s="314"/>
      <c r="H6" s="314"/>
      <c r="I6" s="314"/>
      <c r="J6" s="314"/>
      <c r="K6" s="314"/>
      <c r="L6" s="314"/>
      <c r="M6" s="314"/>
      <c r="N6" s="314"/>
      <c r="O6" s="314"/>
      <c r="P6" s="314"/>
      <c r="Q6" s="314"/>
      <c r="R6" s="314"/>
      <c r="S6" s="314"/>
      <c r="T6" s="314"/>
      <c r="U6" s="314"/>
    </row>
    <row r="7" spans="1:22" x14ac:dyDescent="0.25">
      <c r="A7" s="42"/>
      <c r="B7" s="313" t="s">
        <v>10042</v>
      </c>
      <c r="C7" s="313"/>
      <c r="D7" s="313"/>
      <c r="E7" s="313"/>
      <c r="F7" s="313"/>
      <c r="G7" s="313"/>
      <c r="H7" s="313"/>
      <c r="I7" s="313"/>
      <c r="J7" s="313"/>
      <c r="K7" s="313"/>
      <c r="L7" s="313"/>
      <c r="M7" s="313"/>
      <c r="N7" s="313"/>
      <c r="O7" s="313"/>
      <c r="P7" s="313"/>
      <c r="Q7" s="313"/>
      <c r="R7" s="313"/>
      <c r="S7" s="313"/>
      <c r="T7" s="313"/>
      <c r="U7" s="313"/>
    </row>
    <row r="8" spans="1:22" x14ac:dyDescent="0.25">
      <c r="A8" s="43"/>
      <c r="B8" s="317"/>
      <c r="C8" s="317"/>
      <c r="D8" s="317"/>
      <c r="E8" s="317"/>
      <c r="F8" s="317"/>
      <c r="G8" s="317"/>
      <c r="H8" s="317"/>
      <c r="I8" s="317"/>
      <c r="J8" s="317"/>
      <c r="K8" s="317"/>
      <c r="L8" s="317"/>
      <c r="M8" s="317"/>
      <c r="N8" s="317"/>
      <c r="O8" s="317"/>
      <c r="P8" s="317"/>
      <c r="Q8" s="317"/>
      <c r="R8" s="317"/>
      <c r="S8" s="317"/>
      <c r="T8" s="317"/>
      <c r="U8" s="317"/>
    </row>
    <row r="9" spans="1:22" ht="19.5" customHeight="1" x14ac:dyDescent="0.25">
      <c r="B9" s="316" t="s">
        <v>7831</v>
      </c>
      <c r="C9" s="316"/>
      <c r="D9" s="316"/>
      <c r="E9" s="316"/>
      <c r="F9" s="316"/>
      <c r="G9" s="316"/>
      <c r="H9" s="316"/>
      <c r="I9" s="316"/>
      <c r="J9" s="316"/>
      <c r="K9" s="316"/>
      <c r="L9" s="316"/>
      <c r="M9" s="316"/>
      <c r="N9" s="316"/>
      <c r="O9" s="316"/>
      <c r="P9" s="316"/>
      <c r="Q9" s="316"/>
      <c r="R9" s="316"/>
      <c r="S9" s="316"/>
      <c r="T9" s="316"/>
      <c r="U9" s="316"/>
    </row>
    <row r="10" spans="1:22" ht="31.5" customHeight="1" x14ac:dyDescent="0.25">
      <c r="B10" s="90" t="s">
        <v>2</v>
      </c>
      <c r="C10" s="90" t="s">
        <v>25</v>
      </c>
      <c r="D10" s="90" t="s">
        <v>4</v>
      </c>
      <c r="E10" s="90" t="s">
        <v>26</v>
      </c>
      <c r="F10" s="128"/>
      <c r="G10" s="318" t="s">
        <v>27</v>
      </c>
      <c r="H10" s="319"/>
      <c r="I10" s="318" t="s">
        <v>28</v>
      </c>
      <c r="J10" s="319"/>
      <c r="K10" s="318" t="s">
        <v>29</v>
      </c>
      <c r="L10" s="319"/>
      <c r="M10" s="318" t="s">
        <v>30</v>
      </c>
      <c r="N10" s="319"/>
      <c r="O10" s="318" t="s">
        <v>31</v>
      </c>
      <c r="P10" s="319"/>
      <c r="Q10" s="318" t="s">
        <v>32</v>
      </c>
      <c r="R10" s="319"/>
      <c r="S10" s="318" t="s">
        <v>33</v>
      </c>
      <c r="T10" s="319"/>
      <c r="U10" s="129" t="s">
        <v>1</v>
      </c>
    </row>
    <row r="11" spans="1:22" s="93" customFormat="1" x14ac:dyDescent="0.25">
      <c r="A11" s="112"/>
      <c r="B11" s="130">
        <v>1</v>
      </c>
      <c r="C11" s="131" t="str">
        <f>VLOOKUP($B11,'PLAN SINTÉTICA'!B11:P69,4,0)</f>
        <v>ESTUDOS PRELIMINARES</v>
      </c>
      <c r="D11" s="132">
        <f>SUM(D12:D12)</f>
        <v>24422.05</v>
      </c>
      <c r="E11" s="133">
        <f t="shared" ref="E11:E18" si="0">D11/$D$67</f>
        <v>3.7138328967183394E-2</v>
      </c>
      <c r="F11" s="42"/>
      <c r="G11" s="134"/>
      <c r="H11" s="135"/>
      <c r="I11" s="136"/>
      <c r="J11" s="135"/>
      <c r="K11" s="136"/>
      <c r="L11" s="135"/>
      <c r="M11" s="136"/>
      <c r="N11" s="135"/>
      <c r="O11" s="136"/>
      <c r="P11" s="135"/>
      <c r="Q11" s="136"/>
      <c r="R11" s="135"/>
      <c r="S11" s="136"/>
      <c r="T11" s="135"/>
      <c r="U11" s="137"/>
      <c r="V11" s="138"/>
    </row>
    <row r="12" spans="1:22" outlineLevel="1" x14ac:dyDescent="0.25">
      <c r="B12" s="96" t="s">
        <v>7679</v>
      </c>
      <c r="C12" s="139" t="str">
        <f>VLOOKUP($B12,'PLAN SINTÉTICA'!B:P,4,0)</f>
        <v>Estudo de Impacto de Vizinhança (EIV)</v>
      </c>
      <c r="D12" s="140">
        <f>VLOOKUP($B12,'PLAN SINTÉTICA'!B:P,11,0)</f>
        <v>24422.05</v>
      </c>
      <c r="E12" s="141">
        <f t="shared" si="0"/>
        <v>3.7138328967183394E-2</v>
      </c>
      <c r="G12" s="142">
        <f>$D12*H12</f>
        <v>0</v>
      </c>
      <c r="H12" s="143"/>
      <c r="I12" s="142">
        <f>$D12*J12</f>
        <v>19537.64</v>
      </c>
      <c r="J12" s="143">
        <v>0.8</v>
      </c>
      <c r="K12" s="142">
        <f>$D12*L12</f>
        <v>0</v>
      </c>
      <c r="L12" s="143"/>
      <c r="M12" s="142">
        <f>$D12*N12</f>
        <v>0</v>
      </c>
      <c r="N12" s="143"/>
      <c r="O12" s="142">
        <f>$D12*P12</f>
        <v>0</v>
      </c>
      <c r="P12" s="143"/>
      <c r="Q12" s="142">
        <f>$D12*R12</f>
        <v>0</v>
      </c>
      <c r="R12" s="143"/>
      <c r="S12" s="142">
        <f>$D12*T12</f>
        <v>4884.41</v>
      </c>
      <c r="T12" s="143">
        <v>0.2</v>
      </c>
      <c r="U12" s="143">
        <f>T12+R12+P12+N12+L12+J12+H12</f>
        <v>1</v>
      </c>
    </row>
    <row r="13" spans="1:22" s="93" customFormat="1" x14ac:dyDescent="0.25">
      <c r="A13" s="112"/>
      <c r="B13" s="130">
        <v>2</v>
      </c>
      <c r="C13" s="131" t="str">
        <f>VLOOKUP($B13,'PLAN SINTÉTICA'!B13:P71,4,0)</f>
        <v>ESTUDOS TOPOGRÁFICOS</v>
      </c>
      <c r="D13" s="132">
        <f>SUM(D14:D15)</f>
        <v>63205.74</v>
      </c>
      <c r="E13" s="133">
        <f t="shared" si="0"/>
        <v>9.6116237774235266E-2</v>
      </c>
      <c r="F13" s="42"/>
      <c r="G13" s="134"/>
      <c r="H13" s="135"/>
      <c r="I13" s="136"/>
      <c r="J13" s="135"/>
      <c r="K13" s="136"/>
      <c r="L13" s="135"/>
      <c r="M13" s="136"/>
      <c r="N13" s="135"/>
      <c r="O13" s="136"/>
      <c r="P13" s="135"/>
      <c r="Q13" s="136"/>
      <c r="R13" s="135"/>
      <c r="S13" s="136"/>
      <c r="T13" s="135"/>
      <c r="U13" s="137"/>
      <c r="V13" s="138"/>
    </row>
    <row r="14" spans="1:22" ht="47.25" outlineLevel="1" x14ac:dyDescent="0.25">
      <c r="B14" s="96" t="s">
        <v>0</v>
      </c>
      <c r="C14" s="139" t="str">
        <f>VLOOKUP($B14,'PLAN SINTÉTICA'!B:P,4,0)</f>
        <v>Levantamento topográfico planialtimétrico, incluindo mobilização e desmobilização, de áreas de 100.00,00 a 250.000,00 m²</v>
      </c>
      <c r="D14" s="140">
        <f>VLOOKUP($B14,'PLAN SINTÉTICA'!B:P,11,0)</f>
        <v>31817.759999999998</v>
      </c>
      <c r="E14" s="141">
        <f t="shared" si="0"/>
        <v>4.8384899624678894E-2</v>
      </c>
      <c r="G14" s="142">
        <f>$D14*H14</f>
        <v>0</v>
      </c>
      <c r="H14" s="143"/>
      <c r="I14" s="142">
        <f>$D14*J14</f>
        <v>25454.207999999999</v>
      </c>
      <c r="J14" s="143">
        <v>0.8</v>
      </c>
      <c r="K14" s="142">
        <f>$D14*L14</f>
        <v>0</v>
      </c>
      <c r="L14" s="143"/>
      <c r="M14" s="142">
        <f>$D14*N14</f>
        <v>0</v>
      </c>
      <c r="N14" s="143"/>
      <c r="O14" s="142">
        <f>$D14*P14</f>
        <v>0</v>
      </c>
      <c r="P14" s="143"/>
      <c r="Q14" s="142">
        <f>$D14*R14</f>
        <v>0</v>
      </c>
      <c r="R14" s="143"/>
      <c r="S14" s="142">
        <f>$D14*T14</f>
        <v>6363.5519999999997</v>
      </c>
      <c r="T14" s="143">
        <v>0.2</v>
      </c>
      <c r="U14" s="143">
        <f t="shared" ref="U14:U15" si="1">T14+R14+P14+N14+L14+J14+H14</f>
        <v>1</v>
      </c>
    </row>
    <row r="15" spans="1:22" ht="47.25" outlineLevel="1" x14ac:dyDescent="0.25">
      <c r="B15" s="96" t="s">
        <v>7676</v>
      </c>
      <c r="C15" s="139" t="str">
        <f>VLOOKUP($B15,'PLAN SINTÉTICA'!B:P,4,0)</f>
        <v>Levantamento topográfico planimétrico, incluindo mobilização e desmobilização, de áreas de 100.00,00 a 250.000,00 m²</v>
      </c>
      <c r="D15" s="140">
        <f>VLOOKUP($B15,'PLAN SINTÉTICA'!B:P,11,0)</f>
        <v>31387.98</v>
      </c>
      <c r="E15" s="141">
        <f t="shared" si="0"/>
        <v>4.7731338149556365E-2</v>
      </c>
      <c r="G15" s="142">
        <f>$D15*H15</f>
        <v>0</v>
      </c>
      <c r="H15" s="143"/>
      <c r="I15" s="142">
        <f>$D15*J15</f>
        <v>25110.384000000002</v>
      </c>
      <c r="J15" s="143">
        <v>0.8</v>
      </c>
      <c r="K15" s="142">
        <f>$D15*L15</f>
        <v>0</v>
      </c>
      <c r="L15" s="143"/>
      <c r="M15" s="142">
        <f>$D15*N15</f>
        <v>0</v>
      </c>
      <c r="N15" s="143"/>
      <c r="O15" s="142">
        <f>$D15*P15</f>
        <v>0</v>
      </c>
      <c r="P15" s="143"/>
      <c r="Q15" s="142">
        <f>$D15*R15</f>
        <v>0</v>
      </c>
      <c r="R15" s="143"/>
      <c r="S15" s="142">
        <f>$D15*T15</f>
        <v>6277.5960000000005</v>
      </c>
      <c r="T15" s="143">
        <v>0.2</v>
      </c>
      <c r="U15" s="143">
        <f t="shared" si="1"/>
        <v>1</v>
      </c>
    </row>
    <row r="16" spans="1:22" s="93" customFormat="1" x14ac:dyDescent="0.25">
      <c r="A16" s="112"/>
      <c r="B16" s="130">
        <v>3</v>
      </c>
      <c r="C16" s="131" t="str">
        <f>VLOOKUP($B16,'PLAN SINTÉTICA'!B16:P74,4,0)</f>
        <v>ESTUDOS HIDROLÓGICOS</v>
      </c>
      <c r="D16" s="132">
        <f>SUM(D17)</f>
        <v>23119.77</v>
      </c>
      <c r="E16" s="133">
        <f t="shared" si="0"/>
        <v>3.5157966833481123E-2</v>
      </c>
      <c r="F16" s="42"/>
      <c r="G16" s="134"/>
      <c r="H16" s="135"/>
      <c r="I16" s="136"/>
      <c r="J16" s="135"/>
      <c r="K16" s="136"/>
      <c r="L16" s="135"/>
      <c r="M16" s="136"/>
      <c r="N16" s="135"/>
      <c r="O16" s="136"/>
      <c r="P16" s="135"/>
      <c r="Q16" s="136"/>
      <c r="R16" s="135"/>
      <c r="S16" s="136"/>
      <c r="T16" s="135"/>
      <c r="U16" s="137"/>
      <c r="V16" s="138"/>
    </row>
    <row r="17" spans="1:22" outlineLevel="1" x14ac:dyDescent="0.25">
      <c r="B17" s="144" t="s">
        <v>5</v>
      </c>
      <c r="C17" s="139" t="str">
        <f>VLOOKUP($B17,'PLAN SINTÉTICA'!B:P,4,0)</f>
        <v>Estudos hidrológicos</v>
      </c>
      <c r="D17" s="140">
        <f>VLOOKUP($B17,'PLAN SINTÉTICA'!B:P,11,0)</f>
        <v>23119.77</v>
      </c>
      <c r="E17" s="141">
        <f t="shared" si="0"/>
        <v>3.5157966833481123E-2</v>
      </c>
      <c r="G17" s="142">
        <f>$D17*H17</f>
        <v>0</v>
      </c>
      <c r="H17" s="143"/>
      <c r="I17" s="142">
        <f>$D17*J17</f>
        <v>18495.816000000003</v>
      </c>
      <c r="J17" s="143">
        <v>0.8</v>
      </c>
      <c r="K17" s="142">
        <f>$D17*L17</f>
        <v>0</v>
      </c>
      <c r="L17" s="143"/>
      <c r="M17" s="142">
        <f>$D17*N17</f>
        <v>0</v>
      </c>
      <c r="N17" s="143"/>
      <c r="O17" s="142">
        <f>$D17*P17</f>
        <v>0</v>
      </c>
      <c r="P17" s="143"/>
      <c r="Q17" s="142">
        <f>$D17*R17</f>
        <v>0</v>
      </c>
      <c r="R17" s="143"/>
      <c r="S17" s="142">
        <f>$D17*T17</f>
        <v>4623.9540000000006</v>
      </c>
      <c r="T17" s="143">
        <v>0.2</v>
      </c>
      <c r="U17" s="143">
        <f>T17+R17+P17+N17+L17+J17+H17</f>
        <v>1</v>
      </c>
    </row>
    <row r="18" spans="1:22" s="93" customFormat="1" x14ac:dyDescent="0.25">
      <c r="A18" s="112"/>
      <c r="B18" s="130">
        <v>4</v>
      </c>
      <c r="C18" s="131" t="str">
        <f>VLOOKUP($B18,'PLAN SINTÉTICA'!B18:P81,4,0)</f>
        <v>ESTUDOS GEOTÉCNICOS</v>
      </c>
      <c r="D18" s="132">
        <f>SUM(D20:D35)</f>
        <v>53350.969999999994</v>
      </c>
      <c r="E18" s="133">
        <f t="shared" si="0"/>
        <v>8.1130203016467992E-2</v>
      </c>
      <c r="F18" s="42"/>
      <c r="G18" s="134"/>
      <c r="H18" s="135"/>
      <c r="I18" s="136"/>
      <c r="J18" s="135"/>
      <c r="K18" s="136"/>
      <c r="L18" s="135"/>
      <c r="M18" s="136"/>
      <c r="N18" s="135"/>
      <c r="O18" s="136"/>
      <c r="P18" s="135"/>
      <c r="Q18" s="136"/>
      <c r="R18" s="135"/>
      <c r="S18" s="136"/>
      <c r="T18" s="135"/>
      <c r="U18" s="137"/>
      <c r="V18" s="138"/>
    </row>
    <row r="19" spans="1:22" outlineLevel="1" x14ac:dyDescent="0.25">
      <c r="B19" s="145" t="s">
        <v>6</v>
      </c>
      <c r="C19" s="146" t="str">
        <f>VLOOKUP($B19,'PLAN SINTÉTICA'!B9:P64,4,0)</f>
        <v>ENSAIOS</v>
      </c>
      <c r="D19" s="147"/>
      <c r="E19" s="148"/>
      <c r="G19" s="149"/>
      <c r="H19" s="150"/>
      <c r="I19" s="151"/>
      <c r="J19" s="150"/>
      <c r="K19" s="151"/>
      <c r="L19" s="150"/>
      <c r="M19" s="151"/>
      <c r="N19" s="150"/>
      <c r="O19" s="151"/>
      <c r="P19" s="150"/>
      <c r="Q19" s="151"/>
      <c r="R19" s="150"/>
      <c r="S19" s="151"/>
      <c r="T19" s="150"/>
      <c r="U19" s="152"/>
    </row>
    <row r="20" spans="1:22" outlineLevel="1" x14ac:dyDescent="0.25">
      <c r="B20" s="153" t="s">
        <v>7782</v>
      </c>
      <c r="C20" s="139" t="str">
        <f>VLOOKUP($B20,'PLAN SINTÉTICA'!B:P,4,0)</f>
        <v>Ensaio de umidade "in situ"</v>
      </c>
      <c r="D20" s="140">
        <f>VLOOKUP($B20,'PLAN SINTÉTICA'!B:P,11,0)</f>
        <v>579</v>
      </c>
      <c r="E20" s="141">
        <f t="shared" ref="E20:E27" si="2">D20/$D$67</f>
        <v>8.8047860322942536E-4</v>
      </c>
      <c r="G20" s="142">
        <f t="shared" ref="G20:G27" si="3">$D20*H20</f>
        <v>0</v>
      </c>
      <c r="H20" s="143"/>
      <c r="I20" s="142">
        <f t="shared" ref="I20:I27" si="4">$D20*J20</f>
        <v>0</v>
      </c>
      <c r="J20" s="143"/>
      <c r="K20" s="142">
        <f>$D20*L20</f>
        <v>0</v>
      </c>
      <c r="L20" s="143"/>
      <c r="M20" s="142">
        <f>$D20*N20</f>
        <v>463.20000000000005</v>
      </c>
      <c r="N20" s="143">
        <v>0.8</v>
      </c>
      <c r="O20" s="142">
        <f t="shared" ref="O20:O27" si="5">$D20*P20</f>
        <v>0</v>
      </c>
      <c r="P20" s="143"/>
      <c r="Q20" s="142">
        <f t="shared" ref="Q20:Q27" si="6">$D20*R20</f>
        <v>0</v>
      </c>
      <c r="R20" s="143"/>
      <c r="S20" s="142">
        <f t="shared" ref="S20:S27" si="7">$D20*T20</f>
        <v>115.80000000000001</v>
      </c>
      <c r="T20" s="143">
        <v>0.2</v>
      </c>
      <c r="U20" s="143">
        <f t="shared" ref="U20:U27" si="8">T20+R20+P20+N20+L20+J20+H20</f>
        <v>1</v>
      </c>
    </row>
    <row r="21" spans="1:22" outlineLevel="1" x14ac:dyDescent="0.25">
      <c r="B21" s="153" t="s">
        <v>7783</v>
      </c>
      <c r="C21" s="139" t="str">
        <f>VLOOKUP($B21,'PLAN SINTÉTICA'!B:P,4,0)</f>
        <v>Ensaio de massa específica "in situ"</v>
      </c>
      <c r="D21" s="140">
        <f>VLOOKUP($B21,'PLAN SINTÉTICA'!B:P,11,0)</f>
        <v>2772.15</v>
      </c>
      <c r="E21" s="141">
        <f t="shared" si="2"/>
        <v>4.2155764420422305E-3</v>
      </c>
      <c r="G21" s="142">
        <f t="shared" si="3"/>
        <v>0</v>
      </c>
      <c r="H21" s="143"/>
      <c r="I21" s="142">
        <f t="shared" si="4"/>
        <v>0</v>
      </c>
      <c r="J21" s="143"/>
      <c r="K21" s="142">
        <f t="shared" ref="K21:K27" si="9">$D21*L21</f>
        <v>0</v>
      </c>
      <c r="L21" s="143"/>
      <c r="M21" s="142">
        <f t="shared" ref="M21:M27" si="10">$D21*N21</f>
        <v>2217.7200000000003</v>
      </c>
      <c r="N21" s="143">
        <v>0.8</v>
      </c>
      <c r="O21" s="142">
        <f t="shared" si="5"/>
        <v>0</v>
      </c>
      <c r="P21" s="143"/>
      <c r="Q21" s="142">
        <f t="shared" si="6"/>
        <v>0</v>
      </c>
      <c r="R21" s="143"/>
      <c r="S21" s="142">
        <f t="shared" si="7"/>
        <v>554.43000000000006</v>
      </c>
      <c r="T21" s="143">
        <v>0.2</v>
      </c>
      <c r="U21" s="143">
        <f t="shared" si="8"/>
        <v>1</v>
      </c>
    </row>
    <row r="22" spans="1:22" outlineLevel="1" x14ac:dyDescent="0.25">
      <c r="B22" s="153" t="s">
        <v>7784</v>
      </c>
      <c r="C22" s="139" t="str">
        <f>VLOOKUP($B22,'PLAN SINTÉTICA'!B:P,4,0)</f>
        <v>Ensaio de granulometria por sedimentação+peneiramento</v>
      </c>
      <c r="D22" s="140">
        <f>VLOOKUP($B22,'PLAN SINTÉTICA'!B:P,11,0)</f>
        <v>11964.45</v>
      </c>
      <c r="E22" s="141">
        <f t="shared" si="2"/>
        <v>1.8194200733002243E-2</v>
      </c>
      <c r="G22" s="142">
        <f t="shared" si="3"/>
        <v>0</v>
      </c>
      <c r="H22" s="143"/>
      <c r="I22" s="142">
        <f t="shared" si="4"/>
        <v>0</v>
      </c>
      <c r="J22" s="143"/>
      <c r="K22" s="142">
        <f t="shared" si="9"/>
        <v>0</v>
      </c>
      <c r="L22" s="143"/>
      <c r="M22" s="142">
        <f t="shared" si="10"/>
        <v>9571.5600000000013</v>
      </c>
      <c r="N22" s="143">
        <v>0.8</v>
      </c>
      <c r="O22" s="142">
        <f t="shared" si="5"/>
        <v>0</v>
      </c>
      <c r="P22" s="143"/>
      <c r="Q22" s="142">
        <f t="shared" si="6"/>
        <v>0</v>
      </c>
      <c r="R22" s="143"/>
      <c r="S22" s="142">
        <f t="shared" si="7"/>
        <v>2392.8900000000003</v>
      </c>
      <c r="T22" s="143">
        <v>0.2</v>
      </c>
      <c r="U22" s="143">
        <f t="shared" si="8"/>
        <v>1</v>
      </c>
    </row>
    <row r="23" spans="1:22" outlineLevel="1" x14ac:dyDescent="0.25">
      <c r="B23" s="153" t="s">
        <v>7785</v>
      </c>
      <c r="C23" s="139" t="str">
        <f>VLOOKUP($B23,'PLAN SINTÉTICA'!B:P,4,0)</f>
        <v>Ensaio de massa específica dos grãos</v>
      </c>
      <c r="D23" s="140">
        <f>VLOOKUP($B23,'PLAN SINTÉTICA'!B:P,11,0)</f>
        <v>2933.25</v>
      </c>
      <c r="E23" s="141">
        <f t="shared" si="2"/>
        <v>4.460559348743889E-3</v>
      </c>
      <c r="G23" s="142">
        <f t="shared" si="3"/>
        <v>0</v>
      </c>
      <c r="H23" s="143"/>
      <c r="I23" s="142">
        <f t="shared" si="4"/>
        <v>0</v>
      </c>
      <c r="J23" s="143"/>
      <c r="K23" s="142">
        <f t="shared" si="9"/>
        <v>0</v>
      </c>
      <c r="L23" s="143"/>
      <c r="M23" s="142">
        <f t="shared" si="10"/>
        <v>2346.6</v>
      </c>
      <c r="N23" s="143">
        <v>0.8</v>
      </c>
      <c r="O23" s="142">
        <f t="shared" si="5"/>
        <v>0</v>
      </c>
      <c r="P23" s="143"/>
      <c r="Q23" s="142">
        <f t="shared" si="6"/>
        <v>0</v>
      </c>
      <c r="R23" s="143"/>
      <c r="S23" s="142">
        <f t="shared" si="7"/>
        <v>586.65</v>
      </c>
      <c r="T23" s="143">
        <v>0.2</v>
      </c>
      <c r="U23" s="143">
        <f t="shared" si="8"/>
        <v>1</v>
      </c>
    </row>
    <row r="24" spans="1:22" outlineLevel="1" x14ac:dyDescent="0.25">
      <c r="B24" s="153" t="s">
        <v>7786</v>
      </c>
      <c r="C24" s="139" t="str">
        <f>VLOOKUP($B24,'PLAN SINTÉTICA'!B:P,4,0)</f>
        <v>Ensaio de limite de liquidez (LL)</v>
      </c>
      <c r="D24" s="140">
        <f>VLOOKUP($B24,'PLAN SINTÉTICA'!B:P,11,0)</f>
        <v>3184.05</v>
      </c>
      <c r="E24" s="141">
        <f t="shared" si="2"/>
        <v>4.8419480079665836E-3</v>
      </c>
      <c r="G24" s="142">
        <f t="shared" si="3"/>
        <v>0</v>
      </c>
      <c r="H24" s="143"/>
      <c r="I24" s="142">
        <f t="shared" si="4"/>
        <v>0</v>
      </c>
      <c r="J24" s="143"/>
      <c r="K24" s="142">
        <f t="shared" si="9"/>
        <v>0</v>
      </c>
      <c r="L24" s="143"/>
      <c r="M24" s="142">
        <f t="shared" si="10"/>
        <v>2547.2400000000002</v>
      </c>
      <c r="N24" s="143">
        <v>0.8</v>
      </c>
      <c r="O24" s="142">
        <f t="shared" si="5"/>
        <v>0</v>
      </c>
      <c r="P24" s="143"/>
      <c r="Q24" s="142">
        <f t="shared" si="6"/>
        <v>0</v>
      </c>
      <c r="R24" s="143"/>
      <c r="S24" s="142">
        <f t="shared" si="7"/>
        <v>636.81000000000006</v>
      </c>
      <c r="T24" s="143">
        <v>0.2</v>
      </c>
      <c r="U24" s="143">
        <f t="shared" si="8"/>
        <v>1</v>
      </c>
    </row>
    <row r="25" spans="1:22" outlineLevel="1" x14ac:dyDescent="0.25">
      <c r="B25" s="153" t="s">
        <v>7787</v>
      </c>
      <c r="C25" s="139" t="str">
        <f>VLOOKUP($B25,'PLAN SINTÉTICA'!B:P,4,0)</f>
        <v>Ensaio de limite de plasticidade (LP)</v>
      </c>
      <c r="D25" s="140">
        <f>VLOOKUP($B25,'PLAN SINTÉTICA'!B:P,11,0)</f>
        <v>3184.05</v>
      </c>
      <c r="E25" s="141">
        <f t="shared" si="2"/>
        <v>4.8419480079665836E-3</v>
      </c>
      <c r="G25" s="142">
        <f t="shared" si="3"/>
        <v>0</v>
      </c>
      <c r="H25" s="143"/>
      <c r="I25" s="142">
        <f t="shared" si="4"/>
        <v>0</v>
      </c>
      <c r="J25" s="143"/>
      <c r="K25" s="142">
        <f t="shared" si="9"/>
        <v>0</v>
      </c>
      <c r="L25" s="143"/>
      <c r="M25" s="142">
        <f t="shared" si="10"/>
        <v>2547.2400000000002</v>
      </c>
      <c r="N25" s="143">
        <v>0.8</v>
      </c>
      <c r="O25" s="142">
        <f t="shared" si="5"/>
        <v>0</v>
      </c>
      <c r="P25" s="143"/>
      <c r="Q25" s="142">
        <f t="shared" si="6"/>
        <v>0</v>
      </c>
      <c r="R25" s="143"/>
      <c r="S25" s="142">
        <f t="shared" si="7"/>
        <v>636.81000000000006</v>
      </c>
      <c r="T25" s="143">
        <v>0.2</v>
      </c>
      <c r="U25" s="143">
        <f t="shared" si="8"/>
        <v>1</v>
      </c>
    </row>
    <row r="26" spans="1:22" outlineLevel="1" x14ac:dyDescent="0.25">
      <c r="B26" s="153" t="s">
        <v>7788</v>
      </c>
      <c r="C26" s="139" t="str">
        <f>VLOOKUP($B26,'PLAN SINTÉTICA'!B:P,4,0)</f>
        <v>Ensaio de compactação proctor normal</v>
      </c>
      <c r="D26" s="140">
        <f>VLOOKUP($B26,'PLAN SINTÉTICA'!B:P,11,0)</f>
        <v>4245.45</v>
      </c>
      <c r="E26" s="141">
        <f t="shared" si="2"/>
        <v>6.4560067117104729E-3</v>
      </c>
      <c r="G26" s="142">
        <f t="shared" si="3"/>
        <v>0</v>
      </c>
      <c r="H26" s="143"/>
      <c r="I26" s="142">
        <f t="shared" si="4"/>
        <v>0</v>
      </c>
      <c r="J26" s="143"/>
      <c r="K26" s="142">
        <f t="shared" si="9"/>
        <v>0</v>
      </c>
      <c r="L26" s="143"/>
      <c r="M26" s="142">
        <f t="shared" si="10"/>
        <v>3396.36</v>
      </c>
      <c r="N26" s="143">
        <v>0.8</v>
      </c>
      <c r="O26" s="142">
        <f t="shared" si="5"/>
        <v>0</v>
      </c>
      <c r="P26" s="143"/>
      <c r="Q26" s="142">
        <f t="shared" si="6"/>
        <v>0</v>
      </c>
      <c r="R26" s="143"/>
      <c r="S26" s="142">
        <f t="shared" si="7"/>
        <v>849.09</v>
      </c>
      <c r="T26" s="143">
        <v>0.2</v>
      </c>
      <c r="U26" s="143">
        <f t="shared" si="8"/>
        <v>1</v>
      </c>
    </row>
    <row r="27" spans="1:22" ht="31.5" outlineLevel="1" x14ac:dyDescent="0.25">
      <c r="B27" s="153" t="s">
        <v>7789</v>
      </c>
      <c r="C27" s="139" t="str">
        <f>VLOOKUP($B27,'PLAN SINTÉTICA'!B:P,4,0)</f>
        <v>Ensaio índice suporte Califórnia (ISC) e expansão na energia normal</v>
      </c>
      <c r="D27" s="140">
        <f>VLOOKUP($B27,'PLAN SINTÉTICA'!B:P,11,0)</f>
        <v>5499.75</v>
      </c>
      <c r="E27" s="141">
        <f t="shared" si="2"/>
        <v>8.3634062143541146E-3</v>
      </c>
      <c r="G27" s="142">
        <f t="shared" si="3"/>
        <v>0</v>
      </c>
      <c r="H27" s="143"/>
      <c r="I27" s="142">
        <f t="shared" si="4"/>
        <v>0</v>
      </c>
      <c r="J27" s="143"/>
      <c r="K27" s="142">
        <f t="shared" si="9"/>
        <v>0</v>
      </c>
      <c r="L27" s="143"/>
      <c r="M27" s="142">
        <f t="shared" si="10"/>
        <v>4399.8</v>
      </c>
      <c r="N27" s="143">
        <v>0.8</v>
      </c>
      <c r="O27" s="142">
        <f t="shared" si="5"/>
        <v>0</v>
      </c>
      <c r="P27" s="143"/>
      <c r="Q27" s="142">
        <f t="shared" si="6"/>
        <v>0</v>
      </c>
      <c r="R27" s="143"/>
      <c r="S27" s="142">
        <f t="shared" si="7"/>
        <v>1099.95</v>
      </c>
      <c r="T27" s="143">
        <v>0.2</v>
      </c>
      <c r="U27" s="143">
        <f t="shared" si="8"/>
        <v>1</v>
      </c>
    </row>
    <row r="28" spans="1:22" outlineLevel="1" x14ac:dyDescent="0.25">
      <c r="B28" s="145" t="s">
        <v>71</v>
      </c>
      <c r="C28" s="146" t="str">
        <f>VLOOKUP($B28,'PLAN SINTÉTICA'!B18:P74,4,0)</f>
        <v>Sondagem a percussão (SPT)</v>
      </c>
      <c r="D28" s="147"/>
      <c r="E28" s="148"/>
      <c r="G28" s="149"/>
      <c r="H28" s="150"/>
      <c r="I28" s="151"/>
      <c r="J28" s="150"/>
      <c r="K28" s="151"/>
      <c r="L28" s="150"/>
      <c r="M28" s="151"/>
      <c r="N28" s="150"/>
      <c r="O28" s="151"/>
      <c r="P28" s="150"/>
      <c r="Q28" s="151"/>
      <c r="R28" s="150"/>
      <c r="S28" s="151"/>
      <c r="T28" s="150"/>
      <c r="U28" s="152"/>
    </row>
    <row r="29" spans="1:22" outlineLevel="1" x14ac:dyDescent="0.25">
      <c r="B29" s="153" t="s">
        <v>7790</v>
      </c>
      <c r="C29" s="139" t="str">
        <f>VLOOKUP($B29,'PLAN SINTÉTICA'!B:P,4,0)</f>
        <v>Mobilização e desmobilização de pessoal e equipamentos</v>
      </c>
      <c r="D29" s="140">
        <f>VLOOKUP($B29,'PLAN SINTÉTICA'!B:P,11,0)</f>
        <v>3087.6</v>
      </c>
      <c r="E29" s="141">
        <f>D29/$D$67</f>
        <v>4.6952776085167069E-3</v>
      </c>
      <c r="G29" s="142">
        <f t="shared" ref="G29:G31" si="11">$D29*H29</f>
        <v>0</v>
      </c>
      <c r="H29" s="143"/>
      <c r="I29" s="142">
        <f t="shared" ref="I29:I31" si="12">$D29*J29</f>
        <v>0</v>
      </c>
      <c r="J29" s="143"/>
      <c r="K29" s="142">
        <f t="shared" ref="K29:K31" si="13">$D29*L29</f>
        <v>2470.08</v>
      </c>
      <c r="L29" s="143">
        <v>0.8</v>
      </c>
      <c r="M29" s="142">
        <f t="shared" ref="M29:M31" si="14">$D29*N29</f>
        <v>0</v>
      </c>
      <c r="N29" s="143"/>
      <c r="O29" s="142">
        <f t="shared" ref="O29:O31" si="15">$D29*P29</f>
        <v>0</v>
      </c>
      <c r="P29" s="143"/>
      <c r="Q29" s="142">
        <f t="shared" ref="Q29:Q31" si="16">$D29*R29</f>
        <v>0</v>
      </c>
      <c r="R29" s="143"/>
      <c r="S29" s="142">
        <f t="shared" ref="S29:S31" si="17">$D29*T29</f>
        <v>617.52</v>
      </c>
      <c r="T29" s="143">
        <v>0.2</v>
      </c>
      <c r="U29" s="143">
        <f t="shared" ref="U29:U31" si="18">T29+R29+P29+N29+L29+J29+H29</f>
        <v>1</v>
      </c>
    </row>
    <row r="30" spans="1:22" outlineLevel="1" x14ac:dyDescent="0.25">
      <c r="B30" s="153" t="s">
        <v>7791</v>
      </c>
      <c r="C30" s="139" t="str">
        <f>VLOOKUP($B30,'PLAN SINTÉTICA'!B:P,4,0)</f>
        <v>Deslocamento entre furos, em mesma área</v>
      </c>
      <c r="D30" s="140">
        <f>VLOOKUP($B30,'PLAN SINTÉTICA'!B:P,11,0)</f>
        <v>977.74</v>
      </c>
      <c r="E30" s="141">
        <f>D30/$D$67</f>
        <v>1.4868379093636241E-3</v>
      </c>
      <c r="G30" s="142">
        <f t="shared" si="11"/>
        <v>0</v>
      </c>
      <c r="H30" s="143"/>
      <c r="I30" s="142">
        <f t="shared" si="12"/>
        <v>0</v>
      </c>
      <c r="J30" s="143"/>
      <c r="K30" s="142">
        <f t="shared" si="13"/>
        <v>782.19200000000001</v>
      </c>
      <c r="L30" s="143">
        <v>0.8</v>
      </c>
      <c r="M30" s="142">
        <f t="shared" si="14"/>
        <v>0</v>
      </c>
      <c r="N30" s="143"/>
      <c r="O30" s="142">
        <f t="shared" si="15"/>
        <v>0</v>
      </c>
      <c r="P30" s="143"/>
      <c r="Q30" s="142">
        <f t="shared" si="16"/>
        <v>0</v>
      </c>
      <c r="R30" s="143"/>
      <c r="S30" s="142">
        <f t="shared" si="17"/>
        <v>195.548</v>
      </c>
      <c r="T30" s="143">
        <v>0.2</v>
      </c>
      <c r="U30" s="143">
        <f t="shared" si="18"/>
        <v>1</v>
      </c>
    </row>
    <row r="31" spans="1:22" ht="31.5" outlineLevel="1" x14ac:dyDescent="0.25">
      <c r="B31" s="153" t="s">
        <v>7792</v>
      </c>
      <c r="C31" s="139" t="str">
        <f>VLOOKUP($B31,'PLAN SINTÉTICA'!B:P,4,0)</f>
        <v>Sondagem a percussão (SPT), por metro linear, exclusive mobilização e descolamento entre furos</v>
      </c>
      <c r="D31" s="140">
        <f>VLOOKUP($B31,'PLAN SINTÉTICA'!B:P,11,0)</f>
        <v>5982.3</v>
      </c>
      <c r="E31" s="141">
        <f>D31/$D$67</f>
        <v>9.0972144181336641E-3</v>
      </c>
      <c r="G31" s="142">
        <f t="shared" si="11"/>
        <v>0</v>
      </c>
      <c r="H31" s="143"/>
      <c r="I31" s="142">
        <f t="shared" si="12"/>
        <v>0</v>
      </c>
      <c r="J31" s="143"/>
      <c r="K31" s="142">
        <f t="shared" si="13"/>
        <v>4785.84</v>
      </c>
      <c r="L31" s="143">
        <v>0.8</v>
      </c>
      <c r="M31" s="142">
        <f t="shared" si="14"/>
        <v>0</v>
      </c>
      <c r="N31" s="143"/>
      <c r="O31" s="142">
        <f t="shared" si="15"/>
        <v>0</v>
      </c>
      <c r="P31" s="143"/>
      <c r="Q31" s="142">
        <f t="shared" si="16"/>
        <v>0</v>
      </c>
      <c r="R31" s="143"/>
      <c r="S31" s="142">
        <f t="shared" si="17"/>
        <v>1196.46</v>
      </c>
      <c r="T31" s="143">
        <v>0.2</v>
      </c>
      <c r="U31" s="143">
        <f t="shared" si="18"/>
        <v>1</v>
      </c>
    </row>
    <row r="32" spans="1:22" outlineLevel="1" x14ac:dyDescent="0.25">
      <c r="B32" s="145" t="s">
        <v>72</v>
      </c>
      <c r="C32" s="146" t="str">
        <f>VLOOKUP($B32,'PLAN SINTÉTICA'!B23:P78,4,0)</f>
        <v>Sondagem a trado (ST)</v>
      </c>
      <c r="D32" s="147"/>
      <c r="E32" s="148"/>
      <c r="G32" s="149"/>
      <c r="H32" s="150"/>
      <c r="I32" s="151"/>
      <c r="J32" s="150"/>
      <c r="K32" s="151"/>
      <c r="L32" s="150"/>
      <c r="M32" s="151"/>
      <c r="N32" s="150"/>
      <c r="O32" s="151"/>
      <c r="P32" s="150"/>
      <c r="Q32" s="151"/>
      <c r="R32" s="150"/>
      <c r="S32" s="151"/>
      <c r="T32" s="150"/>
      <c r="U32" s="152"/>
    </row>
    <row r="33" spans="1:22" outlineLevel="1" x14ac:dyDescent="0.25">
      <c r="B33" s="153" t="s">
        <v>7793</v>
      </c>
      <c r="C33" s="139" t="str">
        <f>VLOOKUP($B33,'PLAN SINTÉTICA'!B:P,4,0)</f>
        <v>Mobilização e desmobilização de pessoal e equipamentos</v>
      </c>
      <c r="D33" s="140">
        <f>VLOOKUP($B33,'PLAN SINTÉTICA'!B:P,11,0)</f>
        <v>2187.0500000000002</v>
      </c>
      <c r="E33" s="141">
        <f t="shared" ref="E33:E40" si="19">D33/$D$67</f>
        <v>3.3258216393660016E-3</v>
      </c>
      <c r="G33" s="142">
        <f t="shared" ref="G33:G35" si="20">$D33*H33</f>
        <v>0</v>
      </c>
      <c r="H33" s="143"/>
      <c r="I33" s="142">
        <f t="shared" ref="I33:I35" si="21">$D33*J33</f>
        <v>0</v>
      </c>
      <c r="J33" s="143"/>
      <c r="K33" s="142">
        <f t="shared" ref="K33:K35" si="22">$D33*L33</f>
        <v>1749.6400000000003</v>
      </c>
      <c r="L33" s="143">
        <v>0.8</v>
      </c>
      <c r="M33" s="142">
        <f t="shared" ref="M33:M35" si="23">$D33*N33</f>
        <v>0</v>
      </c>
      <c r="N33" s="143"/>
      <c r="O33" s="142">
        <f t="shared" ref="O33:O35" si="24">$D33*P33</f>
        <v>0</v>
      </c>
      <c r="P33" s="143"/>
      <c r="Q33" s="142">
        <f t="shared" ref="Q33:Q35" si="25">$D33*R33</f>
        <v>0</v>
      </c>
      <c r="R33" s="143"/>
      <c r="S33" s="142">
        <f t="shared" ref="S33:S35" si="26">$D33*T33</f>
        <v>437.41000000000008</v>
      </c>
      <c r="T33" s="143">
        <v>0.2</v>
      </c>
      <c r="U33" s="143">
        <f t="shared" ref="U33:U35" si="27">T33+R33+P33+N33+L33+J33+H33</f>
        <v>1</v>
      </c>
    </row>
    <row r="34" spans="1:22" outlineLevel="1" x14ac:dyDescent="0.25">
      <c r="B34" s="153" t="s">
        <v>7794</v>
      </c>
      <c r="C34" s="139" t="str">
        <f>VLOOKUP($B34,'PLAN SINTÉTICA'!B:P,4,0)</f>
        <v>Deslocamento entre furos, em mesma área</v>
      </c>
      <c r="D34" s="140">
        <f>VLOOKUP($B34,'PLAN SINTÉTICA'!B:P,11,0)</f>
        <v>3859.5</v>
      </c>
      <c r="E34" s="141">
        <f t="shared" si="19"/>
        <v>5.8690970106458846E-3</v>
      </c>
      <c r="G34" s="142">
        <f t="shared" si="20"/>
        <v>0</v>
      </c>
      <c r="H34" s="143"/>
      <c r="I34" s="142">
        <f t="shared" si="21"/>
        <v>0</v>
      </c>
      <c r="J34" s="143"/>
      <c r="K34" s="142">
        <f t="shared" si="22"/>
        <v>3087.6000000000004</v>
      </c>
      <c r="L34" s="143">
        <v>0.8</v>
      </c>
      <c r="M34" s="142">
        <f t="shared" si="23"/>
        <v>0</v>
      </c>
      <c r="N34" s="143"/>
      <c r="O34" s="142">
        <f t="shared" si="24"/>
        <v>0</v>
      </c>
      <c r="P34" s="143"/>
      <c r="Q34" s="142">
        <f t="shared" si="25"/>
        <v>0</v>
      </c>
      <c r="R34" s="143"/>
      <c r="S34" s="142">
        <f t="shared" si="26"/>
        <v>771.90000000000009</v>
      </c>
      <c r="T34" s="143">
        <v>0.2</v>
      </c>
      <c r="U34" s="143">
        <f t="shared" si="27"/>
        <v>1</v>
      </c>
    </row>
    <row r="35" spans="1:22" ht="31.5" outlineLevel="1" x14ac:dyDescent="0.25">
      <c r="B35" s="153" t="s">
        <v>7795</v>
      </c>
      <c r="C35" s="139" t="str">
        <f>VLOOKUP($B35,'PLAN SINTÉTICA'!B:P,4,0)</f>
        <v>Sondagem a trado (ST), por metro linear, exclusive mobilização e descolamento entre furos</v>
      </c>
      <c r="D35" s="140">
        <f>VLOOKUP($B35,'PLAN SINTÉTICA'!B:P,11,0)</f>
        <v>2894.63</v>
      </c>
      <c r="E35" s="141">
        <f t="shared" si="19"/>
        <v>4.4018303614265829E-3</v>
      </c>
      <c r="G35" s="142">
        <f t="shared" si="20"/>
        <v>0</v>
      </c>
      <c r="H35" s="143"/>
      <c r="I35" s="142">
        <f t="shared" si="21"/>
        <v>0</v>
      </c>
      <c r="J35" s="143"/>
      <c r="K35" s="142">
        <f t="shared" si="22"/>
        <v>2315.7040000000002</v>
      </c>
      <c r="L35" s="143">
        <v>0.8</v>
      </c>
      <c r="M35" s="142">
        <f t="shared" si="23"/>
        <v>0</v>
      </c>
      <c r="N35" s="143"/>
      <c r="O35" s="142">
        <f t="shared" si="24"/>
        <v>0</v>
      </c>
      <c r="P35" s="143"/>
      <c r="Q35" s="142">
        <f t="shared" si="25"/>
        <v>0</v>
      </c>
      <c r="R35" s="143"/>
      <c r="S35" s="142">
        <f t="shared" si="26"/>
        <v>578.92600000000004</v>
      </c>
      <c r="T35" s="143">
        <v>0.2</v>
      </c>
      <c r="U35" s="143">
        <f t="shared" si="27"/>
        <v>1</v>
      </c>
    </row>
    <row r="36" spans="1:22" s="93" customFormat="1" x14ac:dyDescent="0.25">
      <c r="A36" s="112"/>
      <c r="B36" s="130">
        <v>5</v>
      </c>
      <c r="C36" s="131" t="str">
        <f>VLOOKUP($B36,'PLAN SINTÉTICA'!B18:P76,4,0)</f>
        <v>ESTUDOS E PROJETOS AMBIENTAIS</v>
      </c>
      <c r="D36" s="132">
        <f>SUM(D37:D39)</f>
        <v>52686.32</v>
      </c>
      <c r="E36" s="133">
        <f t="shared" si="19"/>
        <v>8.0119477448874848E-2</v>
      </c>
      <c r="F36" s="42"/>
      <c r="G36" s="134"/>
      <c r="H36" s="135"/>
      <c r="I36" s="136"/>
      <c r="J36" s="135"/>
      <c r="K36" s="136"/>
      <c r="L36" s="135"/>
      <c r="M36" s="136"/>
      <c r="N36" s="135"/>
      <c r="O36" s="136"/>
      <c r="P36" s="135"/>
      <c r="Q36" s="136"/>
      <c r="R36" s="135"/>
      <c r="S36" s="136"/>
      <c r="T36" s="135"/>
      <c r="U36" s="137"/>
      <c r="V36" s="138"/>
    </row>
    <row r="37" spans="1:22" outlineLevel="1" x14ac:dyDescent="0.25">
      <c r="B37" s="154" t="s">
        <v>7</v>
      </c>
      <c r="C37" s="139" t="str">
        <f>VLOOKUP($B37,'PLAN SINTÉTICA'!B:P,4,0)</f>
        <v>Plano de Controle Ambiental Simplificado (PCAS)</v>
      </c>
      <c r="D37" s="140">
        <f>VLOOKUP($B37,'PLAN SINTÉTICA'!B:P,11,0)</f>
        <v>19597.16</v>
      </c>
      <c r="E37" s="141">
        <f t="shared" si="19"/>
        <v>2.9801174549332583E-2</v>
      </c>
      <c r="G37" s="142">
        <f>$D37*H37</f>
        <v>0</v>
      </c>
      <c r="H37" s="143"/>
      <c r="I37" s="142">
        <f>$D37*J37</f>
        <v>0</v>
      </c>
      <c r="J37" s="143"/>
      <c r="K37" s="142">
        <f>$D37*L37</f>
        <v>0</v>
      </c>
      <c r="L37" s="143"/>
      <c r="M37" s="142">
        <f>$D37*N37</f>
        <v>15677.728000000001</v>
      </c>
      <c r="N37" s="143">
        <v>0.8</v>
      </c>
      <c r="O37" s="142">
        <f>$D37*P37</f>
        <v>0</v>
      </c>
      <c r="P37" s="143"/>
      <c r="Q37" s="142">
        <f>$D37*R37</f>
        <v>0</v>
      </c>
      <c r="R37" s="143"/>
      <c r="S37" s="142">
        <f>$D37*T37</f>
        <v>3919.4320000000002</v>
      </c>
      <c r="T37" s="143">
        <v>0.2</v>
      </c>
      <c r="U37" s="143">
        <f t="shared" ref="U37:U39" si="28">T37+R37+P37+N37+L37+J37+H37</f>
        <v>1</v>
      </c>
    </row>
    <row r="38" spans="1:22" ht="31.5" outlineLevel="1" x14ac:dyDescent="0.25">
      <c r="B38" s="154" t="s">
        <v>67</v>
      </c>
      <c r="C38" s="139" t="str">
        <f>VLOOKUP($B38,'PLAN SINTÉTICA'!B:P,4,0)</f>
        <v>Plano de Gerenciamento de Resíduos da Construção Civil - PGRCC</v>
      </c>
      <c r="D38" s="140">
        <f>VLOOKUP($B38,'PLAN SINTÉTICA'!B:P,11,0)</f>
        <v>9004.34</v>
      </c>
      <c r="E38" s="141">
        <f t="shared" si="19"/>
        <v>1.3692795692923736E-2</v>
      </c>
      <c r="G38" s="142">
        <f>$D38*H38</f>
        <v>0</v>
      </c>
      <c r="H38" s="143"/>
      <c r="I38" s="142">
        <f>$D38*J38</f>
        <v>0</v>
      </c>
      <c r="J38" s="143"/>
      <c r="K38" s="142">
        <f>$D38*L38</f>
        <v>0</v>
      </c>
      <c r="L38" s="143"/>
      <c r="M38" s="142">
        <f>$D38*N38</f>
        <v>7203.4720000000007</v>
      </c>
      <c r="N38" s="143">
        <v>0.8</v>
      </c>
      <c r="O38" s="142">
        <f>$D38*P38</f>
        <v>0</v>
      </c>
      <c r="P38" s="143"/>
      <c r="Q38" s="142">
        <f>$D38*R38</f>
        <v>0</v>
      </c>
      <c r="R38" s="143"/>
      <c r="S38" s="142">
        <f>$D38*T38</f>
        <v>1800.8680000000002</v>
      </c>
      <c r="T38" s="143">
        <v>0.2</v>
      </c>
      <c r="U38" s="143">
        <f t="shared" si="28"/>
        <v>1</v>
      </c>
    </row>
    <row r="39" spans="1:22" outlineLevel="1" x14ac:dyDescent="0.25">
      <c r="B39" s="154" t="s">
        <v>68</v>
      </c>
      <c r="C39" s="139" t="str">
        <f>VLOOKUP($B39,'PLAN SINTÉTICA'!B:P,4,0)</f>
        <v>Projeto de Recuperação de Área Degradada (PRAD)</v>
      </c>
      <c r="D39" s="140">
        <f>VLOOKUP($B39,'PLAN SINTÉTICA'!B:P,11,0)</f>
        <v>24084.82</v>
      </c>
      <c r="E39" s="141">
        <f t="shared" si="19"/>
        <v>3.6625507206618529E-2</v>
      </c>
      <c r="G39" s="142">
        <f>$D39*H39</f>
        <v>0</v>
      </c>
      <c r="H39" s="143"/>
      <c r="I39" s="142">
        <f>$D39*J39</f>
        <v>0</v>
      </c>
      <c r="J39" s="143"/>
      <c r="K39" s="142">
        <f>$D39*L39</f>
        <v>19267.856</v>
      </c>
      <c r="L39" s="143">
        <v>0.8</v>
      </c>
      <c r="M39" s="142">
        <f>$D39*N39</f>
        <v>0</v>
      </c>
      <c r="N39" s="143"/>
      <c r="O39" s="142">
        <f>$D39*P39</f>
        <v>0</v>
      </c>
      <c r="P39" s="143"/>
      <c r="Q39" s="142">
        <f>$D39*R39</f>
        <v>0</v>
      </c>
      <c r="R39" s="143"/>
      <c r="S39" s="142">
        <f>$D39*T39</f>
        <v>4816.9639999999999</v>
      </c>
      <c r="T39" s="143">
        <v>0.2</v>
      </c>
      <c r="U39" s="143">
        <f t="shared" si="28"/>
        <v>1</v>
      </c>
    </row>
    <row r="40" spans="1:22" s="93" customFormat="1" x14ac:dyDescent="0.25">
      <c r="A40" s="112"/>
      <c r="B40" s="130">
        <v>6</v>
      </c>
      <c r="C40" s="131" t="str">
        <f>VLOOKUP($B40,'PLAN SINTÉTICA'!B40:P99,4,0)</f>
        <v>PROJETOS DE ARQUITETURA E ENGENHARIA</v>
      </c>
      <c r="D40" s="132">
        <f>SUM(D42:D62)</f>
        <v>398482.33999999991</v>
      </c>
      <c r="E40" s="133">
        <f t="shared" si="19"/>
        <v>0.60596748555231927</v>
      </c>
      <c r="F40" s="42"/>
      <c r="G40" s="134"/>
      <c r="H40" s="135"/>
      <c r="I40" s="136"/>
      <c r="J40" s="135"/>
      <c r="K40" s="136"/>
      <c r="L40" s="135"/>
      <c r="M40" s="136"/>
      <c r="N40" s="135"/>
      <c r="O40" s="136"/>
      <c r="P40" s="135"/>
      <c r="Q40" s="136"/>
      <c r="R40" s="135"/>
      <c r="S40" s="136"/>
      <c r="T40" s="135"/>
      <c r="U40" s="137"/>
      <c r="V40" s="138"/>
    </row>
    <row r="41" spans="1:22" outlineLevel="1" x14ac:dyDescent="0.25">
      <c r="B41" s="145" t="s">
        <v>48</v>
      </c>
      <c r="C41" s="146" t="str">
        <f>VLOOKUP($B41,'PLAN SINTÉTICA'!B32:P82,4,0)</f>
        <v>Projetos de implantação e infrestrutura do parque</v>
      </c>
      <c r="D41" s="147"/>
      <c r="E41" s="148"/>
      <c r="G41" s="149"/>
      <c r="H41" s="150"/>
      <c r="I41" s="151"/>
      <c r="J41" s="150"/>
      <c r="K41" s="151"/>
      <c r="L41" s="150"/>
      <c r="M41" s="151"/>
      <c r="N41" s="150"/>
      <c r="O41" s="151"/>
      <c r="P41" s="150"/>
      <c r="Q41" s="151"/>
      <c r="R41" s="150"/>
      <c r="S41" s="151"/>
      <c r="T41" s="150"/>
      <c r="U41" s="152"/>
    </row>
    <row r="42" spans="1:22" outlineLevel="1" x14ac:dyDescent="0.25">
      <c r="B42" s="144" t="s">
        <v>7725</v>
      </c>
      <c r="C42" s="139" t="str">
        <f>VLOOKUP($B42,'PLAN SINTÉTICA'!B:P,4,0)</f>
        <v>Projeto de arquitetura paisagistica</v>
      </c>
      <c r="D42" s="140">
        <f>VLOOKUP($B42,'PLAN SINTÉTICA'!B:P,11,0)</f>
        <v>127741.02</v>
      </c>
      <c r="E42" s="141">
        <f t="shared" ref="E42:E48" si="29">D42/$D$67</f>
        <v>0.19425429164888097</v>
      </c>
      <c r="G42" s="142">
        <f t="shared" ref="G42:G54" si="30">$D42*H42</f>
        <v>0</v>
      </c>
      <c r="H42" s="143"/>
      <c r="I42" s="142">
        <f t="shared" ref="I42:I54" si="31">$D42*J42</f>
        <v>0</v>
      </c>
      <c r="J42" s="143"/>
      <c r="K42" s="142">
        <f t="shared" ref="K42:K54" si="32">$D42*L42</f>
        <v>0</v>
      </c>
      <c r="L42" s="143"/>
      <c r="M42" s="142">
        <f t="shared" ref="M42:M54" si="33">$D42*N42</f>
        <v>25548.204000000002</v>
      </c>
      <c r="N42" s="143">
        <v>0.2</v>
      </c>
      <c r="O42" s="142">
        <f t="shared" ref="O42:O54" si="34">$D42*P42</f>
        <v>76644.611999999994</v>
      </c>
      <c r="P42" s="143">
        <v>0.6</v>
      </c>
      <c r="Q42" s="142">
        <f t="shared" ref="Q42:Q54" si="35">$D42*R42</f>
        <v>0</v>
      </c>
      <c r="R42" s="143"/>
      <c r="S42" s="142">
        <f t="shared" ref="S42:S54" si="36">$D42*T42</f>
        <v>25548.204000000002</v>
      </c>
      <c r="T42" s="143">
        <v>0.2</v>
      </c>
      <c r="U42" s="143">
        <f t="shared" ref="U42:U54" si="37">T42+R42+P42+N42+L42+J42+H42</f>
        <v>1</v>
      </c>
    </row>
    <row r="43" spans="1:22" outlineLevel="1" x14ac:dyDescent="0.25">
      <c r="B43" s="144" t="s">
        <v>7726</v>
      </c>
      <c r="C43" s="139" t="str">
        <f>VLOOKUP($B43,'PLAN SINTÉTICA'!B:P,4,0)</f>
        <v>Projeto de terraplenagem</v>
      </c>
      <c r="D43" s="140">
        <f>VLOOKUP($B43,'PLAN SINTÉTICA'!B:P,11,0)</f>
        <v>103573.8</v>
      </c>
      <c r="E43" s="141">
        <f t="shared" si="29"/>
        <v>0.1575034797153089</v>
      </c>
      <c r="G43" s="142">
        <f t="shared" si="30"/>
        <v>0</v>
      </c>
      <c r="H43" s="143"/>
      <c r="I43" s="142">
        <f t="shared" si="31"/>
        <v>0</v>
      </c>
      <c r="J43" s="143"/>
      <c r="K43" s="142">
        <f t="shared" si="32"/>
        <v>0</v>
      </c>
      <c r="L43" s="143"/>
      <c r="M43" s="142">
        <f t="shared" si="33"/>
        <v>0</v>
      </c>
      <c r="N43" s="143"/>
      <c r="O43" s="142">
        <f t="shared" si="34"/>
        <v>82859.040000000008</v>
      </c>
      <c r="P43" s="143">
        <v>0.8</v>
      </c>
      <c r="Q43" s="142">
        <f t="shared" si="35"/>
        <v>0</v>
      </c>
      <c r="R43" s="143"/>
      <c r="S43" s="142">
        <f t="shared" si="36"/>
        <v>20714.760000000002</v>
      </c>
      <c r="T43" s="143">
        <v>0.2</v>
      </c>
      <c r="U43" s="143">
        <f t="shared" si="37"/>
        <v>1</v>
      </c>
    </row>
    <row r="44" spans="1:22" outlineLevel="1" x14ac:dyDescent="0.25">
      <c r="B44" s="144" t="s">
        <v>7727</v>
      </c>
      <c r="C44" s="139" t="str">
        <f>VLOOKUP($B44,'PLAN SINTÉTICA'!B:P,4,0)</f>
        <v>Projeto de drenagem</v>
      </c>
      <c r="D44" s="140">
        <f>VLOOKUP($B44,'PLAN SINTÉTICA'!B:P,11,0)</f>
        <v>16719.79</v>
      </c>
      <c r="E44" s="141">
        <f t="shared" si="29"/>
        <v>2.5425591270275154E-2</v>
      </c>
      <c r="G44" s="142">
        <f t="shared" si="30"/>
        <v>0</v>
      </c>
      <c r="H44" s="143"/>
      <c r="I44" s="142">
        <f t="shared" si="31"/>
        <v>0</v>
      </c>
      <c r="J44" s="143"/>
      <c r="K44" s="142">
        <f t="shared" si="32"/>
        <v>0</v>
      </c>
      <c r="L44" s="143"/>
      <c r="M44" s="142">
        <f t="shared" si="33"/>
        <v>0</v>
      </c>
      <c r="N44" s="143"/>
      <c r="O44" s="142">
        <f t="shared" si="34"/>
        <v>13375.832000000002</v>
      </c>
      <c r="P44" s="143">
        <v>0.8</v>
      </c>
      <c r="Q44" s="142">
        <f t="shared" si="35"/>
        <v>0</v>
      </c>
      <c r="R44" s="143"/>
      <c r="S44" s="142">
        <f t="shared" si="36"/>
        <v>3343.9580000000005</v>
      </c>
      <c r="T44" s="143">
        <v>0.2</v>
      </c>
      <c r="U44" s="143">
        <f t="shared" si="37"/>
        <v>1</v>
      </c>
    </row>
    <row r="45" spans="1:22" outlineLevel="1" x14ac:dyDescent="0.25">
      <c r="B45" s="144" t="s">
        <v>7728</v>
      </c>
      <c r="C45" s="139" t="str">
        <f>VLOOKUP($B45,'PLAN SINTÉTICA'!B:P,4,0)</f>
        <v>Projeto de pavimentação</v>
      </c>
      <c r="D45" s="140">
        <f>VLOOKUP($B45,'PLAN SINTÉTICA'!B:P,11,0)</f>
        <v>22791</v>
      </c>
      <c r="E45" s="141">
        <f t="shared" si="29"/>
        <v>3.4658010097067066E-2</v>
      </c>
      <c r="G45" s="142">
        <f t="shared" si="30"/>
        <v>0</v>
      </c>
      <c r="H45" s="143"/>
      <c r="I45" s="142">
        <f t="shared" si="31"/>
        <v>0</v>
      </c>
      <c r="J45" s="143"/>
      <c r="K45" s="142">
        <f t="shared" si="32"/>
        <v>0</v>
      </c>
      <c r="L45" s="143"/>
      <c r="M45" s="142">
        <f t="shared" si="33"/>
        <v>0</v>
      </c>
      <c r="N45" s="143"/>
      <c r="O45" s="142">
        <f t="shared" si="34"/>
        <v>18232.8</v>
      </c>
      <c r="P45" s="143">
        <v>0.8</v>
      </c>
      <c r="Q45" s="142">
        <f t="shared" si="35"/>
        <v>0</v>
      </c>
      <c r="R45" s="143"/>
      <c r="S45" s="142">
        <f t="shared" si="36"/>
        <v>4558.2</v>
      </c>
      <c r="T45" s="143">
        <v>0.2</v>
      </c>
      <c r="U45" s="143">
        <f t="shared" si="37"/>
        <v>1</v>
      </c>
    </row>
    <row r="46" spans="1:22" outlineLevel="1" x14ac:dyDescent="0.25">
      <c r="B46" s="144" t="s">
        <v>7729</v>
      </c>
      <c r="C46" s="139" t="str">
        <f>VLOOKUP($B46,'PLAN SINTÉTICA'!B:P,4,0)</f>
        <v xml:space="preserve">	Projeto de rede elétrica de rede externa</v>
      </c>
      <c r="D46" s="140">
        <f>VLOOKUP($B46,'PLAN SINTÉTICA'!B:P,11,0)</f>
        <v>18132.73</v>
      </c>
      <c r="E46" s="141">
        <f t="shared" si="29"/>
        <v>2.7574232786073051E-2</v>
      </c>
      <c r="G46" s="142">
        <f t="shared" si="30"/>
        <v>0</v>
      </c>
      <c r="H46" s="143"/>
      <c r="I46" s="142">
        <f t="shared" si="31"/>
        <v>0</v>
      </c>
      <c r="J46" s="143"/>
      <c r="K46" s="142">
        <f t="shared" si="32"/>
        <v>0</v>
      </c>
      <c r="L46" s="143"/>
      <c r="M46" s="142">
        <f t="shared" si="33"/>
        <v>0</v>
      </c>
      <c r="N46" s="143"/>
      <c r="O46" s="142">
        <f t="shared" si="34"/>
        <v>0</v>
      </c>
      <c r="P46" s="143"/>
      <c r="Q46" s="142">
        <f t="shared" si="35"/>
        <v>14506.184000000001</v>
      </c>
      <c r="R46" s="143">
        <v>0.8</v>
      </c>
      <c r="S46" s="142">
        <f t="shared" si="36"/>
        <v>3626.5460000000003</v>
      </c>
      <c r="T46" s="143">
        <v>0.2</v>
      </c>
      <c r="U46" s="143">
        <f t="shared" si="37"/>
        <v>1</v>
      </c>
    </row>
    <row r="47" spans="1:22" outlineLevel="1" x14ac:dyDescent="0.25">
      <c r="B47" s="144" t="s">
        <v>7730</v>
      </c>
      <c r="C47" s="139" t="str">
        <f>VLOOKUP($B47,'PLAN SINTÉTICA'!B:P,4,0)</f>
        <v>Projeto de iluminação de área externa</v>
      </c>
      <c r="D47" s="140">
        <f>VLOOKUP($B47,'PLAN SINTÉTICA'!B:P,11,0)</f>
        <v>30378.21</v>
      </c>
      <c r="E47" s="141">
        <f t="shared" si="29"/>
        <v>4.6195792589654852E-2</v>
      </c>
      <c r="G47" s="142">
        <f t="shared" si="30"/>
        <v>0</v>
      </c>
      <c r="H47" s="143"/>
      <c r="I47" s="142">
        <f t="shared" si="31"/>
        <v>0</v>
      </c>
      <c r="J47" s="143"/>
      <c r="K47" s="142">
        <f t="shared" si="32"/>
        <v>0</v>
      </c>
      <c r="L47" s="143"/>
      <c r="M47" s="142">
        <f t="shared" si="33"/>
        <v>0</v>
      </c>
      <c r="N47" s="143"/>
      <c r="O47" s="142">
        <f t="shared" si="34"/>
        <v>0</v>
      </c>
      <c r="P47" s="143"/>
      <c r="Q47" s="142">
        <f t="shared" si="35"/>
        <v>24302.567999999999</v>
      </c>
      <c r="R47" s="143">
        <v>0.8</v>
      </c>
      <c r="S47" s="142">
        <f t="shared" si="36"/>
        <v>6075.6419999999998</v>
      </c>
      <c r="T47" s="143">
        <v>0.2</v>
      </c>
      <c r="U47" s="143">
        <f t="shared" si="37"/>
        <v>1</v>
      </c>
    </row>
    <row r="48" spans="1:22" outlineLevel="1" x14ac:dyDescent="0.25">
      <c r="B48" s="144" t="s">
        <v>7731</v>
      </c>
      <c r="C48" s="139" t="str">
        <f>VLOOKUP($B48,'PLAN SINTÉTICA'!B:P,4,0)</f>
        <v>Projeto de comunicação visual</v>
      </c>
      <c r="D48" s="140">
        <f>VLOOKUP($B48,'PLAN SINTÉTICA'!B:P,11,0)</f>
        <v>33201</v>
      </c>
      <c r="E48" s="141">
        <f t="shared" si="29"/>
        <v>5.0488376693989895E-2</v>
      </c>
      <c r="G48" s="142">
        <f t="shared" si="30"/>
        <v>0</v>
      </c>
      <c r="H48" s="143"/>
      <c r="I48" s="142">
        <f t="shared" si="31"/>
        <v>0</v>
      </c>
      <c r="J48" s="143"/>
      <c r="K48" s="142">
        <f t="shared" si="32"/>
        <v>0</v>
      </c>
      <c r="L48" s="143"/>
      <c r="M48" s="142">
        <f t="shared" si="33"/>
        <v>0</v>
      </c>
      <c r="N48" s="143"/>
      <c r="O48" s="142">
        <f t="shared" si="34"/>
        <v>0</v>
      </c>
      <c r="P48" s="143"/>
      <c r="Q48" s="142">
        <f t="shared" si="35"/>
        <v>26560.800000000003</v>
      </c>
      <c r="R48" s="143">
        <v>0.8</v>
      </c>
      <c r="S48" s="142">
        <f t="shared" si="36"/>
        <v>6640.2000000000007</v>
      </c>
      <c r="T48" s="143">
        <v>0.2</v>
      </c>
      <c r="U48" s="143">
        <f t="shared" si="37"/>
        <v>1</v>
      </c>
    </row>
    <row r="49" spans="1:22" outlineLevel="1" x14ac:dyDescent="0.25">
      <c r="B49" s="145" t="s">
        <v>49</v>
      </c>
      <c r="C49" s="146" t="str">
        <f>VLOOKUP($B49,'PLAN SINTÉTICA'!B38:P89,4,0)</f>
        <v>Projetos de edificações</v>
      </c>
      <c r="D49" s="147"/>
      <c r="E49" s="148"/>
      <c r="G49" s="149"/>
      <c r="H49" s="150"/>
      <c r="I49" s="151"/>
      <c r="J49" s="150"/>
      <c r="K49" s="151"/>
      <c r="L49" s="150"/>
      <c r="M49" s="151"/>
      <c r="N49" s="150"/>
      <c r="O49" s="151"/>
      <c r="P49" s="150"/>
      <c r="Q49" s="151"/>
      <c r="R49" s="150"/>
      <c r="S49" s="151"/>
      <c r="T49" s="150"/>
      <c r="U49" s="152"/>
    </row>
    <row r="50" spans="1:22" outlineLevel="1" x14ac:dyDescent="0.25">
      <c r="B50" s="144" t="s">
        <v>7733</v>
      </c>
      <c r="C50" s="139" t="str">
        <f>VLOOKUP($B50,'PLAN SINTÉTICA'!B:P,4,0)</f>
        <v>Projeto arquitetônico</v>
      </c>
      <c r="D50" s="140">
        <f>VLOOKUP($B50,'PLAN SINTÉTICA'!B:P,11,0)</f>
        <v>8017.8</v>
      </c>
      <c r="E50" s="141">
        <f t="shared" ref="E50:E55" si="38">D50/$D$67</f>
        <v>1.2192575725341773E-2</v>
      </c>
      <c r="G50" s="142">
        <f t="shared" si="30"/>
        <v>0</v>
      </c>
      <c r="H50" s="143"/>
      <c r="I50" s="142">
        <f t="shared" si="31"/>
        <v>0</v>
      </c>
      <c r="J50" s="143"/>
      <c r="K50" s="142">
        <f t="shared" si="32"/>
        <v>0</v>
      </c>
      <c r="L50" s="143"/>
      <c r="M50" s="142">
        <f t="shared" si="33"/>
        <v>6414.2400000000007</v>
      </c>
      <c r="N50" s="143">
        <v>0.8</v>
      </c>
      <c r="O50" s="142">
        <f t="shared" si="34"/>
        <v>0</v>
      </c>
      <c r="P50" s="143"/>
      <c r="Q50" s="142">
        <f t="shared" si="35"/>
        <v>0</v>
      </c>
      <c r="R50" s="143"/>
      <c r="S50" s="142">
        <f t="shared" si="36"/>
        <v>1603.5600000000002</v>
      </c>
      <c r="T50" s="143">
        <v>0.2</v>
      </c>
      <c r="U50" s="143">
        <f t="shared" si="37"/>
        <v>1</v>
      </c>
    </row>
    <row r="51" spans="1:22" outlineLevel="1" x14ac:dyDescent="0.25">
      <c r="B51" s="144" t="s">
        <v>7734</v>
      </c>
      <c r="C51" s="139" t="str">
        <f>VLOOKUP($B51,'PLAN SINTÉTICA'!B:P,4,0)</f>
        <v>Projeto de infraestrutura</v>
      </c>
      <c r="D51" s="140">
        <f>VLOOKUP($B51,'PLAN SINTÉTICA'!B:P,11,0)</f>
        <v>1996.98</v>
      </c>
      <c r="E51" s="141">
        <f t="shared" si="38"/>
        <v>3.0367843887341931E-3</v>
      </c>
      <c r="G51" s="142">
        <f t="shared" si="30"/>
        <v>0</v>
      </c>
      <c r="H51" s="143"/>
      <c r="I51" s="142">
        <f t="shared" si="31"/>
        <v>0</v>
      </c>
      <c r="J51" s="143"/>
      <c r="K51" s="142">
        <f t="shared" si="32"/>
        <v>0</v>
      </c>
      <c r="L51" s="143"/>
      <c r="M51" s="142">
        <f t="shared" si="33"/>
        <v>0</v>
      </c>
      <c r="N51" s="143"/>
      <c r="O51" s="142">
        <f t="shared" si="34"/>
        <v>0</v>
      </c>
      <c r="P51" s="143"/>
      <c r="Q51" s="142">
        <f t="shared" si="35"/>
        <v>1597.5840000000001</v>
      </c>
      <c r="R51" s="143">
        <v>0.8</v>
      </c>
      <c r="S51" s="142">
        <f t="shared" si="36"/>
        <v>399.39600000000002</v>
      </c>
      <c r="T51" s="143">
        <v>0.2</v>
      </c>
      <c r="U51" s="143">
        <f t="shared" si="37"/>
        <v>1</v>
      </c>
    </row>
    <row r="52" spans="1:22" outlineLevel="1" x14ac:dyDescent="0.25">
      <c r="B52" s="144" t="s">
        <v>7735</v>
      </c>
      <c r="C52" s="139" t="str">
        <f>VLOOKUP($B52,'PLAN SINTÉTICA'!B:P,4,0)</f>
        <v>Projeto de supraestrutura</v>
      </c>
      <c r="D52" s="140">
        <f>VLOOKUP($B52,'PLAN SINTÉTICA'!B:P,11,0)</f>
        <v>3363.16</v>
      </c>
      <c r="E52" s="141">
        <f t="shared" si="38"/>
        <v>5.1143185133628224E-3</v>
      </c>
      <c r="G52" s="142">
        <f t="shared" si="30"/>
        <v>0</v>
      </c>
      <c r="H52" s="143"/>
      <c r="I52" s="142">
        <f t="shared" si="31"/>
        <v>0</v>
      </c>
      <c r="J52" s="143"/>
      <c r="K52" s="142">
        <f t="shared" si="32"/>
        <v>0</v>
      </c>
      <c r="L52" s="143"/>
      <c r="M52" s="142">
        <f t="shared" si="33"/>
        <v>0</v>
      </c>
      <c r="N52" s="143"/>
      <c r="O52" s="142">
        <f t="shared" si="34"/>
        <v>0</v>
      </c>
      <c r="P52" s="143"/>
      <c r="Q52" s="142">
        <f t="shared" si="35"/>
        <v>2690.5280000000002</v>
      </c>
      <c r="R52" s="143">
        <v>0.8</v>
      </c>
      <c r="S52" s="142">
        <f t="shared" si="36"/>
        <v>672.63200000000006</v>
      </c>
      <c r="T52" s="143">
        <v>0.2</v>
      </c>
      <c r="U52" s="143">
        <f t="shared" si="37"/>
        <v>1</v>
      </c>
    </row>
    <row r="53" spans="1:22" outlineLevel="1" x14ac:dyDescent="0.25">
      <c r="B53" s="144" t="s">
        <v>7736</v>
      </c>
      <c r="C53" s="139" t="str">
        <f>VLOOKUP($B53,'PLAN SINTÉTICA'!B:P,4,0)</f>
        <v>Projeto de instalações elétrica e de lógica</v>
      </c>
      <c r="D53" s="140">
        <f>VLOOKUP($B53,'PLAN SINTÉTICA'!B:P,11,0)</f>
        <v>2216.1</v>
      </c>
      <c r="E53" s="141">
        <f t="shared" si="38"/>
        <v>3.3699976383708627E-3</v>
      </c>
      <c r="G53" s="142">
        <f t="shared" si="30"/>
        <v>0</v>
      </c>
      <c r="H53" s="143"/>
      <c r="I53" s="142">
        <f t="shared" si="31"/>
        <v>0</v>
      </c>
      <c r="J53" s="143"/>
      <c r="K53" s="142">
        <f t="shared" si="32"/>
        <v>0</v>
      </c>
      <c r="L53" s="143"/>
      <c r="M53" s="142">
        <f t="shared" si="33"/>
        <v>0</v>
      </c>
      <c r="N53" s="143"/>
      <c r="O53" s="142">
        <f t="shared" si="34"/>
        <v>0</v>
      </c>
      <c r="P53" s="143"/>
      <c r="Q53" s="142">
        <f t="shared" si="35"/>
        <v>1772.88</v>
      </c>
      <c r="R53" s="143">
        <v>0.8</v>
      </c>
      <c r="S53" s="142">
        <f t="shared" si="36"/>
        <v>443.22</v>
      </c>
      <c r="T53" s="143">
        <v>0.2</v>
      </c>
      <c r="U53" s="143">
        <f t="shared" si="37"/>
        <v>1</v>
      </c>
    </row>
    <row r="54" spans="1:22" outlineLevel="1" x14ac:dyDescent="0.25">
      <c r="B54" s="144" t="s">
        <v>7737</v>
      </c>
      <c r="C54" s="139" t="str">
        <f>VLOOKUP($B54,'PLAN SINTÉTICA'!B:P,4,0)</f>
        <v>Projeto de instalações sanitárias e hidráulicas</v>
      </c>
      <c r="D54" s="140">
        <f>VLOOKUP($B54,'PLAN SINTÉTICA'!B:P,11,0)</f>
        <v>2309.06</v>
      </c>
      <c r="E54" s="141">
        <f t="shared" si="38"/>
        <v>3.5113608351864194E-3</v>
      </c>
      <c r="G54" s="142">
        <f t="shared" si="30"/>
        <v>0</v>
      </c>
      <c r="H54" s="143"/>
      <c r="I54" s="142">
        <f t="shared" si="31"/>
        <v>0</v>
      </c>
      <c r="J54" s="143"/>
      <c r="K54" s="142">
        <f t="shared" si="32"/>
        <v>0</v>
      </c>
      <c r="L54" s="143"/>
      <c r="M54" s="142">
        <f t="shared" si="33"/>
        <v>0</v>
      </c>
      <c r="N54" s="143"/>
      <c r="O54" s="142">
        <f t="shared" si="34"/>
        <v>0</v>
      </c>
      <c r="P54" s="143"/>
      <c r="Q54" s="142">
        <f t="shared" si="35"/>
        <v>1847.248</v>
      </c>
      <c r="R54" s="143">
        <v>0.8</v>
      </c>
      <c r="S54" s="142">
        <f t="shared" si="36"/>
        <v>461.81200000000001</v>
      </c>
      <c r="T54" s="143">
        <v>0.2</v>
      </c>
      <c r="U54" s="143">
        <f t="shared" si="37"/>
        <v>1</v>
      </c>
    </row>
    <row r="55" spans="1:22" outlineLevel="1" x14ac:dyDescent="0.25">
      <c r="B55" s="144" t="s">
        <v>7738</v>
      </c>
      <c r="C55" s="139" t="str">
        <f>VLOOKUP($B55,'PLAN SINTÉTICA'!B:P,4,0)</f>
        <v>Projeto de combate a incêndio</v>
      </c>
      <c r="D55" s="140">
        <f>VLOOKUP($B55,'PLAN SINTÉTICA'!B:P,11,0)</f>
        <v>634.12</v>
      </c>
      <c r="E55" s="141">
        <f t="shared" si="38"/>
        <v>9.6429894970611945E-4</v>
      </c>
      <c r="G55" s="142">
        <f t="shared" ref="G55" si="39">$D55*H55</f>
        <v>0</v>
      </c>
      <c r="H55" s="143"/>
      <c r="I55" s="142">
        <f t="shared" ref="I55" si="40">$D55*J55</f>
        <v>0</v>
      </c>
      <c r="J55" s="143"/>
      <c r="K55" s="142">
        <f t="shared" ref="K55" si="41">$D55*L55</f>
        <v>0</v>
      </c>
      <c r="L55" s="143"/>
      <c r="M55" s="142">
        <f t="shared" ref="M55" si="42">$D55*N55</f>
        <v>0</v>
      </c>
      <c r="N55" s="143"/>
      <c r="O55" s="142">
        <f t="shared" ref="O55" si="43">$D55*P55</f>
        <v>0</v>
      </c>
      <c r="P55" s="143"/>
      <c r="Q55" s="142">
        <f t="shared" ref="Q55" si="44">$D55*R55</f>
        <v>507.29600000000005</v>
      </c>
      <c r="R55" s="143">
        <v>0.8</v>
      </c>
      <c r="S55" s="142">
        <f t="shared" ref="S55" si="45">$D55*T55</f>
        <v>126.82400000000001</v>
      </c>
      <c r="T55" s="143">
        <v>0.2</v>
      </c>
      <c r="U55" s="143">
        <f t="shared" ref="U55" si="46">T55+R55+P55+N55+L55+J55+H55</f>
        <v>1</v>
      </c>
    </row>
    <row r="56" spans="1:22" outlineLevel="1" x14ac:dyDescent="0.25">
      <c r="B56" s="145" t="s">
        <v>50</v>
      </c>
      <c r="C56" s="146" t="str">
        <f>VLOOKUP($B56,'PLAN SINTÉTICA'!B44:P95,4,0)</f>
        <v>Projeto de acesso ao parque</v>
      </c>
      <c r="D56" s="147"/>
      <c r="E56" s="148"/>
      <c r="G56" s="149"/>
      <c r="H56" s="150"/>
      <c r="I56" s="151"/>
      <c r="J56" s="150"/>
      <c r="K56" s="151"/>
      <c r="L56" s="150"/>
      <c r="M56" s="151"/>
      <c r="N56" s="150"/>
      <c r="O56" s="151"/>
      <c r="P56" s="150"/>
      <c r="Q56" s="151"/>
      <c r="R56" s="150"/>
      <c r="S56" s="151"/>
      <c r="T56" s="150"/>
      <c r="U56" s="152"/>
    </row>
    <row r="57" spans="1:22" outlineLevel="1" x14ac:dyDescent="0.25">
      <c r="B57" s="153" t="s">
        <v>7739</v>
      </c>
      <c r="C57" s="139" t="str">
        <f>VLOOKUP($B57,'PLAN SINTÉTICA'!B:P,4,0)</f>
        <v>Projeto geométrico de acesso ao parque</v>
      </c>
      <c r="D57" s="140">
        <f>VLOOKUP($B57,'PLAN SINTÉTICA'!B:P,11,0)</f>
        <v>4200.38</v>
      </c>
      <c r="E57" s="141">
        <f t="shared" ref="E57:E66" si="47">D57/$D$67</f>
        <v>6.387469283994497E-3</v>
      </c>
      <c r="G57" s="142">
        <f t="shared" ref="G57" si="48">$D57*H57</f>
        <v>0</v>
      </c>
      <c r="H57" s="143"/>
      <c r="I57" s="142">
        <f t="shared" ref="I57" si="49">$D57*J57</f>
        <v>0</v>
      </c>
      <c r="J57" s="143"/>
      <c r="K57" s="142">
        <f t="shared" ref="K57" si="50">$D57*L57</f>
        <v>0</v>
      </c>
      <c r="L57" s="143"/>
      <c r="M57" s="142">
        <f t="shared" ref="M57" si="51">$D57*N57</f>
        <v>3360.3040000000001</v>
      </c>
      <c r="N57" s="143">
        <v>0.8</v>
      </c>
      <c r="O57" s="142">
        <f t="shared" ref="O57" si="52">$D57*P57</f>
        <v>0</v>
      </c>
      <c r="P57" s="143"/>
      <c r="Q57" s="142">
        <f t="shared" ref="Q57" si="53">$D57*R57</f>
        <v>0</v>
      </c>
      <c r="R57" s="143"/>
      <c r="S57" s="142">
        <f t="shared" ref="S57" si="54">$D57*T57</f>
        <v>840.07600000000002</v>
      </c>
      <c r="T57" s="143">
        <v>0.2</v>
      </c>
      <c r="U57" s="143">
        <f t="shared" ref="U57" si="55">T57+R57+P57+N57+L57+J57+H57</f>
        <v>1</v>
      </c>
    </row>
    <row r="58" spans="1:22" outlineLevel="1" x14ac:dyDescent="0.25">
      <c r="B58" s="153" t="s">
        <v>7740</v>
      </c>
      <c r="C58" s="139" t="str">
        <f>VLOOKUP($B58,'PLAN SINTÉTICA'!B:P,4,0)</f>
        <v>Projeto de terraplanagem de acesso ao parque</v>
      </c>
      <c r="D58" s="140">
        <f>VLOOKUP($B58,'PLAN SINTÉTICA'!B:P,11,0)</f>
        <v>1400.12</v>
      </c>
      <c r="E58" s="141">
        <f t="shared" si="47"/>
        <v>2.1291462900752726E-3</v>
      </c>
      <c r="G58" s="142">
        <f t="shared" ref="G58:G62" si="56">$D58*H58</f>
        <v>0</v>
      </c>
      <c r="H58" s="143"/>
      <c r="I58" s="142">
        <f t="shared" ref="I58:I62" si="57">$D58*J58</f>
        <v>0</v>
      </c>
      <c r="J58" s="143"/>
      <c r="K58" s="142">
        <f t="shared" ref="K58:K62" si="58">$D58*L58</f>
        <v>0</v>
      </c>
      <c r="L58" s="143"/>
      <c r="M58" s="142">
        <f t="shared" ref="M58:M62" si="59">$D58*N58</f>
        <v>1120.096</v>
      </c>
      <c r="N58" s="143">
        <v>0.8</v>
      </c>
      <c r="O58" s="142">
        <f t="shared" ref="O58:O62" si="60">$D58*P58</f>
        <v>0</v>
      </c>
      <c r="P58" s="143"/>
      <c r="Q58" s="142">
        <f t="shared" ref="Q58:Q62" si="61">$D58*R58</f>
        <v>0</v>
      </c>
      <c r="R58" s="143"/>
      <c r="S58" s="142">
        <f t="shared" ref="S58:S62" si="62">$D58*T58</f>
        <v>280.024</v>
      </c>
      <c r="T58" s="143">
        <v>0.2</v>
      </c>
      <c r="U58" s="143">
        <f t="shared" ref="U58:U62" si="63">T58+R58+P58+N58+L58+J58+H58</f>
        <v>1</v>
      </c>
    </row>
    <row r="59" spans="1:22" outlineLevel="1" x14ac:dyDescent="0.25">
      <c r="B59" s="153" t="s">
        <v>7741</v>
      </c>
      <c r="C59" s="139" t="str">
        <f>VLOOKUP($B59,'PLAN SINTÉTICA'!B:P,4,0)</f>
        <v>Projeto de pavimentação de acesso ao parque</v>
      </c>
      <c r="D59" s="140">
        <f>VLOOKUP($B59,'PLAN SINTÉTICA'!B:P,11,0)</f>
        <v>5600.51</v>
      </c>
      <c r="E59" s="141">
        <f t="shared" si="47"/>
        <v>8.5166307809541094E-3</v>
      </c>
      <c r="G59" s="142">
        <f t="shared" si="56"/>
        <v>0</v>
      </c>
      <c r="H59" s="143"/>
      <c r="I59" s="142">
        <f t="shared" si="57"/>
        <v>0</v>
      </c>
      <c r="J59" s="143"/>
      <c r="K59" s="142">
        <f t="shared" si="58"/>
        <v>0</v>
      </c>
      <c r="L59" s="143"/>
      <c r="M59" s="142">
        <f t="shared" si="59"/>
        <v>4480.4080000000004</v>
      </c>
      <c r="N59" s="143">
        <v>0.8</v>
      </c>
      <c r="O59" s="142">
        <f t="shared" si="60"/>
        <v>0</v>
      </c>
      <c r="P59" s="143"/>
      <c r="Q59" s="142">
        <f t="shared" si="61"/>
        <v>0</v>
      </c>
      <c r="R59" s="143"/>
      <c r="S59" s="142">
        <f t="shared" si="62"/>
        <v>1120.1020000000001</v>
      </c>
      <c r="T59" s="143">
        <v>0.2</v>
      </c>
      <c r="U59" s="143">
        <f t="shared" si="63"/>
        <v>1</v>
      </c>
    </row>
    <row r="60" spans="1:22" outlineLevel="1" x14ac:dyDescent="0.25">
      <c r="B60" s="153" t="s">
        <v>7742</v>
      </c>
      <c r="C60" s="139" t="str">
        <f>VLOOKUP($B60,'PLAN SINTÉTICA'!B:P,4,0)</f>
        <v>Projeto de drenagem de acesso ao parque</v>
      </c>
      <c r="D60" s="140">
        <f>VLOOKUP($B60,'PLAN SINTÉTICA'!B:P,11,0)</f>
        <v>8400.76</v>
      </c>
      <c r="E60" s="141">
        <f t="shared" si="47"/>
        <v>1.2774938567988994E-2</v>
      </c>
      <c r="G60" s="142">
        <f t="shared" si="56"/>
        <v>0</v>
      </c>
      <c r="H60" s="143"/>
      <c r="I60" s="142">
        <f t="shared" si="57"/>
        <v>0</v>
      </c>
      <c r="J60" s="143"/>
      <c r="K60" s="142">
        <f t="shared" si="58"/>
        <v>0</v>
      </c>
      <c r="L60" s="143"/>
      <c r="M60" s="142">
        <f t="shared" si="59"/>
        <v>6720.6080000000002</v>
      </c>
      <c r="N60" s="143">
        <v>0.8</v>
      </c>
      <c r="O60" s="142">
        <f t="shared" si="60"/>
        <v>0</v>
      </c>
      <c r="P60" s="143"/>
      <c r="Q60" s="142">
        <f t="shared" si="61"/>
        <v>0</v>
      </c>
      <c r="R60" s="143"/>
      <c r="S60" s="142">
        <f t="shared" si="62"/>
        <v>1680.152</v>
      </c>
      <c r="T60" s="143">
        <v>0.2</v>
      </c>
      <c r="U60" s="143">
        <f t="shared" si="63"/>
        <v>1</v>
      </c>
    </row>
    <row r="61" spans="1:22" outlineLevel="1" x14ac:dyDescent="0.25">
      <c r="B61" s="153" t="s">
        <v>7743</v>
      </c>
      <c r="C61" s="139" t="str">
        <f>VLOOKUP($B61,'PLAN SINTÉTICA'!B:P,4,0)</f>
        <v xml:space="preserve">Projeto de sinalização de acesso ao parque </v>
      </c>
      <c r="D61" s="140">
        <f>VLOOKUP($B61,'PLAN SINTÉTICA'!B:P,11,0)</f>
        <v>4200.38</v>
      </c>
      <c r="E61" s="141">
        <f t="shared" si="47"/>
        <v>6.387469283994497E-3</v>
      </c>
      <c r="G61" s="142">
        <f t="shared" si="56"/>
        <v>0</v>
      </c>
      <c r="H61" s="143"/>
      <c r="I61" s="142">
        <f t="shared" si="57"/>
        <v>0</v>
      </c>
      <c r="J61" s="143"/>
      <c r="K61" s="142">
        <f t="shared" si="58"/>
        <v>0</v>
      </c>
      <c r="L61" s="143"/>
      <c r="M61" s="142">
        <f t="shared" si="59"/>
        <v>3360.3040000000001</v>
      </c>
      <c r="N61" s="143">
        <v>0.8</v>
      </c>
      <c r="O61" s="142">
        <f t="shared" si="60"/>
        <v>0</v>
      </c>
      <c r="P61" s="143"/>
      <c r="Q61" s="142">
        <f t="shared" si="61"/>
        <v>0</v>
      </c>
      <c r="R61" s="143"/>
      <c r="S61" s="142">
        <f t="shared" si="62"/>
        <v>840.07600000000002</v>
      </c>
      <c r="T61" s="143">
        <v>0.2</v>
      </c>
      <c r="U61" s="143">
        <f t="shared" si="63"/>
        <v>1</v>
      </c>
    </row>
    <row r="62" spans="1:22" outlineLevel="1" x14ac:dyDescent="0.25">
      <c r="B62" s="153" t="s">
        <v>7755</v>
      </c>
      <c r="C62" s="139" t="str">
        <f>VLOOKUP($B62,'PLAN SINTÉTICA'!B:P,4,0)</f>
        <v>Projeto de rede de distribuição urbana</v>
      </c>
      <c r="D62" s="140">
        <f>VLOOKUP($B62,'PLAN SINTÉTICA'!B:P,11,0)</f>
        <v>3605.42</v>
      </c>
      <c r="E62" s="141">
        <f t="shared" si="47"/>
        <v>5.4827204933599908E-3</v>
      </c>
      <c r="G62" s="142">
        <f t="shared" si="56"/>
        <v>0</v>
      </c>
      <c r="H62" s="143"/>
      <c r="I62" s="142">
        <f t="shared" si="57"/>
        <v>0</v>
      </c>
      <c r="J62" s="143"/>
      <c r="K62" s="142">
        <f t="shared" si="58"/>
        <v>0</v>
      </c>
      <c r="L62" s="143"/>
      <c r="M62" s="142">
        <f t="shared" si="59"/>
        <v>2884.3360000000002</v>
      </c>
      <c r="N62" s="143">
        <v>0.8</v>
      </c>
      <c r="O62" s="142">
        <f t="shared" si="60"/>
        <v>0</v>
      </c>
      <c r="P62" s="143"/>
      <c r="Q62" s="142">
        <f t="shared" si="61"/>
        <v>0</v>
      </c>
      <c r="R62" s="143"/>
      <c r="S62" s="142">
        <f t="shared" si="62"/>
        <v>721.08400000000006</v>
      </c>
      <c r="T62" s="143">
        <v>0.2</v>
      </c>
      <c r="U62" s="143">
        <f t="shared" si="63"/>
        <v>1</v>
      </c>
    </row>
    <row r="63" spans="1:22" s="93" customFormat="1" x14ac:dyDescent="0.25">
      <c r="A63" s="112"/>
      <c r="B63" s="130">
        <v>7</v>
      </c>
      <c r="C63" s="131" t="str">
        <f>VLOOKUP($B63,'PLAN SINTÉTICA'!B63:P118,4,0)</f>
        <v>ORÇAMENTO</v>
      </c>
      <c r="D63" s="132">
        <f>SUM(D64:D64)</f>
        <v>28868.35</v>
      </c>
      <c r="E63" s="133">
        <f t="shared" si="47"/>
        <v>4.3899765950843141E-2</v>
      </c>
      <c r="F63" s="42"/>
      <c r="G63" s="134"/>
      <c r="H63" s="135"/>
      <c r="I63" s="136"/>
      <c r="J63" s="135"/>
      <c r="K63" s="136"/>
      <c r="L63" s="135"/>
      <c r="M63" s="136"/>
      <c r="N63" s="135"/>
      <c r="O63" s="136"/>
      <c r="P63" s="135"/>
      <c r="Q63" s="136"/>
      <c r="R63" s="135"/>
      <c r="S63" s="136"/>
      <c r="T63" s="135"/>
      <c r="U63" s="137"/>
      <c r="V63" s="138"/>
    </row>
    <row r="64" spans="1:22" outlineLevel="1" x14ac:dyDescent="0.25">
      <c r="B64" s="144" t="s">
        <v>77</v>
      </c>
      <c r="C64" s="139" t="str">
        <f>VLOOKUP($B64,'PLAN SINTÉTICA'!B:P,4,0)</f>
        <v>Orçamento</v>
      </c>
      <c r="D64" s="140">
        <f>VLOOKUP($B64,'PLAN SINTÉTICA'!B:P,11,0)</f>
        <v>28868.35</v>
      </c>
      <c r="E64" s="141">
        <f t="shared" si="47"/>
        <v>4.3899765950843141E-2</v>
      </c>
      <c r="G64" s="142">
        <f>$D64*H64</f>
        <v>0</v>
      </c>
      <c r="H64" s="143"/>
      <c r="I64" s="142">
        <f>$D64*J64</f>
        <v>0</v>
      </c>
      <c r="J64" s="143"/>
      <c r="K64" s="142">
        <f>$D64*L64</f>
        <v>0</v>
      </c>
      <c r="L64" s="143"/>
      <c r="M64" s="142">
        <f>$D64*N64</f>
        <v>0</v>
      </c>
      <c r="N64" s="143"/>
      <c r="O64" s="142">
        <f>$D64*P64</f>
        <v>0</v>
      </c>
      <c r="P64" s="143"/>
      <c r="Q64" s="142">
        <f>$D64*R64</f>
        <v>0</v>
      </c>
      <c r="R64" s="143"/>
      <c r="S64" s="142">
        <f>$D64*T64</f>
        <v>28868.35</v>
      </c>
      <c r="T64" s="143">
        <v>1</v>
      </c>
      <c r="U64" s="143">
        <f>T64+R64+P64+N64+L64+J64+H64</f>
        <v>1</v>
      </c>
    </row>
    <row r="65" spans="1:22" s="93" customFormat="1" x14ac:dyDescent="0.25">
      <c r="A65" s="112"/>
      <c r="B65" s="130">
        <v>8</v>
      </c>
      <c r="C65" s="131" t="str">
        <f>VLOOKUP($B65,'PLAN SINTÉTICA'!B65:P120,4,0)</f>
        <v>PLANO DE EXECUÇÃO</v>
      </c>
      <c r="D65" s="132">
        <f>SUM(D66)</f>
        <v>13461.36</v>
      </c>
      <c r="E65" s="133">
        <f t="shared" si="47"/>
        <v>2.0470534456594917E-2</v>
      </c>
      <c r="F65" s="42"/>
      <c r="G65" s="134"/>
      <c r="H65" s="135"/>
      <c r="I65" s="136"/>
      <c r="J65" s="135"/>
      <c r="K65" s="136"/>
      <c r="L65" s="135"/>
      <c r="M65" s="136"/>
      <c r="N65" s="135"/>
      <c r="O65" s="136"/>
      <c r="P65" s="135"/>
      <c r="Q65" s="136"/>
      <c r="R65" s="135"/>
      <c r="S65" s="136"/>
      <c r="T65" s="135"/>
      <c r="U65" s="137"/>
      <c r="V65" s="138"/>
    </row>
    <row r="66" spans="1:22" outlineLevel="1" x14ac:dyDescent="0.25">
      <c r="B66" s="144" t="s">
        <v>78</v>
      </c>
      <c r="C66" s="139" t="str">
        <f>VLOOKUP($B66,'PLAN SINTÉTICA'!B:P,4,0)</f>
        <v>Plano de execução</v>
      </c>
      <c r="D66" s="140">
        <f>VLOOKUP($B66,'PLAN SINTÉTICA'!B:P,11,0)</f>
        <v>13461.36</v>
      </c>
      <c r="E66" s="141">
        <f t="shared" si="47"/>
        <v>2.0470534456594917E-2</v>
      </c>
      <c r="G66" s="142">
        <f>$D66*H66</f>
        <v>0</v>
      </c>
      <c r="H66" s="143"/>
      <c r="I66" s="142">
        <f>$D66*J66</f>
        <v>0</v>
      </c>
      <c r="J66" s="143"/>
      <c r="K66" s="142">
        <f>$D66*L66</f>
        <v>0</v>
      </c>
      <c r="L66" s="143"/>
      <c r="M66" s="142">
        <f>$D66*N66</f>
        <v>0</v>
      </c>
      <c r="N66" s="143"/>
      <c r="O66" s="142">
        <f>$D66*P66</f>
        <v>0</v>
      </c>
      <c r="P66" s="143"/>
      <c r="Q66" s="142">
        <f>$D66*R66</f>
        <v>0</v>
      </c>
      <c r="R66" s="143"/>
      <c r="S66" s="142">
        <f>$D66*T66</f>
        <v>13461.36</v>
      </c>
      <c r="T66" s="143">
        <v>1</v>
      </c>
      <c r="U66" s="143">
        <f>T66+R66+P66+N66+L66+J66+H66</f>
        <v>1</v>
      </c>
    </row>
    <row r="67" spans="1:22" x14ac:dyDescent="0.25">
      <c r="A67" s="112"/>
      <c r="B67" s="90"/>
      <c r="C67" s="155" t="s">
        <v>1</v>
      </c>
      <c r="D67" s="156">
        <f>D13+D36+D18+D16+D40+D63+D11+D65</f>
        <v>657596.89999999991</v>
      </c>
      <c r="E67" s="157">
        <f>E13+E36+E18+E16+E40+E63+E11+E65</f>
        <v>1</v>
      </c>
      <c r="G67" s="156">
        <f>SUM(G12:G66)</f>
        <v>0</v>
      </c>
      <c r="H67" s="158">
        <f>G67/$D$67</f>
        <v>0</v>
      </c>
      <c r="I67" s="156">
        <f>SUM(I12:I66)</f>
        <v>88598.04800000001</v>
      </c>
      <c r="J67" s="158">
        <f>I67/$D$67</f>
        <v>0.13473002685991983</v>
      </c>
      <c r="K67" s="156">
        <f>SUM(K12:K66)</f>
        <v>34458.911999999997</v>
      </c>
      <c r="L67" s="158">
        <f>K67/$D$67</f>
        <v>5.2401268923256784E-2</v>
      </c>
      <c r="M67" s="156">
        <f>SUM(M12:M66)</f>
        <v>104259.42000000003</v>
      </c>
      <c r="N67" s="158">
        <f>M67/$D$67</f>
        <v>0.15854609411936102</v>
      </c>
      <c r="O67" s="156">
        <f>SUM(O12:O66)</f>
        <v>191112.28399999999</v>
      </c>
      <c r="P67" s="158">
        <f>O67/$D$67</f>
        <v>0.29062223985544944</v>
      </c>
      <c r="Q67" s="156">
        <f>SUM(Q12:Q66)</f>
        <v>73785.088000000018</v>
      </c>
      <c r="R67" s="158">
        <f>Q67/$D$67</f>
        <v>0.1122041299160626</v>
      </c>
      <c r="S67" s="156">
        <f>SUM(S12:S66)</f>
        <v>165383.14799999999</v>
      </c>
      <c r="T67" s="158">
        <f>S67/$D$67</f>
        <v>0.25149624032595047</v>
      </c>
      <c r="U67" s="159"/>
    </row>
    <row r="68" spans="1:22" x14ac:dyDescent="0.25">
      <c r="B68" s="90"/>
      <c r="C68" s="155" t="s">
        <v>34</v>
      </c>
      <c r="D68" s="156">
        <f>D67</f>
        <v>657596.89999999991</v>
      </c>
      <c r="E68" s="160">
        <f>E67</f>
        <v>1</v>
      </c>
      <c r="G68" s="156">
        <f>G67</f>
        <v>0</v>
      </c>
      <c r="H68" s="161">
        <f>G68/$D$68</f>
        <v>0</v>
      </c>
      <c r="I68" s="156">
        <f t="shared" ref="I68:T68" si="64">I67+G68</f>
        <v>88598.04800000001</v>
      </c>
      <c r="J68" s="161">
        <f t="shared" si="64"/>
        <v>0.13473002685991983</v>
      </c>
      <c r="K68" s="156">
        <f t="shared" si="64"/>
        <v>123056.96000000001</v>
      </c>
      <c r="L68" s="161">
        <f t="shared" si="64"/>
        <v>0.18713129578317661</v>
      </c>
      <c r="M68" s="156">
        <f t="shared" si="64"/>
        <v>227316.38000000003</v>
      </c>
      <c r="N68" s="161">
        <f t="shared" si="64"/>
        <v>0.3456773899025376</v>
      </c>
      <c r="O68" s="156">
        <f t="shared" si="64"/>
        <v>418428.66399999999</v>
      </c>
      <c r="P68" s="161">
        <f t="shared" si="64"/>
        <v>0.63629962975798704</v>
      </c>
      <c r="Q68" s="156">
        <f t="shared" si="64"/>
        <v>492213.75199999998</v>
      </c>
      <c r="R68" s="161">
        <f t="shared" si="64"/>
        <v>0.74850375967404958</v>
      </c>
      <c r="S68" s="156">
        <f t="shared" si="64"/>
        <v>657596.89999999991</v>
      </c>
      <c r="T68" s="161">
        <f t="shared" si="64"/>
        <v>1</v>
      </c>
      <c r="U68" s="161"/>
    </row>
    <row r="70" spans="1:22" x14ac:dyDescent="0.25">
      <c r="D70" s="118"/>
      <c r="E70" s="118"/>
      <c r="G70" s="118"/>
      <c r="H70" s="118"/>
      <c r="I70" s="118"/>
      <c r="J70" s="118"/>
      <c r="K70" s="118"/>
      <c r="L70" s="118"/>
      <c r="M70" s="118"/>
      <c r="O70" s="162"/>
      <c r="P70" s="42"/>
      <c r="R70" s="42"/>
      <c r="T70" s="42"/>
      <c r="U70" s="42"/>
    </row>
    <row r="71" spans="1:22" x14ac:dyDescent="0.25">
      <c r="D71" s="118"/>
      <c r="E71" s="118"/>
    </row>
  </sheetData>
  <mergeCells count="15">
    <mergeCell ref="B9:U9"/>
    <mergeCell ref="B2:U2"/>
    <mergeCell ref="B3:U3"/>
    <mergeCell ref="B4:U4"/>
    <mergeCell ref="B5:U5"/>
    <mergeCell ref="B6:U6"/>
    <mergeCell ref="B8:U8"/>
    <mergeCell ref="B7:U7"/>
    <mergeCell ref="Q10:R10"/>
    <mergeCell ref="S10:T10"/>
    <mergeCell ref="G10:H10"/>
    <mergeCell ref="I10:J10"/>
    <mergeCell ref="K10:L10"/>
    <mergeCell ref="M10:N10"/>
    <mergeCell ref="O10:P10"/>
  </mergeCells>
  <phoneticPr fontId="8" type="noConversion"/>
  <conditionalFormatting sqref="G11:T66">
    <cfRule type="cellIs" dxfId="3" priority="1" operator="greaterThan">
      <formula>0</formula>
    </cfRule>
  </conditionalFormatting>
  <printOptions horizontalCentered="1"/>
  <pageMargins left="0.51181102362204722" right="0.51181102362204722" top="0.78740157480314965" bottom="0.78740157480314965" header="0.31496062992125984" footer="0.31496062992125984"/>
  <pageSetup paperSize="8" scale="55" orientation="landscape" r:id="rId1"/>
  <headerFooter>
    <oddFooter>&amp;LAGÊNCIA DE ASSUNTOS METROPOLITANOS DO PARANÁ - AMEP
DIRETORIA DE OBRAS
&amp;RPágina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57"/>
  <sheetViews>
    <sheetView showGridLines="0" view="pageBreakPreview" zoomScaleNormal="100" zoomScaleSheetLayoutView="100" workbookViewId="0">
      <pane xSplit="3" ySplit="10" topLeftCell="D11" activePane="bottomRight" state="frozen"/>
      <selection activeCell="L18" sqref="L18"/>
      <selection pane="topRight" activeCell="L18" sqref="L18"/>
      <selection pane="bottomLeft" activeCell="L18" sqref="L18"/>
      <selection pane="bottomRight" activeCell="H39" sqref="H39"/>
    </sheetView>
  </sheetViews>
  <sheetFormatPr defaultColWidth="9.140625" defaultRowHeight="12.75" outlineLevelRow="1" x14ac:dyDescent="0.25"/>
  <cols>
    <col min="1" max="1" width="4.85546875" style="163" customWidth="1"/>
    <col min="2" max="2" width="7.5703125" style="177" customWidth="1"/>
    <col min="3" max="3" width="50" style="165" customWidth="1"/>
    <col min="4" max="4" width="8.42578125" style="177" customWidth="1"/>
    <col min="5" max="5" width="19.5703125" style="178" customWidth="1"/>
    <col min="6" max="6" width="11.5703125" style="177" bestFit="1" customWidth="1"/>
    <col min="7" max="7" width="12.85546875" style="177" bestFit="1" customWidth="1"/>
    <col min="8" max="8" width="17.5703125" style="177" customWidth="1"/>
    <col min="9" max="9" width="9.140625" style="165"/>
    <col min="10" max="10" width="14.28515625" style="166" bestFit="1" customWidth="1"/>
    <col min="11" max="11" width="18.140625" style="165" customWidth="1"/>
    <col min="12" max="16384" width="9.140625" style="165"/>
  </cols>
  <sheetData>
    <row r="1" spans="1:11" s="42" customFormat="1" ht="15.75" x14ac:dyDescent="0.25">
      <c r="B1" s="46"/>
      <c r="D1" s="46"/>
      <c r="E1" s="46"/>
      <c r="F1" s="52"/>
      <c r="G1" s="46"/>
    </row>
    <row r="2" spans="1:11" s="42" customFormat="1" ht="15.75" x14ac:dyDescent="0.25">
      <c r="B2" s="309"/>
      <c r="C2" s="309"/>
      <c r="D2" s="309"/>
      <c r="E2" s="309"/>
      <c r="F2" s="309"/>
      <c r="G2" s="309"/>
      <c r="H2" s="309"/>
    </row>
    <row r="3" spans="1:11" s="42" customFormat="1" ht="15.75" customHeight="1" x14ac:dyDescent="0.25">
      <c r="A3" s="53"/>
      <c r="B3" s="310" t="s">
        <v>125</v>
      </c>
      <c r="C3" s="310"/>
      <c r="D3" s="310"/>
      <c r="E3" s="310"/>
      <c r="F3" s="310"/>
      <c r="G3" s="310"/>
      <c r="H3" s="310"/>
    </row>
    <row r="4" spans="1:11" s="42" customFormat="1" ht="15.75" x14ac:dyDescent="0.25">
      <c r="A4" s="53"/>
      <c r="B4" s="310"/>
      <c r="C4" s="310"/>
      <c r="D4" s="310"/>
      <c r="E4" s="310"/>
      <c r="F4" s="310"/>
      <c r="G4" s="310"/>
      <c r="H4" s="310"/>
    </row>
    <row r="5" spans="1:11" s="42" customFormat="1" ht="15.75" customHeight="1" x14ac:dyDescent="0.25">
      <c r="A5" s="53"/>
      <c r="B5" s="311" t="s">
        <v>7828</v>
      </c>
      <c r="C5" s="311"/>
      <c r="D5" s="311"/>
      <c r="E5" s="311"/>
      <c r="F5" s="311"/>
      <c r="G5" s="311"/>
      <c r="H5" s="311"/>
    </row>
    <row r="6" spans="1:11" s="42" customFormat="1" ht="15.75" x14ac:dyDescent="0.25">
      <c r="A6" s="53"/>
      <c r="B6" s="314"/>
      <c r="C6" s="314"/>
      <c r="D6" s="314"/>
      <c r="E6" s="314"/>
      <c r="F6" s="314"/>
      <c r="G6" s="314"/>
      <c r="H6" s="314"/>
    </row>
    <row r="7" spans="1:11" s="42" customFormat="1" ht="15.75" x14ac:dyDescent="0.25">
      <c r="A7" s="53"/>
      <c r="B7" s="313" t="s">
        <v>10042</v>
      </c>
      <c r="C7" s="313"/>
      <c r="D7" s="313"/>
      <c r="E7" s="313"/>
      <c r="F7" s="313"/>
      <c r="G7" s="313"/>
      <c r="H7" s="313"/>
    </row>
    <row r="8" spans="1:11" s="42" customFormat="1" ht="15.75" x14ac:dyDescent="0.25">
      <c r="A8" s="53"/>
      <c r="B8" s="313"/>
      <c r="C8" s="313"/>
      <c r="D8" s="313"/>
      <c r="E8" s="313"/>
      <c r="F8" s="313"/>
      <c r="G8" s="313"/>
      <c r="H8" s="313"/>
    </row>
    <row r="9" spans="1:11" s="42" customFormat="1" ht="15.75" customHeight="1" x14ac:dyDescent="0.25">
      <c r="A9" s="53"/>
      <c r="B9" s="315" t="s">
        <v>7832</v>
      </c>
      <c r="C9" s="315"/>
      <c r="D9" s="315"/>
      <c r="E9" s="315"/>
      <c r="F9" s="315"/>
      <c r="G9" s="315"/>
      <c r="H9" s="315"/>
    </row>
    <row r="10" spans="1:11" ht="31.5" customHeight="1" x14ac:dyDescent="0.25">
      <c r="B10" s="90" t="s">
        <v>2</v>
      </c>
      <c r="C10" s="90" t="s">
        <v>21</v>
      </c>
      <c r="D10" s="90" t="s">
        <v>20</v>
      </c>
      <c r="E10" s="164" t="s">
        <v>4</v>
      </c>
      <c r="F10" s="111" t="s">
        <v>24</v>
      </c>
      <c r="G10" s="111" t="s">
        <v>35</v>
      </c>
      <c r="H10" s="111" t="s">
        <v>37</v>
      </c>
    </row>
    <row r="11" spans="1:11" ht="15.75" outlineLevel="1" x14ac:dyDescent="0.25">
      <c r="B11" s="167" t="s">
        <v>7725</v>
      </c>
      <c r="C11" s="168" t="str">
        <f>VLOOKUP($B11,'PLAN SINTÉTICA'!$B:$M,4,FALSE)</f>
        <v>Projeto de arquitetura paisagistica</v>
      </c>
      <c r="D11" s="168" t="str">
        <f>VLOOKUP($B11,'PLAN SINTÉTICA'!$B:$M,5,FALSE)</f>
        <v>M²</v>
      </c>
      <c r="E11" s="169">
        <f>VLOOKUP($B11,'PLAN SINTÉTICA'!$B:$M,11,FALSE)</f>
        <v>127741.02</v>
      </c>
      <c r="F11" s="170">
        <f t="shared" ref="F11:F52" si="0">E11/$E$53</f>
        <v>0.19425429164888092</v>
      </c>
      <c r="G11" s="171">
        <f>F11</f>
        <v>0.19425429164888092</v>
      </c>
      <c r="H11" s="172" t="s">
        <v>36</v>
      </c>
      <c r="K11" s="173"/>
    </row>
    <row r="12" spans="1:11" ht="15.75" outlineLevel="1" x14ac:dyDescent="0.25">
      <c r="B12" s="167" t="s">
        <v>7726</v>
      </c>
      <c r="C12" s="168" t="str">
        <f>VLOOKUP($B12,'PLAN SINTÉTICA'!$B:$M,4,FALSE)</f>
        <v>Projeto de terraplenagem</v>
      </c>
      <c r="D12" s="168" t="str">
        <f>VLOOKUP($B12,'PLAN SINTÉTICA'!$B:$M,5,FALSE)</f>
        <v>M²</v>
      </c>
      <c r="E12" s="169">
        <f>VLOOKUP($B12,'PLAN SINTÉTICA'!$B:$M,11,FALSE)</f>
        <v>103573.8</v>
      </c>
      <c r="F12" s="170">
        <f t="shared" si="0"/>
        <v>0.15750347971530884</v>
      </c>
      <c r="G12" s="171">
        <f t="shared" ref="G12:G52" si="1">F12+G11</f>
        <v>0.35175777136418973</v>
      </c>
      <c r="H12" s="172" t="s">
        <v>36</v>
      </c>
      <c r="K12" s="173"/>
    </row>
    <row r="13" spans="1:11" ht="15.75" outlineLevel="1" x14ac:dyDescent="0.25">
      <c r="B13" s="167" t="s">
        <v>7731</v>
      </c>
      <c r="C13" s="168" t="str">
        <f>VLOOKUP($B13,'PLAN SINTÉTICA'!$B:$M,4,FALSE)</f>
        <v>Projeto de comunicação visual</v>
      </c>
      <c r="D13" s="168" t="str">
        <f>VLOOKUP($B13,'PLAN SINTÉTICA'!$B:$M,5,FALSE)</f>
        <v>M²</v>
      </c>
      <c r="E13" s="169">
        <f>VLOOKUP($B13,'PLAN SINTÉTICA'!$B:$M,11,FALSE)</f>
        <v>33201</v>
      </c>
      <c r="F13" s="170">
        <f t="shared" si="0"/>
        <v>5.0488376693989881E-2</v>
      </c>
      <c r="G13" s="171">
        <f t="shared" si="1"/>
        <v>0.4022461480581796</v>
      </c>
      <c r="H13" s="172" t="s">
        <v>36</v>
      </c>
      <c r="K13" s="173"/>
    </row>
    <row r="14" spans="1:11" ht="47.25" outlineLevel="1" x14ac:dyDescent="0.25">
      <c r="B14" s="167" t="s">
        <v>0</v>
      </c>
      <c r="C14" s="168" t="str">
        <f>VLOOKUP($B14,'PLAN SINTÉTICA'!$B:$M,4,FALSE)</f>
        <v>Levantamento topográfico planialtimétrico, incluindo mobilização e desmobilização, de áreas de 100.00,00 a 250.000,00 m²</v>
      </c>
      <c r="D14" s="168" t="str">
        <f>VLOOKUP($B14,'PLAN SINTÉTICA'!$B:$M,5,FALSE)</f>
        <v>M²</v>
      </c>
      <c r="E14" s="169">
        <f>VLOOKUP($B14,'PLAN SINTÉTICA'!$B:$M,11,FALSE)</f>
        <v>31817.759999999998</v>
      </c>
      <c r="F14" s="170">
        <f t="shared" si="0"/>
        <v>4.8384899624678873E-2</v>
      </c>
      <c r="G14" s="171">
        <f t="shared" si="1"/>
        <v>0.45063104768285844</v>
      </c>
      <c r="H14" s="172" t="s">
        <v>36</v>
      </c>
      <c r="K14" s="173"/>
    </row>
    <row r="15" spans="1:11" ht="47.25" outlineLevel="1" x14ac:dyDescent="0.25">
      <c r="B15" s="167" t="s">
        <v>7676</v>
      </c>
      <c r="C15" s="168" t="str">
        <f>VLOOKUP($B15,'PLAN SINTÉTICA'!$B:$M,4,FALSE)</f>
        <v>Levantamento topográfico planimétrico, incluindo mobilização e desmobilização, de áreas de 100.00,00 a 250.000,00 m²</v>
      </c>
      <c r="D15" s="168" t="str">
        <f>VLOOKUP($B15,'PLAN SINTÉTICA'!$B:$M,5,FALSE)</f>
        <v>M²</v>
      </c>
      <c r="E15" s="169">
        <f>VLOOKUP($B15,'PLAN SINTÉTICA'!$B:$M,11,FALSE)</f>
        <v>31387.98</v>
      </c>
      <c r="F15" s="170">
        <f t="shared" si="0"/>
        <v>4.7731338149556352E-2</v>
      </c>
      <c r="G15" s="171">
        <f t="shared" si="1"/>
        <v>0.49836238583241477</v>
      </c>
      <c r="H15" s="172" t="s">
        <v>36</v>
      </c>
      <c r="K15" s="173"/>
    </row>
    <row r="16" spans="1:11" ht="15.75" outlineLevel="1" x14ac:dyDescent="0.25">
      <c r="B16" s="167" t="s">
        <v>7730</v>
      </c>
      <c r="C16" s="168" t="str">
        <f>VLOOKUP($B16,'PLAN SINTÉTICA'!$B:$M,4,FALSE)</f>
        <v>Projeto de iluminação de área externa</v>
      </c>
      <c r="D16" s="168" t="str">
        <f>VLOOKUP($B16,'PLAN SINTÉTICA'!$B:$M,5,FALSE)</f>
        <v>M²</v>
      </c>
      <c r="E16" s="169">
        <f>VLOOKUP($B16,'PLAN SINTÉTICA'!$B:$M,11,FALSE)</f>
        <v>30378.21</v>
      </c>
      <c r="F16" s="170">
        <f t="shared" si="0"/>
        <v>4.6195792589654838E-2</v>
      </c>
      <c r="G16" s="171">
        <f t="shared" si="1"/>
        <v>0.54455817842206966</v>
      </c>
      <c r="H16" s="172" t="s">
        <v>36</v>
      </c>
      <c r="K16" s="173"/>
    </row>
    <row r="17" spans="2:11" ht="15.75" outlineLevel="1" x14ac:dyDescent="0.25">
      <c r="B17" s="167" t="s">
        <v>77</v>
      </c>
      <c r="C17" s="168" t="str">
        <f>VLOOKUP($B17,'PLAN SINTÉTICA'!$B:$M,4,FALSE)</f>
        <v>Orçamento</v>
      </c>
      <c r="D17" s="168" t="str">
        <f>VLOOKUP($B17,'PLAN SINTÉTICA'!$B:$M,5,FALSE)</f>
        <v>UN</v>
      </c>
      <c r="E17" s="169">
        <f>VLOOKUP($B17,'PLAN SINTÉTICA'!$B:$M,11,FALSE)</f>
        <v>28868.35</v>
      </c>
      <c r="F17" s="170">
        <f t="shared" si="0"/>
        <v>4.3899765950843127E-2</v>
      </c>
      <c r="G17" s="171">
        <f t="shared" si="1"/>
        <v>0.58845794437291277</v>
      </c>
      <c r="H17" s="172" t="s">
        <v>36</v>
      </c>
      <c r="K17" s="173"/>
    </row>
    <row r="18" spans="2:11" ht="15.75" outlineLevel="1" x14ac:dyDescent="0.25">
      <c r="B18" s="167" t="s">
        <v>7679</v>
      </c>
      <c r="C18" s="168" t="str">
        <f>VLOOKUP($B18,'PLAN SINTÉTICA'!$B:$M,4,FALSE)</f>
        <v>Estudo de Impacto de Vizinhança (EIV)</v>
      </c>
      <c r="D18" s="168" t="str">
        <f>VLOOKUP($B18,'PLAN SINTÉTICA'!$B:$M,5,FALSE)</f>
        <v>UN</v>
      </c>
      <c r="E18" s="169">
        <f>VLOOKUP($B18,'PLAN SINTÉTICA'!$B:$M,11,FALSE)</f>
        <v>24422.05</v>
      </c>
      <c r="F18" s="170">
        <f t="shared" si="0"/>
        <v>3.713832896718338E-2</v>
      </c>
      <c r="G18" s="171">
        <f t="shared" si="1"/>
        <v>0.62559627334009615</v>
      </c>
      <c r="H18" s="172" t="s">
        <v>36</v>
      </c>
      <c r="K18" s="173"/>
    </row>
    <row r="19" spans="2:11" ht="15.75" outlineLevel="1" x14ac:dyDescent="0.25">
      <c r="B19" s="167" t="s">
        <v>68</v>
      </c>
      <c r="C19" s="168" t="str">
        <f>VLOOKUP($B19,'PLAN SINTÉTICA'!$B:$M,4,FALSE)</f>
        <v>Projeto de Recuperação de Área Degradada (PRAD)</v>
      </c>
      <c r="D19" s="168" t="str">
        <f>VLOOKUP($B19,'PLAN SINTÉTICA'!$B:$M,5,FALSE)</f>
        <v>UN</v>
      </c>
      <c r="E19" s="169">
        <f>VLOOKUP($B19,'PLAN SINTÉTICA'!$B:$M,11,FALSE)</f>
        <v>24084.82</v>
      </c>
      <c r="F19" s="170">
        <f t="shared" si="0"/>
        <v>3.6625507206618516E-2</v>
      </c>
      <c r="G19" s="171">
        <f t="shared" si="1"/>
        <v>0.66222178054671466</v>
      </c>
      <c r="H19" s="172" t="s">
        <v>36</v>
      </c>
      <c r="K19" s="173"/>
    </row>
    <row r="20" spans="2:11" ht="15.75" outlineLevel="1" x14ac:dyDescent="0.25">
      <c r="B20" s="167" t="s">
        <v>5</v>
      </c>
      <c r="C20" s="168" t="str">
        <f>VLOOKUP($B20,'PLAN SINTÉTICA'!$B:$M,4,FALSE)</f>
        <v>Estudos hidrológicos</v>
      </c>
      <c r="D20" s="168" t="str">
        <f>VLOOKUP($B20,'PLAN SINTÉTICA'!$B:$M,5,FALSE)</f>
        <v>UN</v>
      </c>
      <c r="E20" s="169">
        <f>VLOOKUP($B20,'PLAN SINTÉTICA'!$B:$M,11,FALSE)</f>
        <v>23119.77</v>
      </c>
      <c r="F20" s="170">
        <f t="shared" si="0"/>
        <v>3.5157966833481109E-2</v>
      </c>
      <c r="G20" s="171">
        <f t="shared" si="1"/>
        <v>0.69737974738019581</v>
      </c>
      <c r="H20" s="172" t="s">
        <v>36</v>
      </c>
      <c r="K20" s="173"/>
    </row>
    <row r="21" spans="2:11" ht="15.75" outlineLevel="1" x14ac:dyDescent="0.25">
      <c r="B21" s="167" t="s">
        <v>7728</v>
      </c>
      <c r="C21" s="168" t="str">
        <f>VLOOKUP($B21,'PLAN SINTÉTICA'!$B:$M,4,FALSE)</f>
        <v>Projeto de pavimentação</v>
      </c>
      <c r="D21" s="168" t="str">
        <f>VLOOKUP($B21,'PLAN SINTÉTICA'!$B:$M,5,FALSE)</f>
        <v>M²</v>
      </c>
      <c r="E21" s="169">
        <f>VLOOKUP($B21,'PLAN SINTÉTICA'!$B:$M,11,FALSE)</f>
        <v>22791</v>
      </c>
      <c r="F21" s="170">
        <f t="shared" si="0"/>
        <v>3.4658010097067059E-2</v>
      </c>
      <c r="G21" s="171">
        <f t="shared" si="1"/>
        <v>0.73203775747726285</v>
      </c>
      <c r="H21" s="172" t="s">
        <v>36</v>
      </c>
      <c r="K21" s="173"/>
    </row>
    <row r="22" spans="2:11" ht="15.75" outlineLevel="1" x14ac:dyDescent="0.25">
      <c r="B22" s="167" t="s">
        <v>7</v>
      </c>
      <c r="C22" s="168" t="str">
        <f>VLOOKUP($B22,'PLAN SINTÉTICA'!$B:$M,4,FALSE)</f>
        <v>Plano de Controle Ambiental Simplificado (PCAS)</v>
      </c>
      <c r="D22" s="168" t="str">
        <f>VLOOKUP($B22,'PLAN SINTÉTICA'!$B:$M,5,FALSE)</f>
        <v>UN</v>
      </c>
      <c r="E22" s="169">
        <f>VLOOKUP($B22,'PLAN SINTÉTICA'!$B:$M,11,FALSE)</f>
        <v>19597.16</v>
      </c>
      <c r="F22" s="170">
        <f t="shared" si="0"/>
        <v>2.9801174549332572E-2</v>
      </c>
      <c r="G22" s="171">
        <f t="shared" si="1"/>
        <v>0.76183893202659547</v>
      </c>
      <c r="H22" s="172" t="s">
        <v>36</v>
      </c>
      <c r="K22" s="173"/>
    </row>
    <row r="23" spans="2:11" ht="15.75" outlineLevel="1" x14ac:dyDescent="0.25">
      <c r="B23" s="167" t="s">
        <v>7729</v>
      </c>
      <c r="C23" s="168" t="str">
        <f>VLOOKUP($B23,'PLAN SINTÉTICA'!$B:$M,4,FALSE)</f>
        <v xml:space="preserve">	Projeto de rede elétrica de rede externa</v>
      </c>
      <c r="D23" s="168" t="str">
        <f>VLOOKUP($B23,'PLAN SINTÉTICA'!$B:$M,5,FALSE)</f>
        <v>M²</v>
      </c>
      <c r="E23" s="169">
        <f>VLOOKUP($B23,'PLAN SINTÉTICA'!$B:$M,11,FALSE)</f>
        <v>18132.73</v>
      </c>
      <c r="F23" s="170">
        <f t="shared" si="0"/>
        <v>2.7574232786073041E-2</v>
      </c>
      <c r="G23" s="171">
        <f t="shared" si="1"/>
        <v>0.78941316481266854</v>
      </c>
      <c r="H23" s="172" t="s">
        <v>36</v>
      </c>
      <c r="K23" s="173"/>
    </row>
    <row r="24" spans="2:11" ht="15.75" outlineLevel="1" x14ac:dyDescent="0.25">
      <c r="B24" s="167" t="s">
        <v>7727</v>
      </c>
      <c r="C24" s="168" t="str">
        <f>VLOOKUP($B24,'PLAN SINTÉTICA'!$B:$M,4,FALSE)</f>
        <v>Projeto de drenagem</v>
      </c>
      <c r="D24" s="168" t="str">
        <f>VLOOKUP($B24,'PLAN SINTÉTICA'!$B:$M,5,FALSE)</f>
        <v>M²</v>
      </c>
      <c r="E24" s="169">
        <f>VLOOKUP($B24,'PLAN SINTÉTICA'!$B:$M,11,FALSE)</f>
        <v>16719.79</v>
      </c>
      <c r="F24" s="170">
        <f t="shared" si="0"/>
        <v>2.5425591270275143E-2</v>
      </c>
      <c r="G24" s="171">
        <f t="shared" si="1"/>
        <v>0.81483875608294365</v>
      </c>
      <c r="H24" s="172" t="s">
        <v>38</v>
      </c>
      <c r="K24" s="173"/>
    </row>
    <row r="25" spans="2:11" ht="15.75" outlineLevel="1" x14ac:dyDescent="0.25">
      <c r="B25" s="167" t="s">
        <v>78</v>
      </c>
      <c r="C25" s="168" t="str">
        <f>VLOOKUP($B25,'PLAN SINTÉTICA'!$B:$M,4,FALSE)</f>
        <v>Plano de execução</v>
      </c>
      <c r="D25" s="168" t="str">
        <f>VLOOKUP($B25,'PLAN SINTÉTICA'!$B:$M,5,FALSE)</f>
        <v>M²</v>
      </c>
      <c r="E25" s="169">
        <f>VLOOKUP($B25,'PLAN SINTÉTICA'!$B:$M,11,FALSE)</f>
        <v>13461.36</v>
      </c>
      <c r="F25" s="170">
        <f t="shared" si="0"/>
        <v>2.047053445659491E-2</v>
      </c>
      <c r="G25" s="171">
        <f t="shared" si="1"/>
        <v>0.83530929053953851</v>
      </c>
      <c r="H25" s="172" t="s">
        <v>38</v>
      </c>
      <c r="K25" s="173"/>
    </row>
    <row r="26" spans="2:11" ht="31.5" outlineLevel="1" x14ac:dyDescent="0.25">
      <c r="B26" s="167" t="s">
        <v>7784</v>
      </c>
      <c r="C26" s="168" t="str">
        <f>VLOOKUP($B26,'PLAN SINTÉTICA'!$B:$M,4,FALSE)</f>
        <v>Ensaio de granulometria por sedimentação+peneiramento</v>
      </c>
      <c r="D26" s="168" t="str">
        <f>VLOOKUP($B26,'PLAN SINTÉTICA'!$B:$M,5,FALSE)</f>
        <v>UN</v>
      </c>
      <c r="E26" s="169">
        <f>VLOOKUP($B26,'PLAN SINTÉTICA'!$B:$M,11,FALSE)</f>
        <v>11964.45</v>
      </c>
      <c r="F26" s="170">
        <f t="shared" si="0"/>
        <v>1.8194200733002236E-2</v>
      </c>
      <c r="G26" s="171">
        <f t="shared" si="1"/>
        <v>0.85350349127254077</v>
      </c>
      <c r="H26" s="172" t="s">
        <v>38</v>
      </c>
      <c r="K26" s="173"/>
    </row>
    <row r="27" spans="2:11" ht="31.5" outlineLevel="1" x14ac:dyDescent="0.25">
      <c r="B27" s="167" t="s">
        <v>67</v>
      </c>
      <c r="C27" s="168" t="str">
        <f>VLOOKUP($B27,'PLAN SINTÉTICA'!$B:$M,4,FALSE)</f>
        <v>Plano de Gerenciamento de Resíduos da Construção Civil - PGRCC</v>
      </c>
      <c r="D27" s="168" t="str">
        <f>VLOOKUP($B27,'PLAN SINTÉTICA'!$B:$M,5,FALSE)</f>
        <v>UN</v>
      </c>
      <c r="E27" s="169">
        <f>VLOOKUP($B27,'PLAN SINTÉTICA'!$B:$M,11,FALSE)</f>
        <v>9004.34</v>
      </c>
      <c r="F27" s="170">
        <f t="shared" si="0"/>
        <v>1.3692795692923733E-2</v>
      </c>
      <c r="G27" s="171">
        <f t="shared" si="1"/>
        <v>0.86719628696546447</v>
      </c>
      <c r="H27" s="172" t="s">
        <v>38</v>
      </c>
      <c r="K27" s="173"/>
    </row>
    <row r="28" spans="2:11" ht="15.75" outlineLevel="1" x14ac:dyDescent="0.25">
      <c r="B28" s="167" t="s">
        <v>7742</v>
      </c>
      <c r="C28" s="168" t="str">
        <f>VLOOKUP($B28,'PLAN SINTÉTICA'!$B:$M,4,FALSE)</f>
        <v>Projeto de drenagem de acesso ao parque</v>
      </c>
      <c r="D28" s="168" t="str">
        <f>VLOOKUP($B28,'PLAN SINTÉTICA'!$B:$M,5,FALSE)</f>
        <v>KM</v>
      </c>
      <c r="E28" s="169">
        <f>VLOOKUP($B28,'PLAN SINTÉTICA'!$B:$M,11,FALSE)</f>
        <v>8400.76</v>
      </c>
      <c r="F28" s="170">
        <f t="shared" si="0"/>
        <v>1.2774938567988989E-2</v>
      </c>
      <c r="G28" s="171">
        <f t="shared" si="1"/>
        <v>0.87997122553345342</v>
      </c>
      <c r="H28" s="172" t="s">
        <v>38</v>
      </c>
      <c r="K28" s="173"/>
    </row>
    <row r="29" spans="2:11" ht="15.75" outlineLevel="1" x14ac:dyDescent="0.25">
      <c r="B29" s="167" t="s">
        <v>7733</v>
      </c>
      <c r="C29" s="168" t="str">
        <f>VLOOKUP($B29,'PLAN SINTÉTICA'!$B:$M,4,FALSE)</f>
        <v>Projeto arquitetônico</v>
      </c>
      <c r="D29" s="168" t="str">
        <f>VLOOKUP($B29,'PLAN SINTÉTICA'!$B:$M,5,FALSE)</f>
        <v>M²</v>
      </c>
      <c r="E29" s="169">
        <f>VLOOKUP($B29,'PLAN SINTÉTICA'!$B:$M,11,FALSE)</f>
        <v>8017.8</v>
      </c>
      <c r="F29" s="170">
        <f t="shared" si="0"/>
        <v>1.2192575725341768E-2</v>
      </c>
      <c r="G29" s="171">
        <f t="shared" si="1"/>
        <v>0.89216380125879513</v>
      </c>
      <c r="H29" s="172" t="s">
        <v>38</v>
      </c>
      <c r="K29" s="173"/>
    </row>
    <row r="30" spans="2:11" ht="31.5" outlineLevel="1" x14ac:dyDescent="0.25">
      <c r="B30" s="167" t="s">
        <v>7792</v>
      </c>
      <c r="C30" s="168" t="str">
        <f>VLOOKUP($B30,'PLAN SINTÉTICA'!$B:$M,4,FALSE)</f>
        <v>Sondagem a percussão (SPT), por metro linear, exclusive mobilização e descolamento entre furos</v>
      </c>
      <c r="D30" s="168" t="str">
        <f>VLOOKUP($B30,'PLAN SINTÉTICA'!$B:$M,5,FALSE)</f>
        <v>M</v>
      </c>
      <c r="E30" s="169">
        <f>VLOOKUP($B30,'PLAN SINTÉTICA'!$B:$M,11,FALSE)</f>
        <v>5982.3</v>
      </c>
      <c r="F30" s="170">
        <f t="shared" si="0"/>
        <v>9.0972144181336607E-3</v>
      </c>
      <c r="G30" s="171">
        <f t="shared" si="1"/>
        <v>0.90126101567692884</v>
      </c>
      <c r="H30" s="172" t="s">
        <v>38</v>
      </c>
      <c r="K30" s="173"/>
    </row>
    <row r="31" spans="2:11" ht="15.75" outlineLevel="1" x14ac:dyDescent="0.25">
      <c r="B31" s="257" t="s">
        <v>7741</v>
      </c>
      <c r="C31" s="258" t="str">
        <f>VLOOKUP($B31,'PLAN SINTÉTICA'!$B:$M,4,FALSE)</f>
        <v>Projeto de pavimentação de acesso ao parque</v>
      </c>
      <c r="D31" s="258" t="str">
        <f>VLOOKUP($B31,'PLAN SINTÉTICA'!$B:$M,5,FALSE)</f>
        <v>KM</v>
      </c>
      <c r="E31" s="169">
        <f>VLOOKUP($B31,'PLAN SINTÉTICA'!$B:$M,11,FALSE)</f>
        <v>5600.51</v>
      </c>
      <c r="F31" s="259">
        <f t="shared" si="0"/>
        <v>8.5166307809541059E-3</v>
      </c>
      <c r="G31" s="171">
        <f t="shared" si="1"/>
        <v>0.90977764645788295</v>
      </c>
      <c r="H31" s="260" t="s">
        <v>38</v>
      </c>
      <c r="K31" s="173"/>
    </row>
    <row r="32" spans="2:11" ht="31.5" outlineLevel="1" x14ac:dyDescent="0.25">
      <c r="B32" s="167" t="s">
        <v>7789</v>
      </c>
      <c r="C32" s="168" t="str">
        <f>VLOOKUP($B32,'PLAN SINTÉTICA'!$B:$M,4,FALSE)</f>
        <v>Ensaio índice suporte Califórnia (ISC) e expansão na energia normal</v>
      </c>
      <c r="D32" s="168" t="str">
        <f>VLOOKUP($B32,'PLAN SINTÉTICA'!$B:$M,5,FALSE)</f>
        <v>UN</v>
      </c>
      <c r="E32" s="169">
        <f>VLOOKUP($B32,'PLAN SINTÉTICA'!$B:$M,11,FALSE)</f>
        <v>5499.75</v>
      </c>
      <c r="F32" s="170">
        <f t="shared" si="0"/>
        <v>8.3634062143541112E-3</v>
      </c>
      <c r="G32" s="171">
        <f t="shared" si="1"/>
        <v>0.91814105267223711</v>
      </c>
      <c r="H32" s="172" t="s">
        <v>38</v>
      </c>
    </row>
    <row r="33" spans="1:10" ht="15.75" outlineLevel="1" x14ac:dyDescent="0.25">
      <c r="B33" s="167" t="s">
        <v>7788</v>
      </c>
      <c r="C33" s="168" t="str">
        <f>VLOOKUP($B33,'PLAN SINTÉTICA'!$B:$M,4,FALSE)</f>
        <v>Ensaio de compactação proctor normal</v>
      </c>
      <c r="D33" s="168" t="str">
        <f>VLOOKUP($B33,'PLAN SINTÉTICA'!$B:$M,5,FALSE)</f>
        <v>UN</v>
      </c>
      <c r="E33" s="169">
        <f>VLOOKUP($B33,'PLAN SINTÉTICA'!$B:$M,11,FALSE)</f>
        <v>4245.45</v>
      </c>
      <c r="F33" s="170">
        <f t="shared" si="0"/>
        <v>6.4560067117104703E-3</v>
      </c>
      <c r="G33" s="171">
        <f t="shared" si="1"/>
        <v>0.92459705938394754</v>
      </c>
      <c r="H33" s="172" t="s">
        <v>38</v>
      </c>
    </row>
    <row r="34" spans="1:10" ht="15.75" outlineLevel="1" x14ac:dyDescent="0.25">
      <c r="B34" s="167" t="s">
        <v>7739</v>
      </c>
      <c r="C34" s="168" t="str">
        <f>VLOOKUP($B34,'PLAN SINTÉTICA'!$B:$M,4,FALSE)</f>
        <v>Projeto geométrico de acesso ao parque</v>
      </c>
      <c r="D34" s="168" t="str">
        <f>VLOOKUP($B34,'PLAN SINTÉTICA'!$B:$M,5,FALSE)</f>
        <v>KM</v>
      </c>
      <c r="E34" s="169">
        <f>VLOOKUP($B34,'PLAN SINTÉTICA'!$B:$M,11,FALSE)</f>
        <v>4200.38</v>
      </c>
      <c r="F34" s="170">
        <f t="shared" si="0"/>
        <v>6.3874692839944944E-3</v>
      </c>
      <c r="G34" s="171">
        <f t="shared" si="1"/>
        <v>0.93098452866794201</v>
      </c>
      <c r="H34" s="172" t="s">
        <v>38</v>
      </c>
    </row>
    <row r="35" spans="1:10" ht="15.75" outlineLevel="1" x14ac:dyDescent="0.25">
      <c r="B35" s="167" t="s">
        <v>7743</v>
      </c>
      <c r="C35" s="168" t="str">
        <f>VLOOKUP($B35,'PLAN SINTÉTICA'!$B:$M,4,FALSE)</f>
        <v xml:space="preserve">Projeto de sinalização de acesso ao parque </v>
      </c>
      <c r="D35" s="168" t="str">
        <f>VLOOKUP($B35,'PLAN SINTÉTICA'!$B:$M,5,FALSE)</f>
        <v>KM</v>
      </c>
      <c r="E35" s="169">
        <f>VLOOKUP($B35,'PLAN SINTÉTICA'!$B:$M,11,FALSE)</f>
        <v>4200.38</v>
      </c>
      <c r="F35" s="170">
        <f t="shared" si="0"/>
        <v>6.3874692839944944E-3</v>
      </c>
      <c r="G35" s="171">
        <f t="shared" si="1"/>
        <v>0.93737199795193649</v>
      </c>
      <c r="H35" s="172" t="s">
        <v>38</v>
      </c>
    </row>
    <row r="36" spans="1:10" s="175" customFormat="1" ht="15.75" outlineLevel="1" collapsed="1" x14ac:dyDescent="0.25">
      <c r="A36" s="174"/>
      <c r="B36" s="167" t="s">
        <v>7794</v>
      </c>
      <c r="C36" s="168" t="str">
        <f>VLOOKUP($B36,'PLAN SINTÉTICA'!$B:$M,4,FALSE)</f>
        <v>Deslocamento entre furos, em mesma área</v>
      </c>
      <c r="D36" s="168" t="str">
        <f>VLOOKUP($B36,'PLAN SINTÉTICA'!$B:$M,5,FALSE)</f>
        <v>UN</v>
      </c>
      <c r="E36" s="169">
        <f>VLOOKUP($B36,'PLAN SINTÉTICA'!$B:$M,11,FALSE)</f>
        <v>3859.5</v>
      </c>
      <c r="F36" s="170">
        <f t="shared" si="0"/>
        <v>5.8690970106458819E-3</v>
      </c>
      <c r="G36" s="171">
        <f t="shared" si="1"/>
        <v>0.94324109496258235</v>
      </c>
      <c r="H36" s="172" t="s">
        <v>38</v>
      </c>
      <c r="J36" s="176"/>
    </row>
    <row r="37" spans="1:10" ht="15.75" outlineLevel="1" x14ac:dyDescent="0.25">
      <c r="B37" s="167" t="s">
        <v>7755</v>
      </c>
      <c r="C37" s="168" t="str">
        <f>VLOOKUP($B37,'PLAN SINTÉTICA'!$B:$M,4,FALSE)</f>
        <v>Projeto de rede de distribuição urbana</v>
      </c>
      <c r="D37" s="168" t="str">
        <f>VLOOKUP($B37,'PLAN SINTÉTICA'!$B:$M,5,FALSE)</f>
        <v>KM</v>
      </c>
      <c r="E37" s="169">
        <f>VLOOKUP($B37,'PLAN SINTÉTICA'!$B:$M,11,FALSE)</f>
        <v>3605.42</v>
      </c>
      <c r="F37" s="170">
        <f t="shared" si="0"/>
        <v>5.4827204933599891E-3</v>
      </c>
      <c r="G37" s="171">
        <f t="shared" si="1"/>
        <v>0.94872381545594231</v>
      </c>
      <c r="H37" s="172" t="s">
        <v>38</v>
      </c>
    </row>
    <row r="38" spans="1:10" ht="15.75" outlineLevel="1" x14ac:dyDescent="0.25">
      <c r="B38" s="167" t="s">
        <v>7735</v>
      </c>
      <c r="C38" s="168" t="str">
        <f>VLOOKUP($B38,'PLAN SINTÉTICA'!$B:$M,4,FALSE)</f>
        <v>Projeto de supraestrutura</v>
      </c>
      <c r="D38" s="168" t="str">
        <f>VLOOKUP($B38,'PLAN SINTÉTICA'!$B:$M,5,FALSE)</f>
        <v>M²</v>
      </c>
      <c r="E38" s="169">
        <f>VLOOKUP($B38,'PLAN SINTÉTICA'!$B:$M,11,FALSE)</f>
        <v>3363.16</v>
      </c>
      <c r="F38" s="170">
        <f t="shared" si="0"/>
        <v>5.1143185133628198E-3</v>
      </c>
      <c r="G38" s="171">
        <f t="shared" si="1"/>
        <v>0.95383813396930517</v>
      </c>
      <c r="H38" s="172" t="s">
        <v>39</v>
      </c>
    </row>
    <row r="39" spans="1:10" s="175" customFormat="1" ht="15.75" outlineLevel="1" collapsed="1" x14ac:dyDescent="0.25">
      <c r="A39" s="174"/>
      <c r="B39" s="167" t="s">
        <v>7786</v>
      </c>
      <c r="C39" s="168" t="str">
        <f>VLOOKUP($B39,'PLAN SINTÉTICA'!$B:$M,4,FALSE)</f>
        <v>Ensaio de limite de liquidez (LL)</v>
      </c>
      <c r="D39" s="168" t="str">
        <f>VLOOKUP($B39,'PLAN SINTÉTICA'!$B:$M,5,FALSE)</f>
        <v>UN</v>
      </c>
      <c r="E39" s="169">
        <f>VLOOKUP($B39,'PLAN SINTÉTICA'!$B:$M,11,FALSE)</f>
        <v>3184.05</v>
      </c>
      <c r="F39" s="170">
        <f t="shared" si="0"/>
        <v>4.8419480079665818E-3</v>
      </c>
      <c r="G39" s="171">
        <f t="shared" si="1"/>
        <v>0.95868008197727173</v>
      </c>
      <c r="H39" s="172" t="s">
        <v>39</v>
      </c>
      <c r="J39" s="176"/>
    </row>
    <row r="40" spans="1:10" ht="15.75" outlineLevel="1" x14ac:dyDescent="0.25">
      <c r="B40" s="167" t="s">
        <v>7787</v>
      </c>
      <c r="C40" s="168" t="str">
        <f>VLOOKUP($B40,'PLAN SINTÉTICA'!$B:$M,4,FALSE)</f>
        <v>Ensaio de limite de plasticidade (LP)</v>
      </c>
      <c r="D40" s="168" t="str">
        <f>VLOOKUP($B40,'PLAN SINTÉTICA'!$B:$M,5,FALSE)</f>
        <v>UN</v>
      </c>
      <c r="E40" s="169">
        <f>VLOOKUP($B40,'PLAN SINTÉTICA'!$B:$M,11,FALSE)</f>
        <v>3184.05</v>
      </c>
      <c r="F40" s="170">
        <f t="shared" si="0"/>
        <v>4.8419480079665818E-3</v>
      </c>
      <c r="G40" s="171">
        <f t="shared" si="1"/>
        <v>0.96352202998523828</v>
      </c>
      <c r="H40" s="172" t="s">
        <v>39</v>
      </c>
    </row>
    <row r="41" spans="1:10" ht="31.5" outlineLevel="1" x14ac:dyDescent="0.25">
      <c r="B41" s="167" t="s">
        <v>7790</v>
      </c>
      <c r="C41" s="168" t="str">
        <f>VLOOKUP($B41,'PLAN SINTÉTICA'!$B:$M,4,FALSE)</f>
        <v>Mobilização e desmobilização de pessoal e equipamentos</v>
      </c>
      <c r="D41" s="168" t="str">
        <f>VLOOKUP($B41,'PLAN SINTÉTICA'!$B:$M,5,FALSE)</f>
        <v>UN</v>
      </c>
      <c r="E41" s="169">
        <f>VLOOKUP($B41,'PLAN SINTÉTICA'!$B:$M,11,FALSE)</f>
        <v>3087.6</v>
      </c>
      <c r="F41" s="170">
        <f t="shared" si="0"/>
        <v>4.6952776085167061E-3</v>
      </c>
      <c r="G41" s="171">
        <f t="shared" si="1"/>
        <v>0.96821730759375502</v>
      </c>
      <c r="H41" s="172" t="s">
        <v>39</v>
      </c>
    </row>
    <row r="42" spans="1:10" ht="15.75" outlineLevel="1" x14ac:dyDescent="0.25">
      <c r="B42" s="167" t="s">
        <v>7785</v>
      </c>
      <c r="C42" s="168" t="str">
        <f>VLOOKUP($B42,'PLAN SINTÉTICA'!$B:$M,4,FALSE)</f>
        <v>Ensaio de massa específica dos grãos</v>
      </c>
      <c r="D42" s="168" t="str">
        <f>VLOOKUP($B42,'PLAN SINTÉTICA'!$B:$M,5,FALSE)</f>
        <v>UN</v>
      </c>
      <c r="E42" s="169">
        <f>VLOOKUP($B42,'PLAN SINTÉTICA'!$B:$M,11,FALSE)</f>
        <v>2933.25</v>
      </c>
      <c r="F42" s="170">
        <f t="shared" si="0"/>
        <v>4.4605593487438873E-3</v>
      </c>
      <c r="G42" s="171">
        <f t="shared" si="1"/>
        <v>0.97267786694249891</v>
      </c>
      <c r="H42" s="172" t="s">
        <v>39</v>
      </c>
    </row>
    <row r="43" spans="1:10" ht="31.5" outlineLevel="1" x14ac:dyDescent="0.25">
      <c r="B43" s="167" t="s">
        <v>7795</v>
      </c>
      <c r="C43" s="168" t="str">
        <f>VLOOKUP($B43,'PLAN SINTÉTICA'!$B:$M,4,FALSE)</f>
        <v>Sondagem a trado (ST), por metro linear, exclusive mobilização e descolamento entre furos</v>
      </c>
      <c r="D43" s="168" t="str">
        <f>VLOOKUP($B43,'PLAN SINTÉTICA'!$B:$M,5,FALSE)</f>
        <v>M</v>
      </c>
      <c r="E43" s="169">
        <f>VLOOKUP($B43,'PLAN SINTÉTICA'!$B:$M,11,FALSE)</f>
        <v>2894.63</v>
      </c>
      <c r="F43" s="170">
        <f t="shared" si="0"/>
        <v>4.4018303614265812E-3</v>
      </c>
      <c r="G43" s="171">
        <f t="shared" si="1"/>
        <v>0.97707969730392552</v>
      </c>
      <c r="H43" s="172" t="s">
        <v>39</v>
      </c>
    </row>
    <row r="44" spans="1:10" ht="15.75" outlineLevel="1" x14ac:dyDescent="0.25">
      <c r="B44" s="167" t="s">
        <v>7783</v>
      </c>
      <c r="C44" s="168" t="str">
        <f>VLOOKUP($B44,'PLAN SINTÉTICA'!$B:$M,4,FALSE)</f>
        <v>Ensaio de massa específica "in situ"</v>
      </c>
      <c r="D44" s="168" t="str">
        <f>VLOOKUP($B44,'PLAN SINTÉTICA'!$B:$M,5,FALSE)</f>
        <v>UN</v>
      </c>
      <c r="E44" s="169">
        <f>VLOOKUP($B44,'PLAN SINTÉTICA'!$B:$M,11,FALSE)</f>
        <v>2772.15</v>
      </c>
      <c r="F44" s="170">
        <f t="shared" si="0"/>
        <v>4.2155764420422287E-3</v>
      </c>
      <c r="G44" s="171">
        <f t="shared" si="1"/>
        <v>0.9812952737459677</v>
      </c>
      <c r="H44" s="172" t="s">
        <v>39</v>
      </c>
    </row>
    <row r="45" spans="1:10" s="175" customFormat="1" ht="15.75" outlineLevel="1" collapsed="1" x14ac:dyDescent="0.25">
      <c r="A45" s="174"/>
      <c r="B45" s="167" t="s">
        <v>7737</v>
      </c>
      <c r="C45" s="168" t="str">
        <f>VLOOKUP($B45,'PLAN SINTÉTICA'!$B:$M,4,FALSE)</f>
        <v>Projeto de instalações sanitárias e hidráulicas</v>
      </c>
      <c r="D45" s="168" t="str">
        <f>VLOOKUP($B45,'PLAN SINTÉTICA'!$B:$M,5,FALSE)</f>
        <v>M²</v>
      </c>
      <c r="E45" s="169">
        <f>VLOOKUP($B45,'PLAN SINTÉTICA'!$B:$M,11,FALSE)</f>
        <v>2309.06</v>
      </c>
      <c r="F45" s="170">
        <f t="shared" si="0"/>
        <v>3.5113608351864181E-3</v>
      </c>
      <c r="G45" s="171">
        <f t="shared" si="1"/>
        <v>0.98480663458115414</v>
      </c>
      <c r="H45" s="172" t="s">
        <v>39</v>
      </c>
      <c r="J45" s="176"/>
    </row>
    <row r="46" spans="1:10" ht="15.75" outlineLevel="1" x14ac:dyDescent="0.25">
      <c r="B46" s="167" t="s">
        <v>7736</v>
      </c>
      <c r="C46" s="168" t="str">
        <f>VLOOKUP($B46,'PLAN SINTÉTICA'!$B:$M,4,FALSE)</f>
        <v>Projeto de instalações elétrica e de lógica</v>
      </c>
      <c r="D46" s="168" t="str">
        <f>VLOOKUP($B46,'PLAN SINTÉTICA'!$B:$M,5,FALSE)</f>
        <v>M²</v>
      </c>
      <c r="E46" s="169">
        <f>VLOOKUP($B46,'PLAN SINTÉTICA'!$B:$M,11,FALSE)</f>
        <v>2216.1</v>
      </c>
      <c r="F46" s="170">
        <f t="shared" si="0"/>
        <v>3.3699976383708614E-3</v>
      </c>
      <c r="G46" s="171">
        <f t="shared" si="1"/>
        <v>0.98817663221952501</v>
      </c>
      <c r="H46" s="172" t="s">
        <v>39</v>
      </c>
    </row>
    <row r="47" spans="1:10" ht="31.5" outlineLevel="1" x14ac:dyDescent="0.25">
      <c r="B47" s="167" t="s">
        <v>7793</v>
      </c>
      <c r="C47" s="168" t="str">
        <f>VLOOKUP($B47,'PLAN SINTÉTICA'!$B:$M,4,FALSE)</f>
        <v>Mobilização e desmobilização de pessoal e equipamentos</v>
      </c>
      <c r="D47" s="168" t="str">
        <f>VLOOKUP($B47,'PLAN SINTÉTICA'!$B:$M,5,FALSE)</f>
        <v>UN</v>
      </c>
      <c r="E47" s="169">
        <f>VLOOKUP($B47,'PLAN SINTÉTICA'!$B:$M,11,FALSE)</f>
        <v>2187.0500000000002</v>
      </c>
      <c r="F47" s="170">
        <f t="shared" si="0"/>
        <v>3.3258216393660003E-3</v>
      </c>
      <c r="G47" s="171">
        <f t="shared" si="1"/>
        <v>0.99150245385889102</v>
      </c>
      <c r="H47" s="172" t="s">
        <v>39</v>
      </c>
    </row>
    <row r="48" spans="1:10" ht="15.75" outlineLevel="1" x14ac:dyDescent="0.25">
      <c r="B48" s="167" t="s">
        <v>7734</v>
      </c>
      <c r="C48" s="168" t="str">
        <f>VLOOKUP($B48,'PLAN SINTÉTICA'!$B:$M,4,FALSE)</f>
        <v>Projeto de infraestrutura</v>
      </c>
      <c r="D48" s="168" t="str">
        <f>VLOOKUP($B48,'PLAN SINTÉTICA'!$B:$M,5,FALSE)</f>
        <v>M²</v>
      </c>
      <c r="E48" s="169">
        <f>VLOOKUP($B48,'PLAN SINTÉTICA'!$B:$M,11,FALSE)</f>
        <v>1996.98</v>
      </c>
      <c r="F48" s="170">
        <f t="shared" si="0"/>
        <v>3.0367843887341918E-3</v>
      </c>
      <c r="G48" s="171">
        <f t="shared" si="1"/>
        <v>0.99453923824762525</v>
      </c>
      <c r="H48" s="172" t="s">
        <v>39</v>
      </c>
    </row>
    <row r="49" spans="1:11" ht="15.75" outlineLevel="1" x14ac:dyDescent="0.25">
      <c r="B49" s="167" t="s">
        <v>7740</v>
      </c>
      <c r="C49" s="168" t="str">
        <f>VLOOKUP($B49,'PLAN SINTÉTICA'!$B:$M,4,FALSE)</f>
        <v>Projeto de terraplanagem de acesso ao parque</v>
      </c>
      <c r="D49" s="168" t="str">
        <f>VLOOKUP($B49,'PLAN SINTÉTICA'!$B:$M,5,FALSE)</f>
        <v>KM</v>
      </c>
      <c r="E49" s="169">
        <f>VLOOKUP($B49,'PLAN SINTÉTICA'!$B:$M,11,FALSE)</f>
        <v>1400.12</v>
      </c>
      <c r="F49" s="170">
        <f t="shared" si="0"/>
        <v>2.1291462900752721E-3</v>
      </c>
      <c r="G49" s="171">
        <f t="shared" si="1"/>
        <v>0.99666838453770057</v>
      </c>
      <c r="H49" s="172" t="s">
        <v>39</v>
      </c>
    </row>
    <row r="50" spans="1:11" ht="15.75" outlineLevel="1" x14ac:dyDescent="0.25">
      <c r="B50" s="167" t="s">
        <v>7791</v>
      </c>
      <c r="C50" s="168" t="str">
        <f>VLOOKUP($B50,'PLAN SINTÉTICA'!$B:$M,4,FALSE)</f>
        <v>Deslocamento entre furos, em mesma área</v>
      </c>
      <c r="D50" s="168" t="str">
        <f>VLOOKUP($B50,'PLAN SINTÉTICA'!$B:$M,5,FALSE)</f>
        <v>UN</v>
      </c>
      <c r="E50" s="169">
        <f>VLOOKUP($B50,'PLAN SINTÉTICA'!$B:$M,11,FALSE)</f>
        <v>977.74</v>
      </c>
      <c r="F50" s="170">
        <f t="shared" si="0"/>
        <v>1.4868379093636234E-3</v>
      </c>
      <c r="G50" s="171">
        <f t="shared" si="1"/>
        <v>0.99815522244706423</v>
      </c>
      <c r="H50" s="172" t="s">
        <v>39</v>
      </c>
    </row>
    <row r="51" spans="1:11" s="175" customFormat="1" ht="15.75" outlineLevel="1" collapsed="1" x14ac:dyDescent="0.25">
      <c r="A51" s="174"/>
      <c r="B51" s="167" t="s">
        <v>7738</v>
      </c>
      <c r="C51" s="168" t="str">
        <f>VLOOKUP($B51,'PLAN SINTÉTICA'!$B:$M,4,FALSE)</f>
        <v>Projeto de combate a incêndio</v>
      </c>
      <c r="D51" s="168" t="str">
        <f>VLOOKUP($B51,'PLAN SINTÉTICA'!$B:$M,5,FALSE)</f>
        <v>M²</v>
      </c>
      <c r="E51" s="169">
        <f>VLOOKUP($B51,'PLAN SINTÉTICA'!$B:$M,11,FALSE)</f>
        <v>634.12</v>
      </c>
      <c r="F51" s="170">
        <f t="shared" si="0"/>
        <v>9.6429894970611913E-4</v>
      </c>
      <c r="G51" s="171">
        <f t="shared" si="1"/>
        <v>0.99911952139677029</v>
      </c>
      <c r="H51" s="172" t="s">
        <v>39</v>
      </c>
      <c r="J51" s="176"/>
    </row>
    <row r="52" spans="1:11" ht="15.75" outlineLevel="1" x14ac:dyDescent="0.25">
      <c r="B52" s="167" t="s">
        <v>7782</v>
      </c>
      <c r="C52" s="168" t="str">
        <f>VLOOKUP($B52,'PLAN SINTÉTICA'!$B:$M,4,FALSE)</f>
        <v>Ensaio de umidade "in situ"</v>
      </c>
      <c r="D52" s="168" t="str">
        <f>VLOOKUP($B52,'PLAN SINTÉTICA'!$B:$M,5,FALSE)</f>
        <v>UN</v>
      </c>
      <c r="E52" s="169">
        <f>VLOOKUP($B52,'PLAN SINTÉTICA'!$B:$M,11,FALSE)</f>
        <v>579</v>
      </c>
      <c r="F52" s="170">
        <f t="shared" si="0"/>
        <v>8.8047860322942504E-4</v>
      </c>
      <c r="G52" s="171">
        <f t="shared" si="1"/>
        <v>0.99999999999999967</v>
      </c>
      <c r="H52" s="172" t="s">
        <v>39</v>
      </c>
    </row>
    <row r="53" spans="1:11" ht="15.75" x14ac:dyDescent="0.25">
      <c r="A53" s="165"/>
      <c r="B53" s="115"/>
      <c r="C53" s="90" t="s">
        <v>1</v>
      </c>
      <c r="D53" s="90"/>
      <c r="E53" s="164">
        <f>SUM(E11:E52)</f>
        <v>657596.90000000014</v>
      </c>
      <c r="F53" s="117"/>
      <c r="G53" s="117"/>
      <c r="H53" s="117"/>
    </row>
    <row r="57" spans="1:11" s="177" customFormat="1" x14ac:dyDescent="0.25">
      <c r="A57" s="163"/>
      <c r="C57" s="165"/>
      <c r="E57" s="178"/>
      <c r="I57" s="165"/>
      <c r="J57" s="166"/>
      <c r="K57" s="165"/>
    </row>
  </sheetData>
  <autoFilter ref="B10:F53" xr:uid="{00000000-0009-0000-0000-000005000000}"/>
  <sortState xmlns:xlrd2="http://schemas.microsoft.com/office/spreadsheetml/2017/richdata2" ref="B11:H52">
    <sortCondition descending="1" ref="E11:E52"/>
  </sortState>
  <mergeCells count="8">
    <mergeCell ref="B4:H4"/>
    <mergeCell ref="B3:H3"/>
    <mergeCell ref="B2:H2"/>
    <mergeCell ref="B9:H9"/>
    <mergeCell ref="B8:H8"/>
    <mergeCell ref="B7:H7"/>
    <mergeCell ref="B6:H6"/>
    <mergeCell ref="B5:H5"/>
  </mergeCells>
  <phoneticPr fontId="8" type="noConversion"/>
  <conditionalFormatting sqref="B11:H52">
    <cfRule type="expression" dxfId="2" priority="1">
      <formula>$H11="C"</formula>
    </cfRule>
    <cfRule type="expression" dxfId="1" priority="2">
      <formula>$H11="B"</formula>
    </cfRule>
    <cfRule type="expression" dxfId="0" priority="4">
      <formula>$H11="A"</formula>
    </cfRule>
  </conditionalFormatting>
  <printOptions horizontalCentered="1"/>
  <pageMargins left="0.51181102362204722" right="0.51181102362204722" top="0.78740157480314965" bottom="0.78740157480314965" header="0.31496062992125984" footer="0.31496062992125984"/>
  <pageSetup paperSize="8" orientation="portrait" r:id="rId1"/>
  <headerFooter>
    <oddFooter>&amp;LAGÊNCIA DE ASSUNTOS METROPOLITANOS DO PARANÁ - AMEP
DIRETORIA DE OBRAS
&amp;RPágina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50FE3-E7B6-4E4F-9000-78B2887BAC8E}">
  <sheetPr>
    <outlinePr summaryBelow="0" summaryRight="0"/>
    <pageSetUpPr autoPageBreaks="0" fitToPage="1"/>
  </sheetPr>
  <dimension ref="A1:EV55"/>
  <sheetViews>
    <sheetView showGridLines="0" view="pageBreakPreview" zoomScaleNormal="90" zoomScaleSheetLayoutView="100" workbookViewId="0">
      <pane xSplit="5" ySplit="9" topLeftCell="F40" activePane="bottomRight" state="frozen"/>
      <selection activeCell="L18" sqref="L18"/>
      <selection pane="topRight" activeCell="L18" sqref="L18"/>
      <selection pane="bottomLeft" activeCell="L18" sqref="L18"/>
      <selection pane="bottomRight" activeCell="B49" sqref="B49"/>
    </sheetView>
  </sheetViews>
  <sheetFormatPr defaultColWidth="10.42578125" defaultRowHeight="12.75" outlineLevelRow="1" x14ac:dyDescent="0.25"/>
  <cols>
    <col min="1" max="1" width="3.42578125" style="207" customWidth="1"/>
    <col min="2" max="2" width="10.140625" style="201" customWidth="1"/>
    <col min="3" max="3" width="13" style="202" customWidth="1"/>
    <col min="4" max="4" width="9.7109375" style="202" customWidth="1"/>
    <col min="5" max="5" width="14.5703125" style="202" customWidth="1"/>
    <col min="6" max="6" width="36.42578125" style="203" customWidth="1"/>
    <col min="7" max="7" width="11.7109375" style="204" customWidth="1"/>
    <col min="8" max="8" width="16.140625" style="205" customWidth="1"/>
    <col min="9" max="10" width="16.28515625" style="206" customWidth="1"/>
    <col min="11" max="11" width="30.7109375" style="206" customWidth="1"/>
    <col min="12" max="13" width="12.7109375" style="207" bestFit="1" customWidth="1"/>
    <col min="14" max="152" width="10.42578125" style="207" customWidth="1"/>
    <col min="153" max="16384" width="10.42578125" style="207"/>
  </cols>
  <sheetData>
    <row r="1" spans="1:152" s="42" customFormat="1" ht="15.75" x14ac:dyDescent="0.25">
      <c r="A1" s="46"/>
      <c r="C1" s="46"/>
      <c r="D1" s="46"/>
      <c r="E1" s="52"/>
      <c r="F1" s="46"/>
    </row>
    <row r="2" spans="1:152" s="42" customFormat="1" ht="15.75" x14ac:dyDescent="0.25">
      <c r="A2" s="46"/>
      <c r="B2" s="309"/>
      <c r="C2" s="309"/>
      <c r="D2" s="309"/>
      <c r="E2" s="309"/>
      <c r="F2" s="309"/>
      <c r="G2" s="309"/>
      <c r="H2" s="309"/>
      <c r="I2" s="309"/>
      <c r="J2" s="309"/>
      <c r="K2" s="309"/>
    </row>
    <row r="3" spans="1:152" s="42" customFormat="1" ht="15.75" x14ac:dyDescent="0.25">
      <c r="B3" s="310" t="s">
        <v>125</v>
      </c>
      <c r="C3" s="310"/>
      <c r="D3" s="310"/>
      <c r="E3" s="310"/>
      <c r="F3" s="310"/>
      <c r="G3" s="310"/>
      <c r="H3" s="310"/>
      <c r="I3" s="310"/>
      <c r="J3" s="310"/>
      <c r="K3" s="310"/>
      <c r="L3" s="47"/>
    </row>
    <row r="4" spans="1:152" s="42" customFormat="1" ht="15.75" x14ac:dyDescent="0.25">
      <c r="B4" s="310"/>
      <c r="C4" s="310"/>
      <c r="D4" s="310"/>
      <c r="E4" s="310"/>
      <c r="F4" s="310"/>
      <c r="G4" s="310"/>
      <c r="H4" s="310"/>
      <c r="I4" s="310"/>
      <c r="J4" s="310"/>
      <c r="K4" s="310"/>
      <c r="L4" s="47"/>
    </row>
    <row r="5" spans="1:152" s="42" customFormat="1" ht="15.75" x14ac:dyDescent="0.25">
      <c r="B5" s="311" t="s">
        <v>7828</v>
      </c>
      <c r="C5" s="311"/>
      <c r="D5" s="311"/>
      <c r="E5" s="311"/>
      <c r="F5" s="311"/>
      <c r="G5" s="311"/>
      <c r="H5" s="311"/>
      <c r="I5" s="311"/>
      <c r="J5" s="311"/>
      <c r="K5" s="311"/>
      <c r="L5" s="48"/>
    </row>
    <row r="6" spans="1:152" s="42" customFormat="1" ht="15.75" x14ac:dyDescent="0.25">
      <c r="B6" s="314"/>
      <c r="C6" s="314"/>
      <c r="D6" s="314"/>
      <c r="E6" s="314"/>
      <c r="F6" s="314"/>
      <c r="G6" s="314"/>
      <c r="H6" s="314"/>
      <c r="I6" s="314"/>
      <c r="J6" s="314"/>
      <c r="K6" s="314"/>
      <c r="L6" s="49"/>
    </row>
    <row r="7" spans="1:152" s="42" customFormat="1" ht="15.75" x14ac:dyDescent="0.25">
      <c r="B7" s="313" t="s">
        <v>10042</v>
      </c>
      <c r="C7" s="313"/>
      <c r="D7" s="313"/>
      <c r="E7" s="313"/>
      <c r="F7" s="313"/>
      <c r="G7" s="313"/>
      <c r="H7" s="313"/>
      <c r="I7" s="313"/>
      <c r="J7" s="313"/>
      <c r="K7" s="313"/>
      <c r="L7" s="51"/>
    </row>
    <row r="8" spans="1:152" s="42" customFormat="1" ht="15.75" x14ac:dyDescent="0.25">
      <c r="A8" s="43"/>
      <c r="B8" s="317"/>
      <c r="C8" s="317"/>
      <c r="D8" s="317"/>
      <c r="E8" s="317"/>
      <c r="F8" s="317"/>
      <c r="G8" s="317"/>
      <c r="H8" s="317"/>
      <c r="I8" s="317"/>
      <c r="J8" s="317"/>
      <c r="K8" s="317"/>
      <c r="L8" s="50"/>
    </row>
    <row r="9" spans="1:152" s="179" customFormat="1" x14ac:dyDescent="0.25">
      <c r="B9" s="320" t="s">
        <v>7833</v>
      </c>
      <c r="C9" s="321"/>
      <c r="D9" s="321"/>
      <c r="E9" s="321"/>
      <c r="F9" s="321"/>
      <c r="G9" s="321"/>
      <c r="H9" s="321"/>
      <c r="I9" s="321"/>
      <c r="J9" s="321"/>
      <c r="K9" s="322"/>
    </row>
    <row r="10" spans="1:152" s="179" customFormat="1" x14ac:dyDescent="0.25">
      <c r="B10" s="180" t="s">
        <v>7644</v>
      </c>
      <c r="C10" s="181"/>
      <c r="D10" s="181"/>
      <c r="E10" s="181"/>
      <c r="F10" s="182" t="s">
        <v>70</v>
      </c>
      <c r="G10" s="183" t="s">
        <v>19</v>
      </c>
      <c r="H10" s="184"/>
      <c r="I10" s="185"/>
      <c r="J10" s="185">
        <f>SUM(J12:J12)</f>
        <v>18983.330000000002</v>
      </c>
      <c r="K10" s="185"/>
    </row>
    <row r="11" spans="1:152" s="179" customFormat="1" ht="25.5" outlineLevel="1" x14ac:dyDescent="0.25">
      <c r="B11" s="186" t="s">
        <v>7599</v>
      </c>
      <c r="C11" s="187" t="s">
        <v>7600</v>
      </c>
      <c r="D11" s="187" t="s">
        <v>7601</v>
      </c>
      <c r="E11" s="187" t="s">
        <v>7602</v>
      </c>
      <c r="F11" s="188" t="s">
        <v>7603</v>
      </c>
      <c r="G11" s="188" t="s">
        <v>20</v>
      </c>
      <c r="H11" s="189" t="s">
        <v>7645</v>
      </c>
      <c r="I11" s="189" t="s">
        <v>7606</v>
      </c>
      <c r="J11" s="189" t="s">
        <v>183</v>
      </c>
      <c r="K11" s="189"/>
    </row>
    <row r="12" spans="1:152" s="190" customFormat="1" outlineLevel="1" x14ac:dyDescent="0.25">
      <c r="B12" s="191" t="s">
        <v>7772</v>
      </c>
      <c r="C12" s="192" t="s">
        <v>7691</v>
      </c>
      <c r="D12" s="192" t="s">
        <v>7646</v>
      </c>
      <c r="E12" s="193">
        <v>45566</v>
      </c>
      <c r="F12" s="194" t="str">
        <f>'COTAÇÕES DE MERCADO'!C10</f>
        <v>Estudo de Impacto de Vizinhança (EIV)</v>
      </c>
      <c r="G12" s="195" t="s">
        <v>166</v>
      </c>
      <c r="H12" s="196">
        <v>1</v>
      </c>
      <c r="I12" s="196">
        <f>'COTAÇÕES DE MERCADO'!G10</f>
        <v>18983.330000000002</v>
      </c>
      <c r="J12" s="196">
        <f>TRUNC(H12*I12,2)</f>
        <v>18983.330000000002</v>
      </c>
      <c r="K12" s="197"/>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row>
    <row r="13" spans="1:152" customFormat="1" ht="15" x14ac:dyDescent="0.25"/>
    <row r="14" spans="1:152" s="179" customFormat="1" x14ac:dyDescent="0.25">
      <c r="B14" s="180" t="s">
        <v>7647</v>
      </c>
      <c r="C14" s="181"/>
      <c r="D14" s="181"/>
      <c r="E14" s="181"/>
      <c r="F14" s="182" t="s">
        <v>16</v>
      </c>
      <c r="G14" s="183" t="s">
        <v>19</v>
      </c>
      <c r="H14" s="184"/>
      <c r="I14" s="185"/>
      <c r="J14" s="185">
        <f>SUM(J16:J18)</f>
        <v>17971.059999999998</v>
      </c>
      <c r="K14" s="185"/>
    </row>
    <row r="15" spans="1:152" s="179" customFormat="1" ht="25.5" outlineLevel="1" x14ac:dyDescent="0.25">
      <c r="B15" s="186" t="s">
        <v>7599</v>
      </c>
      <c r="C15" s="187" t="s">
        <v>7600</v>
      </c>
      <c r="D15" s="187" t="s">
        <v>7601</v>
      </c>
      <c r="E15" s="187" t="s">
        <v>7602</v>
      </c>
      <c r="F15" s="188" t="s">
        <v>7603</v>
      </c>
      <c r="G15" s="188" t="s">
        <v>20</v>
      </c>
      <c r="H15" s="189" t="s">
        <v>1</v>
      </c>
      <c r="I15" s="189" t="s">
        <v>7606</v>
      </c>
      <c r="J15" s="189" t="s">
        <v>183</v>
      </c>
      <c r="K15" s="189"/>
    </row>
    <row r="16" spans="1:152" s="190" customFormat="1" ht="25.5" outlineLevel="1" x14ac:dyDescent="0.25">
      <c r="B16" s="191" t="s">
        <v>7608</v>
      </c>
      <c r="C16" s="192" t="s">
        <v>7597</v>
      </c>
      <c r="D16" s="192" t="s">
        <v>7646</v>
      </c>
      <c r="E16" s="193">
        <v>45717</v>
      </c>
      <c r="F16" s="194" t="str">
        <f>VLOOKUP(C16,'COMPOSIÇÕES AUXILIARES'!B:M,5,0)</f>
        <v>COORDENADOR GERAL</v>
      </c>
      <c r="G16" s="195" t="str">
        <f>VLOOKUP(C16,'COMPOSIÇÕES AUXILIARES'!B:M,6,0)</f>
        <v>MES</v>
      </c>
      <c r="H16" s="196">
        <f>2/22</f>
        <v>9.0909090909090912E-2</v>
      </c>
      <c r="I16" s="196">
        <f>VLOOKUP(C16,'COMPOSIÇÕES AUXILIARES'!B:M,11,0)</f>
        <v>28168.01</v>
      </c>
      <c r="J16" s="196">
        <f>TRUNC(H16*I16,2)</f>
        <v>2560.7199999999998</v>
      </c>
      <c r="K16" s="197" t="s">
        <v>7673</v>
      </c>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79"/>
      <c r="EG16" s="179"/>
      <c r="EH16" s="179"/>
      <c r="EI16" s="179"/>
      <c r="EJ16" s="179"/>
      <c r="EK16" s="179"/>
      <c r="EL16" s="179"/>
      <c r="EM16" s="179"/>
      <c r="EN16" s="179"/>
      <c r="EO16" s="179"/>
      <c r="EP16" s="179"/>
      <c r="EQ16" s="179"/>
      <c r="ER16" s="179"/>
      <c r="ES16" s="179"/>
      <c r="ET16" s="179"/>
      <c r="EU16" s="179"/>
      <c r="EV16" s="179"/>
    </row>
    <row r="17" spans="2:152" s="190" customFormat="1" ht="38.25" outlineLevel="1" x14ac:dyDescent="0.25">
      <c r="B17" s="191" t="s">
        <v>7608</v>
      </c>
      <c r="C17" s="192" t="s">
        <v>7625</v>
      </c>
      <c r="D17" s="192" t="s">
        <v>7646</v>
      </c>
      <c r="E17" s="193">
        <v>45717</v>
      </c>
      <c r="F17" s="194" t="str">
        <f>VLOOKUP(C17,'COMPOSIÇÕES AUXILIARES'!B:M,5,0)</f>
        <v>PROFISSIONAL COM ÁREA DE ATUAÇÃO EM PROJETOS DE DRENAGEM E HIDROSSANITÁRIOS</v>
      </c>
      <c r="G17" s="195" t="str">
        <f>VLOOKUP(C17,'COMPOSIÇÕES AUXILIARES'!B:M,6,0)</f>
        <v>MES</v>
      </c>
      <c r="H17" s="196">
        <f>10/22</f>
        <v>0.45454545454545453</v>
      </c>
      <c r="I17" s="196">
        <f>VLOOKUP(C17,'COMPOSIÇÕES AUXILIARES'!B:M,11,0)</f>
        <v>25541.759999999998</v>
      </c>
      <c r="J17" s="196">
        <f>TRUNC(H17*I17,2)</f>
        <v>11609.89</v>
      </c>
      <c r="K17" s="197" t="s">
        <v>7674</v>
      </c>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row>
    <row r="18" spans="2:152" s="190" customFormat="1" ht="25.5" outlineLevel="1" x14ac:dyDescent="0.25">
      <c r="B18" s="191" t="s">
        <v>7608</v>
      </c>
      <c r="C18" s="192" t="s">
        <v>7635</v>
      </c>
      <c r="D18" s="192" t="s">
        <v>7646</v>
      </c>
      <c r="E18" s="193">
        <v>45717</v>
      </c>
      <c r="F18" s="194" t="str">
        <f>VLOOKUP(C18,'COMPOSIÇÕES AUXILIARES'!B:M,5,0)</f>
        <v>PROFISSIONAL AUXILIAR DE ARQUITETURA OU ENGENHARIA</v>
      </c>
      <c r="G18" s="195" t="str">
        <f>VLOOKUP(C18,'COMPOSIÇÕES AUXILIARES'!B:M,6,0)</f>
        <v>MES</v>
      </c>
      <c r="H18" s="196">
        <f>10/22</f>
        <v>0.45454545454545453</v>
      </c>
      <c r="I18" s="196">
        <f>VLOOKUP(C18,'COMPOSIÇÕES AUXILIARES'!B:M,11,0)</f>
        <v>8361.01</v>
      </c>
      <c r="J18" s="196">
        <f>TRUNC(H18*I18,2)</f>
        <v>3800.45</v>
      </c>
      <c r="K18" s="197" t="s">
        <v>7674</v>
      </c>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row>
    <row r="19" spans="2:152" customFormat="1" ht="15" x14ac:dyDescent="0.25"/>
    <row r="20" spans="2:152" s="179" customFormat="1" x14ac:dyDescent="0.25">
      <c r="B20" s="180" t="s">
        <v>7648</v>
      </c>
      <c r="C20" s="181"/>
      <c r="D20" s="181"/>
      <c r="E20" s="181"/>
      <c r="F20" s="182" t="s">
        <v>7773</v>
      </c>
      <c r="G20" s="183" t="s">
        <v>19</v>
      </c>
      <c r="H20" s="184"/>
      <c r="I20" s="185"/>
      <c r="J20" s="185">
        <f>SUM(J22:J22)</f>
        <v>15232.93</v>
      </c>
      <c r="K20" s="185"/>
    </row>
    <row r="21" spans="2:152" s="179" customFormat="1" ht="25.5" outlineLevel="1" x14ac:dyDescent="0.25">
      <c r="B21" s="186" t="s">
        <v>7599</v>
      </c>
      <c r="C21" s="187" t="s">
        <v>7600</v>
      </c>
      <c r="D21" s="187" t="s">
        <v>7601</v>
      </c>
      <c r="E21" s="187" t="s">
        <v>7602</v>
      </c>
      <c r="F21" s="188" t="s">
        <v>7603</v>
      </c>
      <c r="G21" s="188" t="s">
        <v>20</v>
      </c>
      <c r="H21" s="189" t="s">
        <v>1</v>
      </c>
      <c r="I21" s="189" t="s">
        <v>7606</v>
      </c>
      <c r="J21" s="189" t="s">
        <v>183</v>
      </c>
      <c r="K21" s="189"/>
    </row>
    <row r="22" spans="2:152" s="190" customFormat="1" ht="25.5" outlineLevel="1" x14ac:dyDescent="0.25">
      <c r="B22" s="191" t="s">
        <v>7608</v>
      </c>
      <c r="C22" s="192" t="s">
        <v>7692</v>
      </c>
      <c r="D22" s="192" t="s">
        <v>7646</v>
      </c>
      <c r="E22" s="193">
        <v>45566</v>
      </c>
      <c r="F22" s="194" t="str">
        <f>'COTAÇÕES DE MERCADO'!C16</f>
        <v>Plano de Controle Ambiental Simplificado (PCAS)</v>
      </c>
      <c r="G22" s="195" t="s">
        <v>166</v>
      </c>
      <c r="H22" s="196">
        <v>1</v>
      </c>
      <c r="I22" s="196">
        <f>'COTAÇÕES DE MERCADO'!G16</f>
        <v>15232.93</v>
      </c>
      <c r="J22" s="196">
        <f>TRUNC(H22*I22,2)</f>
        <v>15232.93</v>
      </c>
      <c r="K22" s="197"/>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79"/>
      <c r="DK22" s="179"/>
      <c r="DL22" s="179"/>
      <c r="DM22" s="179"/>
      <c r="DN22" s="179"/>
      <c r="DO22" s="179"/>
      <c r="DP22" s="179"/>
      <c r="DQ22" s="179"/>
      <c r="DR22" s="179"/>
      <c r="DS22" s="179"/>
      <c r="DT22" s="179"/>
      <c r="DU22" s="179"/>
      <c r="DV22" s="179"/>
      <c r="DW22" s="179"/>
      <c r="DX22" s="179"/>
      <c r="DY22" s="179"/>
      <c r="DZ22" s="179"/>
      <c r="EA22" s="179"/>
      <c r="EB22" s="179"/>
      <c r="EC22" s="179"/>
      <c r="ED22" s="179"/>
      <c r="EE22" s="179"/>
      <c r="EF22" s="179"/>
      <c r="EG22" s="179"/>
      <c r="EH22" s="179"/>
      <c r="EI22" s="179"/>
      <c r="EJ22" s="179"/>
      <c r="EK22" s="179"/>
      <c r="EL22" s="179"/>
      <c r="EM22" s="179"/>
      <c r="EN22" s="179"/>
      <c r="EO22" s="179"/>
      <c r="EP22" s="179"/>
      <c r="EQ22" s="179"/>
      <c r="ER22" s="179"/>
      <c r="ES22" s="179"/>
      <c r="ET22" s="179"/>
      <c r="EU22" s="179"/>
      <c r="EV22" s="179"/>
    </row>
    <row r="23" spans="2:152" customFormat="1" ht="15" x14ac:dyDescent="0.25"/>
    <row r="24" spans="2:152" s="179" customFormat="1" ht="25.5" x14ac:dyDescent="0.25">
      <c r="B24" s="180" t="s">
        <v>7649</v>
      </c>
      <c r="C24" s="181"/>
      <c r="D24" s="181"/>
      <c r="E24" s="181"/>
      <c r="F24" s="182" t="s">
        <v>10048</v>
      </c>
      <c r="G24" s="183" t="s">
        <v>19</v>
      </c>
      <c r="H24" s="184"/>
      <c r="I24" s="185"/>
      <c r="J24" s="185">
        <f>SUM(J26:J26)</f>
        <v>6999.1</v>
      </c>
      <c r="K24" s="185"/>
    </row>
    <row r="25" spans="2:152" s="179" customFormat="1" ht="25.5" outlineLevel="1" x14ac:dyDescent="0.25">
      <c r="B25" s="186" t="s">
        <v>7599</v>
      </c>
      <c r="C25" s="187" t="s">
        <v>7600</v>
      </c>
      <c r="D25" s="187" t="s">
        <v>7601</v>
      </c>
      <c r="E25" s="187" t="s">
        <v>7602</v>
      </c>
      <c r="F25" s="188" t="s">
        <v>7603</v>
      </c>
      <c r="G25" s="188" t="s">
        <v>20</v>
      </c>
      <c r="H25" s="189" t="s">
        <v>1</v>
      </c>
      <c r="I25" s="189" t="s">
        <v>7606</v>
      </c>
      <c r="J25" s="189" t="s">
        <v>183</v>
      </c>
      <c r="K25" s="189"/>
    </row>
    <row r="26" spans="2:152" s="190" customFormat="1" ht="25.5" outlineLevel="1" x14ac:dyDescent="0.25">
      <c r="B26" s="191" t="s">
        <v>7608</v>
      </c>
      <c r="C26" s="192" t="s">
        <v>7693</v>
      </c>
      <c r="D26" s="192" t="s">
        <v>7646</v>
      </c>
      <c r="E26" s="193">
        <v>45566</v>
      </c>
      <c r="F26" s="194" t="str">
        <f>'COTAÇÕES DE MERCADO'!C22</f>
        <v>Plano de Gerenciamento de Resíduos da Construção Civil - PGRCC</v>
      </c>
      <c r="G26" s="195" t="s">
        <v>166</v>
      </c>
      <c r="H26" s="196">
        <v>1</v>
      </c>
      <c r="I26" s="196">
        <f>'COTAÇÕES DE MERCADO'!G22</f>
        <v>6999.1</v>
      </c>
      <c r="J26" s="196">
        <f>TRUNC(H26*I26,2)</f>
        <v>6999.1</v>
      </c>
      <c r="K26" s="197"/>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c r="DM26" s="179"/>
      <c r="DN26" s="179"/>
      <c r="DO26" s="179"/>
      <c r="DP26" s="179"/>
      <c r="DQ26" s="179"/>
      <c r="DR26" s="179"/>
      <c r="DS26" s="179"/>
      <c r="DT26" s="179"/>
      <c r="DU26" s="179"/>
      <c r="DV26" s="179"/>
      <c r="DW26" s="179"/>
      <c r="DX26" s="179"/>
      <c r="DY26" s="179"/>
      <c r="DZ26" s="179"/>
      <c r="EA26" s="179"/>
      <c r="EB26" s="179"/>
      <c r="EC26" s="179"/>
      <c r="ED26" s="179"/>
      <c r="EE26" s="179"/>
      <c r="EF26" s="179"/>
      <c r="EG26" s="179"/>
      <c r="EH26" s="179"/>
      <c r="EI26" s="179"/>
      <c r="EJ26" s="179"/>
      <c r="EK26" s="179"/>
      <c r="EL26" s="179"/>
      <c r="EM26" s="179"/>
      <c r="EN26" s="179"/>
      <c r="EO26" s="179"/>
      <c r="EP26" s="179"/>
      <c r="EQ26" s="179"/>
      <c r="ER26" s="179"/>
      <c r="ES26" s="179"/>
      <c r="ET26" s="179"/>
      <c r="EU26" s="179"/>
      <c r="EV26" s="179"/>
    </row>
    <row r="27" spans="2:152" customFormat="1" ht="15" x14ac:dyDescent="0.25"/>
    <row r="28" spans="2:152" s="179" customFormat="1" ht="25.5" x14ac:dyDescent="0.25">
      <c r="B28" s="180" t="s">
        <v>7650</v>
      </c>
      <c r="C28" s="181"/>
      <c r="D28" s="181"/>
      <c r="E28" s="181"/>
      <c r="F28" s="182" t="s">
        <v>7774</v>
      </c>
      <c r="G28" s="183" t="s">
        <v>19</v>
      </c>
      <c r="H28" s="184"/>
      <c r="I28" s="185"/>
      <c r="J28" s="185">
        <f>SUM(J30:J30)</f>
        <v>18721.2</v>
      </c>
      <c r="K28" s="185"/>
    </row>
    <row r="29" spans="2:152" s="179" customFormat="1" ht="25.5" outlineLevel="1" x14ac:dyDescent="0.25">
      <c r="B29" s="186" t="s">
        <v>7599</v>
      </c>
      <c r="C29" s="187" t="s">
        <v>7600</v>
      </c>
      <c r="D29" s="187" t="s">
        <v>7601</v>
      </c>
      <c r="E29" s="187" t="s">
        <v>7602</v>
      </c>
      <c r="F29" s="188" t="s">
        <v>7603</v>
      </c>
      <c r="G29" s="188" t="s">
        <v>20</v>
      </c>
      <c r="H29" s="189" t="s">
        <v>1</v>
      </c>
      <c r="I29" s="189" t="s">
        <v>7606</v>
      </c>
      <c r="J29" s="189" t="s">
        <v>183</v>
      </c>
      <c r="K29" s="189"/>
    </row>
    <row r="30" spans="2:152" s="190" customFormat="1" ht="25.5" outlineLevel="1" x14ac:dyDescent="0.25">
      <c r="B30" s="191" t="s">
        <v>7608</v>
      </c>
      <c r="C30" s="192" t="s">
        <v>7694</v>
      </c>
      <c r="D30" s="192" t="s">
        <v>7646</v>
      </c>
      <c r="E30" s="193">
        <v>45566</v>
      </c>
      <c r="F30" s="194" t="str">
        <f>'COTAÇÕES DE MERCADO'!C28</f>
        <v>Projeto de Recuperação de Área Degradada (PRAD)</v>
      </c>
      <c r="G30" s="195" t="s">
        <v>166</v>
      </c>
      <c r="H30" s="196">
        <v>1</v>
      </c>
      <c r="I30" s="196">
        <f>'COTAÇÕES DE MERCADO'!G28</f>
        <v>18721.2</v>
      </c>
      <c r="J30" s="196">
        <f>TRUNC(H30*I30,2)</f>
        <v>18721.2</v>
      </c>
      <c r="K30" s="197"/>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79"/>
      <c r="DK30" s="179"/>
      <c r="DL30" s="179"/>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c r="EO30" s="179"/>
      <c r="EP30" s="179"/>
      <c r="EQ30" s="179"/>
      <c r="ER30" s="179"/>
      <c r="ES30" s="179"/>
      <c r="ET30" s="179"/>
      <c r="EU30" s="179"/>
      <c r="EV30" s="179"/>
    </row>
    <row r="31" spans="2:152" customFormat="1" ht="15" x14ac:dyDescent="0.25"/>
    <row r="32" spans="2:152" s="179" customFormat="1" x14ac:dyDescent="0.25">
      <c r="B32" s="180" t="s">
        <v>7651</v>
      </c>
      <c r="C32" s="181"/>
      <c r="D32" s="181"/>
      <c r="E32" s="181"/>
      <c r="F32" s="182" t="s">
        <v>7801</v>
      </c>
      <c r="G32" s="183" t="s">
        <v>7764</v>
      </c>
      <c r="H32" s="184"/>
      <c r="I32" s="185"/>
      <c r="J32" s="185">
        <f>SUM(J34:J35)</f>
        <v>0.86517092160372611</v>
      </c>
      <c r="K32" s="185"/>
    </row>
    <row r="33" spans="2:152" s="179" customFormat="1" ht="25.5" outlineLevel="1" x14ac:dyDescent="0.25">
      <c r="B33" s="186" t="s">
        <v>7599</v>
      </c>
      <c r="C33" s="187" t="s">
        <v>7600</v>
      </c>
      <c r="D33" s="187" t="s">
        <v>7601</v>
      </c>
      <c r="E33" s="187" t="s">
        <v>7602</v>
      </c>
      <c r="F33" s="188" t="s">
        <v>7603</v>
      </c>
      <c r="G33" s="188" t="s">
        <v>20</v>
      </c>
      <c r="H33" s="189" t="s">
        <v>1</v>
      </c>
      <c r="I33" s="189" t="s">
        <v>7606</v>
      </c>
      <c r="J33" s="189" t="s">
        <v>183</v>
      </c>
      <c r="K33" s="189"/>
    </row>
    <row r="34" spans="2:152" s="190" customFormat="1" ht="63.75" outlineLevel="1" x14ac:dyDescent="0.25">
      <c r="B34" s="191" t="s">
        <v>7799</v>
      </c>
      <c r="C34" s="192">
        <v>12833</v>
      </c>
      <c r="D34" s="192" t="s">
        <v>7724</v>
      </c>
      <c r="E34" s="193">
        <v>45658</v>
      </c>
      <c r="F34" s="194" t="s">
        <v>7798</v>
      </c>
      <c r="G34" s="195" t="s">
        <v>23</v>
      </c>
      <c r="H34" s="196">
        <f>25000/115082</f>
        <v>0.21723640534575347</v>
      </c>
      <c r="I34" s="196">
        <v>1.1000000000000001</v>
      </c>
      <c r="J34" s="196">
        <f>H34*I34</f>
        <v>0.23896004588032885</v>
      </c>
      <c r="K34" s="197"/>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79"/>
      <c r="DB34" s="179"/>
      <c r="DC34" s="179"/>
      <c r="DD34" s="179"/>
      <c r="DE34" s="179"/>
      <c r="DF34" s="179"/>
      <c r="DG34" s="179"/>
      <c r="DH34" s="179"/>
      <c r="DI34" s="179"/>
      <c r="DJ34" s="179"/>
      <c r="DK34" s="179"/>
      <c r="DL34" s="179"/>
      <c r="DM34" s="179"/>
      <c r="DN34" s="179"/>
      <c r="DO34" s="179"/>
      <c r="DP34" s="179"/>
      <c r="DQ34" s="179"/>
      <c r="DR34" s="179"/>
      <c r="DS34" s="179"/>
      <c r="DT34" s="179"/>
      <c r="DU34" s="179"/>
      <c r="DV34" s="179"/>
      <c r="DW34" s="179"/>
      <c r="DX34" s="179"/>
      <c r="DY34" s="179"/>
      <c r="DZ34" s="179"/>
      <c r="EA34" s="179"/>
      <c r="EB34" s="179"/>
      <c r="EC34" s="179"/>
      <c r="ED34" s="179"/>
      <c r="EE34" s="179"/>
      <c r="EF34" s="179"/>
      <c r="EG34" s="179"/>
      <c r="EH34" s="179"/>
      <c r="EI34" s="179"/>
      <c r="EJ34" s="179"/>
      <c r="EK34" s="179"/>
      <c r="EL34" s="179"/>
      <c r="EM34" s="179"/>
      <c r="EN34" s="179"/>
      <c r="EO34" s="179"/>
      <c r="EP34" s="179"/>
      <c r="EQ34" s="179"/>
      <c r="ER34" s="179"/>
      <c r="ES34" s="179"/>
      <c r="ET34" s="179"/>
      <c r="EU34" s="179"/>
      <c r="EV34" s="179"/>
    </row>
    <row r="35" spans="2:152" s="190" customFormat="1" ht="76.5" outlineLevel="1" x14ac:dyDescent="0.25">
      <c r="B35" s="191" t="s">
        <v>7799</v>
      </c>
      <c r="C35" s="192">
        <v>12834</v>
      </c>
      <c r="D35" s="192" t="s">
        <v>7724</v>
      </c>
      <c r="E35" s="193">
        <v>45658</v>
      </c>
      <c r="F35" s="194" t="s">
        <v>7800</v>
      </c>
      <c r="G35" s="195" t="s">
        <v>23</v>
      </c>
      <c r="H35" s="196">
        <f>(115082-25000)/115082</f>
        <v>0.7827635946542465</v>
      </c>
      <c r="I35" s="196">
        <v>0.8</v>
      </c>
      <c r="J35" s="196">
        <f t="shared" ref="J35" si="0">H35*I35</f>
        <v>0.62621087572339729</v>
      </c>
      <c r="K35" s="197"/>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79"/>
      <c r="DB35" s="179"/>
      <c r="DC35" s="179"/>
      <c r="DD35" s="179"/>
      <c r="DE35" s="179"/>
      <c r="DF35" s="179"/>
      <c r="DG35" s="179"/>
      <c r="DH35" s="179"/>
      <c r="DI35" s="179"/>
      <c r="DJ35" s="179"/>
      <c r="DK35" s="179"/>
      <c r="DL35" s="179"/>
      <c r="DM35" s="179"/>
      <c r="DN35" s="179"/>
      <c r="DO35" s="179"/>
      <c r="DP35" s="179"/>
      <c r="DQ35" s="179"/>
      <c r="DR35" s="179"/>
      <c r="DS35" s="179"/>
      <c r="DT35" s="179"/>
      <c r="DU35" s="179"/>
      <c r="DV35" s="179"/>
      <c r="DW35" s="179"/>
      <c r="DX35" s="179"/>
      <c r="DY35" s="179"/>
      <c r="DZ35" s="179"/>
      <c r="EA35" s="179"/>
      <c r="EB35" s="179"/>
      <c r="EC35" s="179"/>
      <c r="ED35" s="179"/>
      <c r="EE35" s="179"/>
      <c r="EF35" s="179"/>
      <c r="EG35" s="179"/>
      <c r="EH35" s="179"/>
      <c r="EI35" s="179"/>
      <c r="EJ35" s="179"/>
      <c r="EK35" s="179"/>
      <c r="EL35" s="179"/>
      <c r="EM35" s="179"/>
      <c r="EN35" s="179"/>
      <c r="EO35" s="179"/>
      <c r="EP35" s="179"/>
      <c r="EQ35" s="179"/>
      <c r="ER35" s="179"/>
      <c r="ES35" s="179"/>
      <c r="ET35" s="179"/>
      <c r="EU35" s="179"/>
      <c r="EV35" s="179"/>
    </row>
    <row r="36" spans="2:152" customFormat="1" ht="15" x14ac:dyDescent="0.25"/>
    <row r="37" spans="2:152" s="179" customFormat="1" x14ac:dyDescent="0.25">
      <c r="B37" s="180" t="s">
        <v>7652</v>
      </c>
      <c r="C37" s="181"/>
      <c r="D37" s="181"/>
      <c r="E37" s="181"/>
      <c r="F37" s="182" t="s">
        <v>7804</v>
      </c>
      <c r="G37" s="183" t="s">
        <v>7764</v>
      </c>
      <c r="H37" s="184"/>
      <c r="I37" s="185"/>
      <c r="J37" s="185">
        <f>SUM(J39:J40)</f>
        <v>1.0913377609108161</v>
      </c>
      <c r="K37" s="185"/>
    </row>
    <row r="38" spans="2:152" s="179" customFormat="1" ht="25.5" outlineLevel="1" x14ac:dyDescent="0.25">
      <c r="B38" s="186" t="s">
        <v>7599</v>
      </c>
      <c r="C38" s="187" t="s">
        <v>7600</v>
      </c>
      <c r="D38" s="187" t="s">
        <v>7601</v>
      </c>
      <c r="E38" s="187" t="s">
        <v>7602</v>
      </c>
      <c r="F38" s="188" t="s">
        <v>7603</v>
      </c>
      <c r="G38" s="188" t="s">
        <v>20</v>
      </c>
      <c r="H38" s="189" t="s">
        <v>1</v>
      </c>
      <c r="I38" s="189" t="s">
        <v>7606</v>
      </c>
      <c r="J38" s="189" t="s">
        <v>183</v>
      </c>
      <c r="K38" s="189"/>
    </row>
    <row r="39" spans="2:152" s="190" customFormat="1" ht="25.5" outlineLevel="1" x14ac:dyDescent="0.25">
      <c r="B39" s="191" t="s">
        <v>7799</v>
      </c>
      <c r="C39" s="192" t="s">
        <v>86</v>
      </c>
      <c r="D39" s="192" t="s">
        <v>7748</v>
      </c>
      <c r="E39" s="193">
        <v>45383</v>
      </c>
      <c r="F39" s="194" t="s">
        <v>7803</v>
      </c>
      <c r="G39" s="195" t="s">
        <v>23</v>
      </c>
      <c r="H39" s="196">
        <f>800/23715*1.1</f>
        <v>3.7107316044697448E-2</v>
      </c>
      <c r="I39" s="196">
        <f>2217.3/800</f>
        <v>2.7716250000000002</v>
      </c>
      <c r="J39" s="196">
        <f>H39*I39</f>
        <v>0.10284756483238458</v>
      </c>
      <c r="K39" s="197"/>
      <c r="L39" s="198"/>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c r="EC39" s="179"/>
      <c r="ED39" s="179"/>
      <c r="EE39" s="179"/>
      <c r="EF39" s="179"/>
      <c r="EG39" s="179"/>
      <c r="EH39" s="179"/>
      <c r="EI39" s="179"/>
      <c r="EJ39" s="179"/>
      <c r="EK39" s="179"/>
      <c r="EL39" s="179"/>
      <c r="EM39" s="179"/>
      <c r="EN39" s="179"/>
      <c r="EO39" s="179"/>
      <c r="EP39" s="179"/>
      <c r="EQ39" s="179"/>
      <c r="ER39" s="179"/>
      <c r="ES39" s="179"/>
      <c r="ET39" s="179"/>
      <c r="EU39" s="179"/>
      <c r="EV39" s="179"/>
    </row>
    <row r="40" spans="2:152" s="190" customFormat="1" ht="25.5" outlineLevel="1" x14ac:dyDescent="0.25">
      <c r="B40" s="191" t="s">
        <v>7799</v>
      </c>
      <c r="C40" s="192" t="s">
        <v>86</v>
      </c>
      <c r="D40" s="192" t="s">
        <v>7748</v>
      </c>
      <c r="E40" s="193">
        <v>45383</v>
      </c>
      <c r="F40" s="194" t="s">
        <v>7805</v>
      </c>
      <c r="G40" s="195" t="s">
        <v>23</v>
      </c>
      <c r="H40" s="196">
        <f>(23715-800)/23715*1.1</f>
        <v>1.0628926839553026</v>
      </c>
      <c r="I40" s="196">
        <v>0.93</v>
      </c>
      <c r="J40" s="196">
        <f t="shared" ref="J40" si="1">H40*I40</f>
        <v>0.98849019607843147</v>
      </c>
      <c r="K40" s="197"/>
      <c r="L40" s="179"/>
      <c r="M40" s="19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c r="EO40" s="179"/>
      <c r="EP40" s="179"/>
      <c r="EQ40" s="179"/>
      <c r="ER40" s="179"/>
      <c r="ES40" s="179"/>
      <c r="ET40" s="179"/>
      <c r="EU40" s="179"/>
      <c r="EV40" s="179"/>
    </row>
    <row r="41" spans="2:152" customFormat="1" ht="15" x14ac:dyDescent="0.25"/>
    <row r="42" spans="2:152" s="179" customFormat="1" x14ac:dyDescent="0.25">
      <c r="B42" s="180" t="s">
        <v>7797</v>
      </c>
      <c r="C42" s="181"/>
      <c r="D42" s="181"/>
      <c r="E42" s="181"/>
      <c r="F42" s="182" t="s">
        <v>7777</v>
      </c>
      <c r="G42" s="183" t="s">
        <v>7764</v>
      </c>
      <c r="H42" s="184"/>
      <c r="I42" s="185"/>
      <c r="J42" s="185">
        <f>SUM(J44:J45)</f>
        <v>8.7334541235060931E-2</v>
      </c>
      <c r="K42" s="185"/>
    </row>
    <row r="43" spans="2:152" s="179" customFormat="1" ht="25.5" outlineLevel="1" x14ac:dyDescent="0.25">
      <c r="B43" s="186" t="s">
        <v>7599</v>
      </c>
      <c r="C43" s="187" t="s">
        <v>7600</v>
      </c>
      <c r="D43" s="187" t="s">
        <v>7601</v>
      </c>
      <c r="E43" s="187" t="s">
        <v>7602</v>
      </c>
      <c r="F43" s="188" t="s">
        <v>7603</v>
      </c>
      <c r="G43" s="188" t="s">
        <v>20</v>
      </c>
      <c r="H43" s="189" t="s">
        <v>1</v>
      </c>
      <c r="I43" s="189" t="s">
        <v>7606</v>
      </c>
      <c r="J43" s="189" t="s">
        <v>183</v>
      </c>
      <c r="K43" s="189"/>
    </row>
    <row r="44" spans="2:152" s="190" customFormat="1" ht="25.5" outlineLevel="1" x14ac:dyDescent="0.25">
      <c r="B44" s="191" t="s">
        <v>7608</v>
      </c>
      <c r="C44" s="192" t="s">
        <v>7597</v>
      </c>
      <c r="D44" s="192" t="s">
        <v>7646</v>
      </c>
      <c r="E44" s="193">
        <v>45717</v>
      </c>
      <c r="F44" s="194" t="str">
        <f>VLOOKUP(C44,'COMPOSIÇÕES AUXILIARES'!B:M,5,0)</f>
        <v>COORDENADOR GERAL</v>
      </c>
      <c r="G44" s="195" t="s">
        <v>7778</v>
      </c>
      <c r="H44" s="200">
        <f>2/22/122376</f>
        <v>7.428669911509684E-7</v>
      </c>
      <c r="I44" s="196">
        <f>VLOOKUP(C44,'COMPOSIÇÕES AUXILIARES'!B:M,11,0)</f>
        <v>28168.01</v>
      </c>
      <c r="J44" s="196">
        <f>H44*I44</f>
        <v>2.0925084835410387E-2</v>
      </c>
      <c r="K44" s="197" t="s">
        <v>7675</v>
      </c>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179"/>
      <c r="CI44" s="179"/>
      <c r="CJ44" s="179"/>
      <c r="CK44" s="179"/>
      <c r="CL44" s="179"/>
      <c r="CM44" s="179"/>
      <c r="CN44" s="179"/>
      <c r="CO44" s="179"/>
      <c r="CP44" s="179"/>
      <c r="CQ44" s="179"/>
      <c r="CR44" s="179"/>
      <c r="CS44" s="179"/>
      <c r="CT44" s="179"/>
      <c r="CU44" s="179"/>
      <c r="CV44" s="179"/>
      <c r="CW44" s="179"/>
      <c r="CX44" s="179"/>
      <c r="CY44" s="179"/>
      <c r="CZ44" s="179"/>
      <c r="DA44" s="179"/>
      <c r="DB44" s="179"/>
      <c r="DC44" s="179"/>
      <c r="DD44" s="179"/>
      <c r="DE44" s="179"/>
      <c r="DF44" s="179"/>
      <c r="DG44" s="179"/>
      <c r="DH44" s="179"/>
      <c r="DI44" s="179"/>
      <c r="DJ44" s="179"/>
      <c r="DK44" s="179"/>
      <c r="DL44" s="179"/>
      <c r="DM44" s="179"/>
      <c r="DN44" s="179"/>
      <c r="DO44" s="179"/>
      <c r="DP44" s="179"/>
      <c r="DQ44" s="179"/>
      <c r="DR44" s="179"/>
      <c r="DS44" s="179"/>
      <c r="DT44" s="179"/>
      <c r="DU44" s="179"/>
      <c r="DV44" s="179"/>
      <c r="DW44" s="179"/>
      <c r="DX44" s="179"/>
      <c r="DY44" s="179"/>
      <c r="DZ44" s="179"/>
      <c r="EA44" s="179"/>
      <c r="EB44" s="179"/>
      <c r="EC44" s="179"/>
      <c r="ED44" s="179"/>
      <c r="EE44" s="179"/>
      <c r="EF44" s="179"/>
      <c r="EG44" s="179"/>
      <c r="EH44" s="179"/>
      <c r="EI44" s="179"/>
      <c r="EJ44" s="179"/>
      <c r="EK44" s="179"/>
      <c r="EL44" s="179"/>
      <c r="EM44" s="179"/>
      <c r="EN44" s="179"/>
      <c r="EO44" s="179"/>
      <c r="EP44" s="179"/>
      <c r="EQ44" s="179"/>
      <c r="ER44" s="179"/>
      <c r="ES44" s="179"/>
      <c r="ET44" s="179"/>
      <c r="EU44" s="179"/>
      <c r="EV44" s="179"/>
    </row>
    <row r="45" spans="2:152" s="190" customFormat="1" ht="25.5" outlineLevel="1" x14ac:dyDescent="0.25">
      <c r="B45" s="191" t="s">
        <v>7608</v>
      </c>
      <c r="C45" s="192" t="s">
        <v>7633</v>
      </c>
      <c r="D45" s="192" t="s">
        <v>7646</v>
      </c>
      <c r="E45" s="193">
        <v>45717</v>
      </c>
      <c r="F45" s="194" t="str">
        <f>VLOOKUP(C45,'COMPOSIÇÕES AUXILIARES'!B:M,5,0)</f>
        <v>PROFISSIONAL COM ÁREA DE ATUAÇÃO EM PLANEJAMENTO DE OBRA</v>
      </c>
      <c r="G45" s="195" t="s">
        <v>7778</v>
      </c>
      <c r="H45" s="200">
        <f>7/22/122376</f>
        <v>2.6000344690283892E-6</v>
      </c>
      <c r="I45" s="196">
        <f>VLOOKUP(C45,'COMPOSIÇÕES AUXILIARES'!B:M,11,0)</f>
        <v>25541.759999999998</v>
      </c>
      <c r="J45" s="196">
        <f t="shared" ref="J45:J46" si="2">H45*I45</f>
        <v>6.640945639965054E-2</v>
      </c>
      <c r="K45" s="197" t="s">
        <v>7673</v>
      </c>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c r="DJ45" s="179"/>
      <c r="DK45" s="179"/>
      <c r="DL45" s="179"/>
      <c r="DM45" s="179"/>
      <c r="DN45" s="179"/>
      <c r="DO45" s="179"/>
      <c r="DP45" s="179"/>
      <c r="DQ45" s="179"/>
      <c r="DR45" s="179"/>
      <c r="DS45" s="179"/>
      <c r="DT45" s="179"/>
      <c r="DU45" s="179"/>
      <c r="DV45" s="179"/>
      <c r="DW45" s="179"/>
      <c r="DX45" s="179"/>
      <c r="DY45" s="179"/>
      <c r="DZ45" s="179"/>
      <c r="EA45" s="179"/>
      <c r="EB45" s="179"/>
      <c r="EC45" s="179"/>
      <c r="ED45" s="179"/>
      <c r="EE45" s="179"/>
      <c r="EF45" s="179"/>
      <c r="EG45" s="179"/>
      <c r="EH45" s="179"/>
      <c r="EI45" s="179"/>
      <c r="EJ45" s="179"/>
      <c r="EK45" s="179"/>
      <c r="EL45" s="179"/>
      <c r="EM45" s="179"/>
      <c r="EN45" s="179"/>
      <c r="EO45" s="179"/>
      <c r="EP45" s="179"/>
      <c r="EQ45" s="179"/>
      <c r="ER45" s="179"/>
      <c r="ES45" s="179"/>
      <c r="ET45" s="179"/>
      <c r="EU45" s="179"/>
      <c r="EV45" s="179"/>
    </row>
    <row r="46" spans="2:152" s="190" customFormat="1" ht="25.5" outlineLevel="1" x14ac:dyDescent="0.25">
      <c r="B46" s="191" t="s">
        <v>7608</v>
      </c>
      <c r="C46" s="192" t="s">
        <v>7635</v>
      </c>
      <c r="D46" s="192" t="s">
        <v>7646</v>
      </c>
      <c r="E46" s="193">
        <v>45717</v>
      </c>
      <c r="F46" s="194" t="str">
        <f>VLOOKUP(C46,'COMPOSIÇÕES AUXILIARES'!B:M,5,0)</f>
        <v>PROFISSIONAL AUXILIAR DE ARQUITETURA OU ENGENHARIA</v>
      </c>
      <c r="G46" s="195" t="s">
        <v>7778</v>
      </c>
      <c r="H46" s="200">
        <f>7/22/122376</f>
        <v>2.6000344690283892E-6</v>
      </c>
      <c r="I46" s="196">
        <f>VLOOKUP(C46,'COMPOSIÇÕES AUXILIARES'!B:M,11,0)</f>
        <v>8361.01</v>
      </c>
      <c r="J46" s="196">
        <f t="shared" si="2"/>
        <v>2.1738914195891055E-2</v>
      </c>
      <c r="K46" s="197" t="s">
        <v>7673</v>
      </c>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c r="DJ46" s="179"/>
      <c r="DK46" s="179"/>
      <c r="DL46" s="179"/>
      <c r="DM46" s="179"/>
      <c r="DN46" s="179"/>
      <c r="DO46" s="179"/>
      <c r="DP46" s="179"/>
      <c r="DQ46" s="179"/>
      <c r="DR46" s="179"/>
      <c r="DS46" s="179"/>
      <c r="DT46" s="179"/>
      <c r="DU46" s="179"/>
      <c r="DV46" s="179"/>
      <c r="DW46" s="179"/>
      <c r="DX46" s="179"/>
      <c r="DY46" s="179"/>
      <c r="DZ46" s="179"/>
      <c r="EA46" s="179"/>
      <c r="EB46" s="179"/>
      <c r="EC46" s="179"/>
      <c r="ED46" s="179"/>
      <c r="EE46" s="179"/>
      <c r="EF46" s="179"/>
      <c r="EG46" s="179"/>
      <c r="EH46" s="179"/>
      <c r="EI46" s="179"/>
      <c r="EJ46" s="179"/>
      <c r="EK46" s="179"/>
      <c r="EL46" s="179"/>
      <c r="EM46" s="179"/>
      <c r="EN46" s="179"/>
      <c r="EO46" s="179"/>
      <c r="EP46" s="179"/>
      <c r="EQ46" s="179"/>
      <c r="ER46" s="179"/>
      <c r="ES46" s="179"/>
      <c r="ET46" s="179"/>
      <c r="EU46" s="179"/>
      <c r="EV46" s="179"/>
    </row>
    <row r="47" spans="2:152" customFormat="1" ht="15" x14ac:dyDescent="0.25"/>
    <row r="48" spans="2:152" x14ac:dyDescent="0.25">
      <c r="B48" s="180" t="s">
        <v>7802</v>
      </c>
      <c r="C48" s="181"/>
      <c r="D48" s="181"/>
      <c r="E48" s="181"/>
      <c r="F48" s="182" t="s">
        <v>10050</v>
      </c>
      <c r="G48" s="183" t="s">
        <v>19</v>
      </c>
      <c r="H48" s="184"/>
      <c r="I48" s="185"/>
      <c r="J48" s="185">
        <f>SUM(J50:J52)</f>
        <v>22439.45</v>
      </c>
      <c r="K48" s="185"/>
      <c r="L48" s="256"/>
    </row>
    <row r="49" spans="2:11" ht="25.5" x14ac:dyDescent="0.25">
      <c r="B49" s="186" t="s">
        <v>7599</v>
      </c>
      <c r="C49" s="187" t="s">
        <v>7600</v>
      </c>
      <c r="D49" s="187" t="s">
        <v>7601</v>
      </c>
      <c r="E49" s="187" t="s">
        <v>7602</v>
      </c>
      <c r="F49" s="188" t="s">
        <v>7603</v>
      </c>
      <c r="G49" s="188" t="s">
        <v>20</v>
      </c>
      <c r="H49" s="189" t="s">
        <v>1</v>
      </c>
      <c r="I49" s="189" t="s">
        <v>7606</v>
      </c>
      <c r="J49" s="189" t="s">
        <v>183</v>
      </c>
      <c r="K49" s="189"/>
    </row>
    <row r="50" spans="2:11" x14ac:dyDescent="0.25">
      <c r="B50" s="191" t="s">
        <v>7799</v>
      </c>
      <c r="C50" s="192" t="s">
        <v>7740</v>
      </c>
      <c r="D50" s="192" t="s">
        <v>7768</v>
      </c>
      <c r="E50" s="193">
        <v>45689</v>
      </c>
      <c r="F50" s="194" t="s">
        <v>7767</v>
      </c>
      <c r="G50" s="195" t="s">
        <v>23</v>
      </c>
      <c r="H50" s="196">
        <v>23715</v>
      </c>
      <c r="I50" s="196">
        <v>0.75</v>
      </c>
      <c r="J50" s="196">
        <f>TRUNC(I50*H50,2)</f>
        <v>17786.25</v>
      </c>
      <c r="K50" s="197"/>
    </row>
    <row r="51" spans="2:11" x14ac:dyDescent="0.25">
      <c r="B51" s="191" t="s">
        <v>7799</v>
      </c>
      <c r="C51" s="192" t="s">
        <v>7770</v>
      </c>
      <c r="D51" s="192" t="s">
        <v>7750</v>
      </c>
      <c r="E51" s="193">
        <v>45474</v>
      </c>
      <c r="F51" s="194" t="s">
        <v>7769</v>
      </c>
      <c r="G51" s="195" t="s">
        <v>23</v>
      </c>
      <c r="H51" s="196">
        <v>166</v>
      </c>
      <c r="I51" s="196">
        <v>5.93</v>
      </c>
      <c r="J51" s="196">
        <f t="shared" ref="J51" si="3">TRUNC(I51*H51,2)</f>
        <v>984.38</v>
      </c>
      <c r="K51" s="197"/>
    </row>
    <row r="52" spans="2:11" x14ac:dyDescent="0.25">
      <c r="B52" s="191" t="s">
        <v>7799</v>
      </c>
      <c r="C52" s="192" t="s">
        <v>7766</v>
      </c>
      <c r="D52" s="192" t="s">
        <v>7748</v>
      </c>
      <c r="E52" s="193">
        <v>45383</v>
      </c>
      <c r="F52" s="194" t="s">
        <v>7763</v>
      </c>
      <c r="G52" s="195" t="s">
        <v>137</v>
      </c>
      <c r="H52" s="255">
        <v>0.47496507916207176</v>
      </c>
      <c r="I52" s="196">
        <v>7724.41</v>
      </c>
      <c r="J52" s="196">
        <f>TRUNC(I52*H52,2)</f>
        <v>3668.82</v>
      </c>
      <c r="K52" s="197"/>
    </row>
    <row r="53" spans="2:11" ht="15" x14ac:dyDescent="0.25">
      <c r="D53"/>
    </row>
    <row r="54" spans="2:11" ht="15" x14ac:dyDescent="0.25">
      <c r="D54"/>
    </row>
    <row r="55" spans="2:11" ht="15" x14ac:dyDescent="0.25">
      <c r="D55"/>
    </row>
  </sheetData>
  <autoFilter ref="B10:K47" xr:uid="{00000000-0009-0000-0000-000003000000}"/>
  <mergeCells count="8">
    <mergeCell ref="B2:K2"/>
    <mergeCell ref="B9:K9"/>
    <mergeCell ref="B8:K8"/>
    <mergeCell ref="B7:K7"/>
    <mergeCell ref="B6:K6"/>
    <mergeCell ref="B5:K5"/>
    <mergeCell ref="B4:K4"/>
    <mergeCell ref="B3:K3"/>
  </mergeCells>
  <phoneticPr fontId="8" type="noConversion"/>
  <printOptions horizontalCentered="1" verticalCentered="1"/>
  <pageMargins left="0.70866141732283472" right="0.70866141732283472" top="0.74803149606299213" bottom="0.74803149606299213" header="0.31496062992125984" footer="0.31496062992125984"/>
  <pageSetup paperSize="9" scale="74" firstPageNumber="0" fitToHeight="0" orientation="landscape" r:id="rId1"/>
  <headerFooter alignWithMargins="0">
    <oddFooter>&amp;LAGÊNCIA DE ASSUNTOS METROPOLITANOS DO PARANÁ - AMEP
DIRETORIA DE OBRAS
&amp;RPágina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6D8B-9D76-4930-B5B0-D536D6BBD86E}">
  <sheetPr>
    <pageSetUpPr fitToPage="1"/>
  </sheetPr>
  <dimension ref="A1:L33"/>
  <sheetViews>
    <sheetView showGridLines="0" view="pageBreakPreview" zoomScale="110" zoomScaleNormal="100" zoomScaleSheetLayoutView="110" workbookViewId="0">
      <selection activeCell="B8" sqref="B8:G8"/>
    </sheetView>
  </sheetViews>
  <sheetFormatPr defaultColWidth="9.140625" defaultRowHeight="12" x14ac:dyDescent="0.2"/>
  <cols>
    <col min="1" max="1" width="9.140625" style="37"/>
    <col min="2" max="2" width="15.42578125" style="37" bestFit="1" customWidth="1"/>
    <col min="3" max="3" width="58" style="37" customWidth="1"/>
    <col min="4" max="4" width="14" style="37" bestFit="1" customWidth="1"/>
    <col min="5" max="5" width="34.28515625" style="37" bestFit="1" customWidth="1"/>
    <col min="6" max="6" width="19.140625" style="37" bestFit="1" customWidth="1"/>
    <col min="7" max="7" width="22.140625" style="37" customWidth="1"/>
    <col min="8" max="8" width="12.7109375" style="37" customWidth="1"/>
    <col min="9" max="9" width="11.28515625" style="37" bestFit="1" customWidth="1"/>
    <col min="10" max="16384" width="9.140625" style="37"/>
  </cols>
  <sheetData>
    <row r="1" spans="1:12" s="42" customFormat="1" ht="15.75" x14ac:dyDescent="0.25">
      <c r="A1" s="46"/>
      <c r="B1" s="324"/>
      <c r="C1" s="324"/>
      <c r="D1" s="324"/>
      <c r="E1" s="324"/>
      <c r="F1" s="324"/>
      <c r="G1" s="324"/>
    </row>
    <row r="2" spans="1:12" s="42" customFormat="1" ht="15.75" x14ac:dyDescent="0.25">
      <c r="A2" s="46"/>
      <c r="B2" s="309"/>
      <c r="C2" s="309"/>
      <c r="D2" s="309"/>
      <c r="E2" s="309"/>
      <c r="F2" s="309"/>
      <c r="G2" s="309"/>
    </row>
    <row r="3" spans="1:12" s="42" customFormat="1" ht="15.75" customHeight="1" x14ac:dyDescent="0.25">
      <c r="B3" s="310" t="s">
        <v>125</v>
      </c>
      <c r="C3" s="310"/>
      <c r="D3" s="310"/>
      <c r="E3" s="310"/>
      <c r="F3" s="310"/>
      <c r="G3" s="310"/>
      <c r="H3" s="47"/>
      <c r="I3" s="47"/>
      <c r="J3" s="47"/>
      <c r="K3" s="47"/>
      <c r="L3" s="47"/>
    </row>
    <row r="4" spans="1:12" s="42" customFormat="1" ht="15.75" x14ac:dyDescent="0.25">
      <c r="B4" s="310"/>
      <c r="C4" s="310"/>
      <c r="D4" s="310"/>
      <c r="E4" s="310"/>
      <c r="F4" s="310"/>
      <c r="G4" s="310"/>
      <c r="H4" s="47"/>
      <c r="I4" s="47"/>
      <c r="J4" s="47"/>
      <c r="K4" s="47"/>
      <c r="L4" s="47"/>
    </row>
    <row r="5" spans="1:12" s="42" customFormat="1" ht="15.75" customHeight="1" x14ac:dyDescent="0.25">
      <c r="B5" s="311" t="s">
        <v>7828</v>
      </c>
      <c r="C5" s="311"/>
      <c r="D5" s="311"/>
      <c r="E5" s="311"/>
      <c r="F5" s="311"/>
      <c r="G5" s="311"/>
      <c r="H5" s="48"/>
      <c r="I5" s="48"/>
      <c r="J5" s="48"/>
      <c r="K5" s="48"/>
      <c r="L5" s="48"/>
    </row>
    <row r="6" spans="1:12" s="42" customFormat="1" ht="15.75" x14ac:dyDescent="0.25">
      <c r="B6" s="314"/>
      <c r="C6" s="314"/>
      <c r="D6" s="314"/>
      <c r="E6" s="314"/>
      <c r="F6" s="314"/>
      <c r="G6" s="314"/>
      <c r="H6" s="49"/>
      <c r="I6" s="49"/>
      <c r="J6" s="49"/>
      <c r="K6" s="49"/>
      <c r="L6" s="49"/>
    </row>
    <row r="7" spans="1:12" s="42" customFormat="1" ht="15.75" x14ac:dyDescent="0.25">
      <c r="B7" s="313" t="s">
        <v>10042</v>
      </c>
      <c r="C7" s="313"/>
      <c r="D7" s="313"/>
      <c r="E7" s="313"/>
      <c r="F7" s="313"/>
      <c r="G7" s="313"/>
      <c r="H7" s="51"/>
      <c r="I7" s="51"/>
      <c r="J7" s="51"/>
      <c r="K7" s="51"/>
      <c r="L7" s="51"/>
    </row>
    <row r="8" spans="1:12" s="42" customFormat="1" ht="15.75" x14ac:dyDescent="0.25">
      <c r="A8" s="43"/>
      <c r="B8" s="325"/>
      <c r="C8" s="325"/>
      <c r="D8" s="325"/>
      <c r="E8" s="325"/>
      <c r="F8" s="325"/>
      <c r="G8" s="325"/>
      <c r="H8" s="50"/>
      <c r="I8" s="50"/>
      <c r="J8" s="50"/>
      <c r="K8" s="50"/>
      <c r="L8" s="50"/>
    </row>
    <row r="9" spans="1:12" x14ac:dyDescent="0.2">
      <c r="B9" s="323" t="s">
        <v>7682</v>
      </c>
      <c r="C9" s="323"/>
      <c r="D9" s="323"/>
      <c r="E9" s="323"/>
      <c r="F9" s="323"/>
      <c r="G9" s="323"/>
    </row>
    <row r="10" spans="1:12" x14ac:dyDescent="0.2">
      <c r="B10" s="208" t="s">
        <v>7691</v>
      </c>
      <c r="C10" s="209" t="s">
        <v>70</v>
      </c>
      <c r="D10" s="208" t="s">
        <v>7683</v>
      </c>
      <c r="E10" s="210" t="s">
        <v>7684</v>
      </c>
      <c r="F10" s="211" t="s">
        <v>7685</v>
      </c>
      <c r="G10" s="212">
        <f>G15</f>
        <v>18983.330000000002</v>
      </c>
    </row>
    <row r="11" spans="1:12" ht="24" x14ac:dyDescent="0.2">
      <c r="B11" s="213" t="s">
        <v>2</v>
      </c>
      <c r="C11" s="214" t="s">
        <v>7686</v>
      </c>
      <c r="D11" s="215" t="s">
        <v>7687</v>
      </c>
      <c r="E11" s="216" t="s">
        <v>7688</v>
      </c>
      <c r="F11" s="217" t="s">
        <v>7689</v>
      </c>
      <c r="G11" s="215" t="s">
        <v>7606</v>
      </c>
    </row>
    <row r="12" spans="1:12" ht="15" x14ac:dyDescent="0.2">
      <c r="B12" s="273">
        <v>1</v>
      </c>
      <c r="C12" s="274" t="s">
        <v>7695</v>
      </c>
      <c r="D12" s="275">
        <v>45765</v>
      </c>
      <c r="E12" s="218" t="s">
        <v>7699</v>
      </c>
      <c r="F12" s="219" t="s">
        <v>7698</v>
      </c>
      <c r="G12" s="220">
        <v>15000</v>
      </c>
      <c r="H12" s="277"/>
      <c r="I12" s="279"/>
      <c r="J12" s="276"/>
    </row>
    <row r="13" spans="1:12" ht="15" x14ac:dyDescent="0.2">
      <c r="B13" s="273">
        <v>2</v>
      </c>
      <c r="C13" s="274" t="s">
        <v>7696</v>
      </c>
      <c r="D13" s="275">
        <v>45763</v>
      </c>
      <c r="E13" s="218" t="s">
        <v>7700</v>
      </c>
      <c r="F13" s="220" t="s">
        <v>7703</v>
      </c>
      <c r="G13" s="220">
        <v>11970</v>
      </c>
      <c r="H13" s="277"/>
      <c r="I13" s="279"/>
      <c r="J13" s="276"/>
    </row>
    <row r="14" spans="1:12" ht="15" x14ac:dyDescent="0.2">
      <c r="B14" s="273">
        <v>3</v>
      </c>
      <c r="C14" s="274" t="s">
        <v>7697</v>
      </c>
      <c r="D14" s="275">
        <v>45769</v>
      </c>
      <c r="E14" s="218" t="s">
        <v>7701</v>
      </c>
      <c r="F14" s="220" t="s">
        <v>7702</v>
      </c>
      <c r="G14" s="220">
        <v>29980</v>
      </c>
      <c r="H14" s="277"/>
      <c r="I14" s="279"/>
      <c r="J14" s="276"/>
    </row>
    <row r="15" spans="1:12" x14ac:dyDescent="0.2">
      <c r="F15" s="219" t="s">
        <v>7690</v>
      </c>
      <c r="G15" s="220">
        <f>TRUNC(AVERAGE(G12:G14),2)</f>
        <v>18983.330000000002</v>
      </c>
      <c r="I15" s="279"/>
      <c r="J15" s="276"/>
    </row>
    <row r="16" spans="1:12" x14ac:dyDescent="0.2">
      <c r="B16" s="208" t="s">
        <v>7692</v>
      </c>
      <c r="C16" s="209" t="s">
        <v>10046</v>
      </c>
      <c r="D16" s="208" t="s">
        <v>7683</v>
      </c>
      <c r="E16" s="210" t="s">
        <v>7684</v>
      </c>
      <c r="F16" s="211" t="s">
        <v>7685</v>
      </c>
      <c r="G16" s="212">
        <f>G21</f>
        <v>15232.93</v>
      </c>
    </row>
    <row r="17" spans="2:10" ht="24" x14ac:dyDescent="0.2">
      <c r="B17" s="213" t="s">
        <v>2</v>
      </c>
      <c r="C17" s="214" t="s">
        <v>7686</v>
      </c>
      <c r="D17" s="215" t="s">
        <v>7687</v>
      </c>
      <c r="E17" s="216" t="s">
        <v>7688</v>
      </c>
      <c r="F17" s="217" t="s">
        <v>7689</v>
      </c>
      <c r="G17" s="215" t="s">
        <v>7606</v>
      </c>
    </row>
    <row r="18" spans="2:10" ht="15" x14ac:dyDescent="0.2">
      <c r="B18" s="273">
        <v>1</v>
      </c>
      <c r="C18" s="274" t="s">
        <v>179</v>
      </c>
      <c r="D18" s="275">
        <v>45771</v>
      </c>
      <c r="E18" s="218" t="s">
        <v>7706</v>
      </c>
      <c r="F18" s="219" t="s">
        <v>7705</v>
      </c>
      <c r="G18" s="220">
        <v>18900</v>
      </c>
      <c r="H18" s="277"/>
      <c r="I18" s="279"/>
      <c r="J18" s="276"/>
    </row>
    <row r="19" spans="2:10" ht="15" x14ac:dyDescent="0.2">
      <c r="B19" s="273">
        <v>2</v>
      </c>
      <c r="C19" s="274" t="s">
        <v>7704</v>
      </c>
      <c r="D19" s="275">
        <v>45764</v>
      </c>
      <c r="E19" s="218" t="s">
        <v>7707</v>
      </c>
      <c r="F19" s="220" t="s">
        <v>7708</v>
      </c>
      <c r="G19" s="220">
        <v>20000</v>
      </c>
      <c r="H19" s="277"/>
      <c r="I19" s="279"/>
      <c r="J19" s="276"/>
    </row>
    <row r="20" spans="2:10" ht="15" x14ac:dyDescent="0.2">
      <c r="B20" s="273">
        <v>3</v>
      </c>
      <c r="C20" s="274" t="s">
        <v>180</v>
      </c>
      <c r="D20" s="275">
        <v>45770</v>
      </c>
      <c r="E20" s="218" t="s">
        <v>7709</v>
      </c>
      <c r="F20" s="220" t="s">
        <v>7710</v>
      </c>
      <c r="G20" s="220">
        <v>6798.8</v>
      </c>
      <c r="H20" s="277"/>
      <c r="I20" s="279"/>
      <c r="J20" s="276"/>
    </row>
    <row r="21" spans="2:10" x14ac:dyDescent="0.2">
      <c r="F21" s="219" t="s">
        <v>7690</v>
      </c>
      <c r="G21" s="220">
        <f>TRUNC(AVERAGE(G18:G20),2)</f>
        <v>15232.93</v>
      </c>
      <c r="I21" s="279"/>
      <c r="J21" s="276"/>
    </row>
    <row r="22" spans="2:10" x14ac:dyDescent="0.2">
      <c r="B22" s="208" t="s">
        <v>7693</v>
      </c>
      <c r="C22" s="209" t="s">
        <v>10048</v>
      </c>
      <c r="D22" s="208" t="s">
        <v>7683</v>
      </c>
      <c r="E22" s="210" t="s">
        <v>7684</v>
      </c>
      <c r="F22" s="211" t="s">
        <v>7685</v>
      </c>
      <c r="G22" s="212">
        <f>G27</f>
        <v>6999.1</v>
      </c>
    </row>
    <row r="23" spans="2:10" ht="24" x14ac:dyDescent="0.2">
      <c r="B23" s="213" t="s">
        <v>2</v>
      </c>
      <c r="C23" s="214" t="s">
        <v>7686</v>
      </c>
      <c r="D23" s="215" t="s">
        <v>7687</v>
      </c>
      <c r="E23" s="216" t="s">
        <v>7688</v>
      </c>
      <c r="F23" s="217" t="s">
        <v>7689</v>
      </c>
      <c r="G23" s="215" t="s">
        <v>7606</v>
      </c>
    </row>
    <row r="24" spans="2:10" ht="15" x14ac:dyDescent="0.2">
      <c r="B24" s="273">
        <v>1</v>
      </c>
      <c r="C24" s="274" t="s">
        <v>177</v>
      </c>
      <c r="D24" s="275">
        <v>45769</v>
      </c>
      <c r="E24" s="218" t="s">
        <v>7713</v>
      </c>
      <c r="F24" s="219" t="s">
        <v>7712</v>
      </c>
      <c r="G24" s="220">
        <v>5780</v>
      </c>
      <c r="H24" s="277"/>
      <c r="I24" s="279"/>
    </row>
    <row r="25" spans="2:10" ht="15" x14ac:dyDescent="0.2">
      <c r="B25" s="273">
        <v>2</v>
      </c>
      <c r="C25" s="274" t="s">
        <v>178</v>
      </c>
      <c r="D25" s="275">
        <v>45769</v>
      </c>
      <c r="E25" s="218" t="s">
        <v>7714</v>
      </c>
      <c r="F25" s="220" t="s">
        <v>7715</v>
      </c>
      <c r="G25" s="220">
        <v>4000</v>
      </c>
      <c r="H25" s="277"/>
      <c r="I25" s="279"/>
    </row>
    <row r="26" spans="2:10" ht="15" x14ac:dyDescent="0.2">
      <c r="B26" s="273">
        <v>3</v>
      </c>
      <c r="C26" s="274" t="s">
        <v>7711</v>
      </c>
      <c r="D26" s="275">
        <v>45772</v>
      </c>
      <c r="E26" s="218" t="s">
        <v>7716</v>
      </c>
      <c r="F26" s="220" t="s">
        <v>7717</v>
      </c>
      <c r="G26" s="220">
        <v>11217.3</v>
      </c>
      <c r="H26" s="277"/>
      <c r="I26" s="279"/>
      <c r="J26" s="276"/>
    </row>
    <row r="27" spans="2:10" x14ac:dyDescent="0.2">
      <c r="F27" s="219" t="s">
        <v>7690</v>
      </c>
      <c r="G27" s="220">
        <f>TRUNC(AVERAGE(G24:G26),2)</f>
        <v>6999.1</v>
      </c>
      <c r="I27" s="279"/>
      <c r="J27" s="276"/>
    </row>
    <row r="28" spans="2:10" x14ac:dyDescent="0.2">
      <c r="B28" s="208" t="s">
        <v>7694</v>
      </c>
      <c r="C28" s="209" t="s">
        <v>10049</v>
      </c>
      <c r="D28" s="208" t="s">
        <v>7683</v>
      </c>
      <c r="E28" s="210" t="s">
        <v>7684</v>
      </c>
      <c r="F28" s="211" t="s">
        <v>7685</v>
      </c>
      <c r="G28" s="212">
        <f>G33</f>
        <v>18721.2</v>
      </c>
    </row>
    <row r="29" spans="2:10" ht="24" x14ac:dyDescent="0.2">
      <c r="B29" s="213" t="s">
        <v>2</v>
      </c>
      <c r="C29" s="214" t="s">
        <v>7686</v>
      </c>
      <c r="D29" s="215" t="s">
        <v>7687</v>
      </c>
      <c r="E29" s="216" t="s">
        <v>7688</v>
      </c>
      <c r="F29" s="217" t="s">
        <v>7689</v>
      </c>
      <c r="G29" s="215" t="s">
        <v>7606</v>
      </c>
    </row>
    <row r="30" spans="2:10" ht="15" x14ac:dyDescent="0.2">
      <c r="B30" s="273">
        <v>1</v>
      </c>
      <c r="C30" s="274" t="s">
        <v>179</v>
      </c>
      <c r="D30" s="275">
        <v>45771</v>
      </c>
      <c r="E30" s="218" t="s">
        <v>7706</v>
      </c>
      <c r="F30" s="219" t="s">
        <v>7705</v>
      </c>
      <c r="G30" s="220">
        <v>19044</v>
      </c>
      <c r="H30" s="277"/>
      <c r="I30" s="279"/>
    </row>
    <row r="31" spans="2:10" ht="15" x14ac:dyDescent="0.2">
      <c r="B31" s="273">
        <v>2</v>
      </c>
      <c r="C31" s="274" t="s">
        <v>7704</v>
      </c>
      <c r="D31" s="275">
        <v>45764</v>
      </c>
      <c r="E31" s="218" t="s">
        <v>7707</v>
      </c>
      <c r="F31" s="220" t="s">
        <v>7708</v>
      </c>
      <c r="G31" s="220">
        <v>25000</v>
      </c>
      <c r="H31" s="277"/>
      <c r="I31" s="279"/>
    </row>
    <row r="32" spans="2:10" ht="15" x14ac:dyDescent="0.2">
      <c r="B32" s="273">
        <v>3</v>
      </c>
      <c r="C32" s="274" t="s">
        <v>180</v>
      </c>
      <c r="D32" s="275">
        <v>45770</v>
      </c>
      <c r="E32" s="218" t="s">
        <v>7709</v>
      </c>
      <c r="F32" s="220" t="s">
        <v>7710</v>
      </c>
      <c r="G32" s="220">
        <v>12119.6</v>
      </c>
      <c r="H32" s="277"/>
      <c r="I32" s="279"/>
      <c r="J32" s="276"/>
    </row>
    <row r="33" spans="6:10" x14ac:dyDescent="0.2">
      <c r="F33" s="219" t="s">
        <v>7690</v>
      </c>
      <c r="G33" s="220">
        <f>TRUNC(AVERAGE(G30:G32),2)</f>
        <v>18721.2</v>
      </c>
      <c r="I33" s="279"/>
      <c r="J33" s="276"/>
    </row>
  </sheetData>
  <mergeCells count="9">
    <mergeCell ref="B9:G9"/>
    <mergeCell ref="B1:G1"/>
    <mergeCell ref="B8:G8"/>
    <mergeCell ref="B7:G7"/>
    <mergeCell ref="B6:G6"/>
    <mergeCell ref="B5:G5"/>
    <mergeCell ref="B4:G4"/>
    <mergeCell ref="B3:G3"/>
    <mergeCell ref="B2:G2"/>
  </mergeCells>
  <hyperlinks>
    <hyperlink ref="E12" r:id="rId1" xr:uid="{0493E1DA-FAF0-47FF-98D0-AF11A4DD2FD9}"/>
    <hyperlink ref="E13" r:id="rId2" xr:uid="{017806BD-BAE6-4E45-81E7-3507EE09042B}"/>
    <hyperlink ref="E14" r:id="rId3" xr:uid="{9E932669-D056-4873-87C6-A50892DBA974}"/>
    <hyperlink ref="E18" r:id="rId4" xr:uid="{58017D3C-20FF-44D2-996D-18738A70EB56}"/>
    <hyperlink ref="E30" r:id="rId5" xr:uid="{35BEF115-D5E9-4228-B646-C0A2CB17C66E}"/>
    <hyperlink ref="E19" r:id="rId6" xr:uid="{75A8E6C8-4F41-4DF7-AE69-A09E9793E752}"/>
    <hyperlink ref="E31" r:id="rId7" xr:uid="{17516AB1-A963-4198-87FD-D1A2D6851C98}"/>
    <hyperlink ref="E20" r:id="rId8" xr:uid="{2CBB0F1F-7E83-4048-9F87-5DCC612583E0}"/>
    <hyperlink ref="E32" r:id="rId9" xr:uid="{6ABDBA15-855D-4428-A6BB-8891B2FFE89B}"/>
    <hyperlink ref="E24" r:id="rId10" xr:uid="{64B36BCF-62C3-46F0-AF15-57AF919EA34A}"/>
    <hyperlink ref="E25" r:id="rId11" xr:uid="{E73FF831-48C3-4B45-8CE5-E6AF5FCF74E6}"/>
    <hyperlink ref="E26" r:id="rId12" xr:uid="{FDB5FD87-70BD-4D2E-BDDC-197D0BC1DFEF}"/>
  </hyperlinks>
  <pageMargins left="0.51181102362204722" right="0.51181102362204722" top="0.78740157480314965" bottom="0.78740157480314965" header="0.31496062992125984" footer="0.31496062992125984"/>
  <pageSetup paperSize="9" scale="84" orientation="landscape" horizontalDpi="1200" verticalDpi="1200" r:id="rId13"/>
  <headerFooter>
    <oddFooter>&amp;LAGÊNCIA DE ASSUNTOS METROPOLITANOS DO PARANÁ - AMEP
DIRETORIA DE OBRAS
&amp;RPágina &amp;P de &amp;N</oddFooter>
  </headerFooter>
  <colBreaks count="1" manualBreakCount="1">
    <brk id="7" max="38" man="1"/>
  </colBreaks>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A022-501B-42FF-B227-7CF2689F6E8F}">
  <sheetPr>
    <pageSetUpPr fitToPage="1"/>
  </sheetPr>
  <dimension ref="A1:H29"/>
  <sheetViews>
    <sheetView showGridLines="0" view="pageBreakPreview" zoomScaleNormal="100" zoomScaleSheetLayoutView="100" workbookViewId="0">
      <selection activeCell="C11" sqref="C11"/>
    </sheetView>
  </sheetViews>
  <sheetFormatPr defaultRowHeight="15" x14ac:dyDescent="0.25"/>
  <cols>
    <col min="2" max="2" width="9.7109375" customWidth="1"/>
    <col min="3" max="3" width="104.85546875" customWidth="1"/>
    <col min="4" max="4" width="11.7109375" customWidth="1"/>
    <col min="5" max="5" width="24.28515625" customWidth="1"/>
  </cols>
  <sheetData>
    <row r="1" spans="1:8" s="42" customFormat="1" ht="15.75" x14ac:dyDescent="0.25">
      <c r="B1" s="46"/>
      <c r="D1" s="46"/>
      <c r="E1" s="46"/>
      <c r="F1" s="52"/>
      <c r="G1" s="46"/>
    </row>
    <row r="2" spans="1:8" s="42" customFormat="1" ht="15.75" x14ac:dyDescent="0.25">
      <c r="B2" s="309"/>
      <c r="C2" s="309"/>
      <c r="D2" s="309"/>
      <c r="E2" s="309"/>
      <c r="F2" s="309"/>
      <c r="G2" s="309"/>
      <c r="H2" s="309"/>
    </row>
    <row r="3" spans="1:8" s="42" customFormat="1" ht="15.75" customHeight="1" x14ac:dyDescent="0.25">
      <c r="A3" s="53"/>
      <c r="B3" s="310" t="s">
        <v>125</v>
      </c>
      <c r="C3" s="310"/>
      <c r="D3" s="310"/>
      <c r="E3" s="310"/>
      <c r="F3" s="310"/>
      <c r="G3" s="310"/>
      <c r="H3" s="310"/>
    </row>
    <row r="4" spans="1:8" s="42" customFormat="1" ht="15.75" x14ac:dyDescent="0.25">
      <c r="A4" s="53"/>
      <c r="B4" s="310"/>
      <c r="C4" s="310"/>
      <c r="D4" s="310"/>
      <c r="E4" s="310"/>
      <c r="F4" s="310"/>
      <c r="G4" s="310"/>
      <c r="H4" s="310"/>
    </row>
    <row r="5" spans="1:8" s="42" customFormat="1" ht="15.75" customHeight="1" x14ac:dyDescent="0.25">
      <c r="A5" s="53"/>
      <c r="B5" s="311" t="s">
        <v>7828</v>
      </c>
      <c r="C5" s="311"/>
      <c r="D5" s="311"/>
      <c r="E5" s="311"/>
      <c r="F5" s="311"/>
      <c r="G5" s="311"/>
      <c r="H5" s="311"/>
    </row>
    <row r="6" spans="1:8" s="42" customFormat="1" ht="15.75" x14ac:dyDescent="0.25">
      <c r="A6" s="53"/>
      <c r="B6" s="314"/>
      <c r="C6" s="314"/>
      <c r="D6" s="314"/>
      <c r="E6" s="314"/>
      <c r="F6" s="314"/>
      <c r="G6" s="314"/>
      <c r="H6" s="314"/>
    </row>
    <row r="7" spans="1:8" s="42" customFormat="1" ht="15.75" x14ac:dyDescent="0.25">
      <c r="A7" s="53"/>
      <c r="B7" s="313" t="s">
        <v>10042</v>
      </c>
      <c r="C7" s="313"/>
      <c r="D7" s="313"/>
      <c r="E7" s="313"/>
      <c r="F7" s="313"/>
      <c r="G7" s="313"/>
      <c r="H7" s="313"/>
    </row>
    <row r="8" spans="1:8" s="42" customFormat="1" ht="15.75" x14ac:dyDescent="0.25">
      <c r="A8" s="53"/>
      <c r="B8" s="313"/>
      <c r="C8" s="313"/>
      <c r="D8" s="313"/>
      <c r="E8" s="313"/>
      <c r="F8" s="313"/>
      <c r="G8" s="313"/>
      <c r="H8" s="313"/>
    </row>
    <row r="9" spans="1:8" ht="15.75" x14ac:dyDescent="0.25">
      <c r="B9" s="326" t="s">
        <v>10037</v>
      </c>
      <c r="C9" s="326"/>
      <c r="D9" s="326"/>
      <c r="E9" s="326"/>
    </row>
    <row r="10" spans="1:8" ht="15.75" x14ac:dyDescent="0.25">
      <c r="B10" s="54" t="s">
        <v>124</v>
      </c>
      <c r="C10" s="55" t="s">
        <v>25</v>
      </c>
      <c r="D10" s="54" t="s">
        <v>126</v>
      </c>
      <c r="E10" s="56" t="s">
        <v>127</v>
      </c>
    </row>
    <row r="11" spans="1:8" ht="15.75" x14ac:dyDescent="0.25">
      <c r="B11" s="57">
        <v>10035</v>
      </c>
      <c r="C11" s="58" t="s">
        <v>135</v>
      </c>
      <c r="D11" s="57" t="s">
        <v>19</v>
      </c>
      <c r="E11" s="268">
        <v>620</v>
      </c>
      <c r="F11" s="267"/>
    </row>
    <row r="12" spans="1:8" ht="15.75" x14ac:dyDescent="0.25">
      <c r="B12" s="57">
        <v>4329</v>
      </c>
      <c r="C12" s="58" t="s">
        <v>130</v>
      </c>
      <c r="D12" s="57" t="s">
        <v>19</v>
      </c>
      <c r="E12" s="268">
        <v>165</v>
      </c>
      <c r="F12" s="267"/>
    </row>
    <row r="13" spans="1:8" ht="15.75" x14ac:dyDescent="0.25">
      <c r="B13" s="57">
        <v>4328</v>
      </c>
      <c r="C13" s="58" t="s">
        <v>129</v>
      </c>
      <c r="D13" s="57" t="s">
        <v>19</v>
      </c>
      <c r="E13" s="268">
        <v>165</v>
      </c>
      <c r="F13" s="267"/>
    </row>
    <row r="14" spans="1:8" ht="15.75" x14ac:dyDescent="0.25">
      <c r="B14" s="57">
        <v>6720</v>
      </c>
      <c r="C14" s="58" t="s">
        <v>128</v>
      </c>
      <c r="D14" s="57" t="s">
        <v>19</v>
      </c>
      <c r="E14" s="268">
        <v>285</v>
      </c>
      <c r="F14" s="267"/>
    </row>
    <row r="15" spans="1:8" ht="31.5" x14ac:dyDescent="0.25">
      <c r="B15" s="57">
        <v>7320</v>
      </c>
      <c r="C15" s="58" t="s">
        <v>136</v>
      </c>
      <c r="D15" s="57" t="s">
        <v>121</v>
      </c>
      <c r="E15" s="268">
        <v>1</v>
      </c>
      <c r="F15" s="267"/>
    </row>
    <row r="16" spans="1:8" ht="31.5" x14ac:dyDescent="0.25">
      <c r="B16" s="57">
        <v>12266</v>
      </c>
      <c r="C16" s="58" t="s">
        <v>7745</v>
      </c>
      <c r="D16" s="57" t="s">
        <v>121</v>
      </c>
      <c r="E16" s="268">
        <v>0.7</v>
      </c>
      <c r="F16" s="267"/>
    </row>
    <row r="17" spans="2:6" ht="15.75" x14ac:dyDescent="0.25">
      <c r="B17" s="57">
        <v>12273</v>
      </c>
      <c r="C17" s="58" t="s">
        <v>7746</v>
      </c>
      <c r="D17" s="57" t="s">
        <v>121</v>
      </c>
      <c r="E17" s="268">
        <v>0.55000000000000004</v>
      </c>
      <c r="F17" s="267"/>
    </row>
    <row r="18" spans="2:6" ht="31.5" x14ac:dyDescent="0.25">
      <c r="B18" s="57">
        <v>12270</v>
      </c>
      <c r="C18" s="58" t="s">
        <v>7681</v>
      </c>
      <c r="D18" s="57" t="s">
        <v>121</v>
      </c>
      <c r="E18" s="268">
        <v>1.1000000000000001</v>
      </c>
      <c r="F18" s="267"/>
    </row>
    <row r="19" spans="2:6" ht="31.5" x14ac:dyDescent="0.25">
      <c r="B19" s="57">
        <v>12292</v>
      </c>
      <c r="C19" s="58" t="s">
        <v>7747</v>
      </c>
      <c r="D19" s="57" t="s">
        <v>121</v>
      </c>
      <c r="E19" s="268">
        <v>0.6</v>
      </c>
      <c r="F19" s="267"/>
    </row>
    <row r="20" spans="2:6" ht="15.75" x14ac:dyDescent="0.25">
      <c r="B20" s="57">
        <v>12300</v>
      </c>
      <c r="C20" s="58" t="s">
        <v>7816</v>
      </c>
      <c r="D20" s="57" t="s">
        <v>121</v>
      </c>
      <c r="E20" s="268">
        <v>0.2</v>
      </c>
      <c r="F20" s="267"/>
    </row>
    <row r="21" spans="2:6" ht="15.75" x14ac:dyDescent="0.25">
      <c r="B21" s="57">
        <v>12306</v>
      </c>
      <c r="C21" s="58" t="s">
        <v>7817</v>
      </c>
      <c r="D21" s="57" t="s">
        <v>7818</v>
      </c>
      <c r="E21" s="268">
        <v>0.1</v>
      </c>
      <c r="F21" s="267"/>
    </row>
    <row r="22" spans="2:6" ht="15.75" x14ac:dyDescent="0.25">
      <c r="B22" s="57">
        <v>12322</v>
      </c>
      <c r="C22" s="58" t="s">
        <v>7819</v>
      </c>
      <c r="D22" s="57" t="s">
        <v>7820</v>
      </c>
      <c r="E22" s="268">
        <v>143.65</v>
      </c>
    </row>
    <row r="23" spans="2:6" ht="15.75" x14ac:dyDescent="0.25">
      <c r="B23" s="57">
        <v>4330</v>
      </c>
      <c r="C23" s="58" t="s">
        <v>7821</v>
      </c>
      <c r="D23" s="57" t="s">
        <v>7820</v>
      </c>
      <c r="E23" s="268">
        <v>220</v>
      </c>
    </row>
    <row r="24" spans="2:6" ht="15.75" x14ac:dyDescent="0.25">
      <c r="B24" s="57">
        <v>11512</v>
      </c>
      <c r="C24" s="58" t="s">
        <v>7822</v>
      </c>
      <c r="D24" s="57" t="s">
        <v>7823</v>
      </c>
      <c r="E24" s="268">
        <v>2400</v>
      </c>
    </row>
    <row r="25" spans="2:6" ht="31.5" x14ac:dyDescent="0.25">
      <c r="B25" s="57">
        <v>12328</v>
      </c>
      <c r="C25" s="58" t="s">
        <v>133</v>
      </c>
      <c r="D25" s="57" t="s">
        <v>7823</v>
      </c>
      <c r="E25" s="268">
        <v>380</v>
      </c>
    </row>
    <row r="26" spans="2:6" ht="15.75" x14ac:dyDescent="0.25">
      <c r="B26" s="57">
        <v>10016</v>
      </c>
      <c r="C26" s="58" t="s">
        <v>132</v>
      </c>
      <c r="D26" s="57" t="s">
        <v>7824</v>
      </c>
      <c r="E26" s="268">
        <v>155</v>
      </c>
    </row>
    <row r="27" spans="2:6" ht="31.5" x14ac:dyDescent="0.25">
      <c r="B27" s="57">
        <v>7617</v>
      </c>
      <c r="C27" s="58" t="s">
        <v>7825</v>
      </c>
      <c r="D27" s="57" t="s">
        <v>7823</v>
      </c>
      <c r="E27" s="268">
        <v>1700</v>
      </c>
    </row>
    <row r="28" spans="2:6" ht="31.5" x14ac:dyDescent="0.25">
      <c r="B28" s="57">
        <v>7622</v>
      </c>
      <c r="C28" s="58" t="s">
        <v>134</v>
      </c>
      <c r="D28" s="57" t="s">
        <v>7823</v>
      </c>
      <c r="E28" s="268">
        <v>200</v>
      </c>
    </row>
    <row r="29" spans="2:6" ht="15.75" x14ac:dyDescent="0.25">
      <c r="B29" s="57">
        <v>12331</v>
      </c>
      <c r="C29" s="58" t="s">
        <v>131</v>
      </c>
      <c r="D29" s="57" t="s">
        <v>7824</v>
      </c>
      <c r="E29" s="268">
        <v>100</v>
      </c>
    </row>
  </sheetData>
  <mergeCells count="8">
    <mergeCell ref="B9:E9"/>
    <mergeCell ref="B7:H7"/>
    <mergeCell ref="B8:H8"/>
    <mergeCell ref="B2:H2"/>
    <mergeCell ref="B3:H3"/>
    <mergeCell ref="B4:H4"/>
    <mergeCell ref="B5:H5"/>
    <mergeCell ref="B6:H6"/>
  </mergeCells>
  <phoneticPr fontId="8" type="noConversion"/>
  <pageMargins left="0.7" right="0.7" top="0.75" bottom="0.75" header="0.3" footer="0.3"/>
  <pageSetup paperSize="9" scale="88" orientation="landscape" horizontalDpi="1200" verticalDpi="1200" r:id="rId1"/>
  <headerFooter>
    <oddFooter>&amp;LAGÊNCIA DE ASSUNTOS METROPOLITANOS DO PARANÁ - AMEP
DIRETORIA DE OBRAS
&amp;RPágina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16</vt:i4>
      </vt:variant>
    </vt:vector>
  </HeadingPairs>
  <TitlesOfParts>
    <vt:vector size="29" baseType="lpstr">
      <vt:lpstr>PROGRAMA</vt:lpstr>
      <vt:lpstr>PLAN LEVANTAMENTO</vt:lpstr>
      <vt:lpstr>PLAN RESUMO</vt:lpstr>
      <vt:lpstr>PLAN SINTÉTICA</vt:lpstr>
      <vt:lpstr>CRONOGRAMA FF</vt:lpstr>
      <vt:lpstr>CURVA ABC</vt:lpstr>
      <vt:lpstr>PRÓPRIAS</vt:lpstr>
      <vt:lpstr>COTAÇÕES DE MERCADO</vt:lpstr>
      <vt:lpstr>ORSE</vt:lpstr>
      <vt:lpstr>SUDECAP</vt:lpstr>
      <vt:lpstr>BDI</vt:lpstr>
      <vt:lpstr>COMPOSIÇÕES AUXILIARES</vt:lpstr>
      <vt:lpstr>SERVIÇOS - SINAPI - 03.25</vt:lpstr>
      <vt:lpstr>BDI!Area_de_impressao</vt:lpstr>
      <vt:lpstr>'COMPOSIÇÕES AUXILIARES'!Area_de_impressao</vt:lpstr>
      <vt:lpstr>'COTAÇÕES DE MERCADO'!Area_de_impressao</vt:lpstr>
      <vt:lpstr>'CRONOGRAMA FF'!Area_de_impressao</vt:lpstr>
      <vt:lpstr>'CURVA ABC'!Area_de_impressao</vt:lpstr>
      <vt:lpstr>ORSE!Area_de_impressao</vt:lpstr>
      <vt:lpstr>'PLAN LEVANTAMENTO'!Area_de_impressao</vt:lpstr>
      <vt:lpstr>'PLAN RESUMO'!Area_de_impressao</vt:lpstr>
      <vt:lpstr>'PLAN SINTÉTICA'!Area_de_impressao</vt:lpstr>
      <vt:lpstr>PROGRAMA!Area_de_impressao</vt:lpstr>
      <vt:lpstr>PRÓPRIAS!Area_de_impressao</vt:lpstr>
      <vt:lpstr>'SERVIÇOS - SINAPI - 03.25'!Area_de_impressao</vt:lpstr>
      <vt:lpstr>SUDECAP!Area_de_impressao</vt:lpstr>
      <vt:lpstr>'COMPOSIÇÕES AUXILIARES'!Titulos_de_impressao</vt:lpstr>
      <vt:lpstr>PRÓPRIAS!Titulos_de_impressao</vt:lpstr>
      <vt:lpstr>'SERVIÇOS - SINAPI - 03.25'!Titulos_de_impressao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2025-07-03T20:28:26Z</dcterms:created>
  <dcterms:modified xsi:type="dcterms:W3CDTF">2025-07-03T20:28:33Z</dcterms:modified>
</cp:coreProperties>
</file>